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ROUSS\Documents\GitHub\TRABAJO\01 DOCUEMENTOS\CENTRAL  ARCHIVO  2 0 2 4\CENTRAL 02  FEBRERO 2024\"/>
    </mc:Choice>
  </mc:AlternateContent>
  <bookViews>
    <workbookView xWindow="9375" yWindow="690" windowWidth="17955" windowHeight="13620" firstSheet="3" activeTab="3"/>
  </bookViews>
  <sheets>
    <sheet name="AÑO  2 0 1 4" sheetId="1" r:id="rId1"/>
    <sheet name="SEABOARD  A Ñ O  2015" sheetId="2" r:id="rId2"/>
    <sheet name="SEABOARD  AÑO  2 0 1 6 " sheetId="3" state="hidden" r:id="rId3"/>
    <sheet name="SEABOARD AÑO  2 0 1 7 -2023   " sheetId="10" r:id="rId4"/>
    <sheet name="INDIANA 2015" sheetId="5" state="hidden" r:id="rId5"/>
    <sheet name="  INDIANA 2016     2017     " sheetId="6" state="hidden" r:id="rId6"/>
    <sheet name="TYSON  FRESH      " sheetId="11" r:id="rId7"/>
    <sheet name="SMITHFIELD   2019   2023  " sheetId="7" r:id="rId8"/>
    <sheet name="Hoja1" sheetId="12" r:id="rId9"/>
    <sheet name="VECTOR   2021    " sheetId="13" r:id="rId10"/>
    <sheet name="Hoja5" sheetId="8" r:id="rId11"/>
  </sheets>
  <calcPr calcId="162913"/>
</workbook>
</file>

<file path=xl/calcChain.xml><?xml version="1.0" encoding="utf-8"?>
<calcChain xmlns="http://schemas.openxmlformats.org/spreadsheetml/2006/main">
  <c r="I1292" i="10" l="1"/>
  <c r="I1291" i="10" l="1"/>
  <c r="I1290" i="10"/>
  <c r="J1283" i="10" l="1"/>
  <c r="J1284" i="10"/>
  <c r="J1285" i="10" s="1"/>
  <c r="J1286" i="10" s="1"/>
  <c r="J1287" i="10" s="1"/>
  <c r="J1288" i="10" s="1"/>
  <c r="J1289" i="10" s="1"/>
  <c r="J1290" i="10" s="1"/>
  <c r="J1291" i="10" s="1"/>
  <c r="J1292" i="10" s="1"/>
  <c r="J1293" i="10" s="1"/>
  <c r="J1294" i="10" s="1"/>
  <c r="J1295" i="10" s="1"/>
  <c r="J1296" i="10" s="1"/>
  <c r="J1297" i="10" s="1"/>
  <c r="J1298" i="10" s="1"/>
  <c r="J1299" i="10" s="1"/>
  <c r="J1300" i="10" s="1"/>
  <c r="J1301" i="10" s="1"/>
  <c r="J1302" i="10" s="1"/>
  <c r="J1303" i="10" s="1"/>
  <c r="I1289" i="10"/>
  <c r="I1287" i="10" l="1"/>
  <c r="I1288" i="10"/>
  <c r="I1286" i="10"/>
  <c r="I1285" i="10"/>
  <c r="I1284" i="10"/>
  <c r="I1283" i="10" l="1"/>
  <c r="I1282" i="10"/>
  <c r="I1281" i="10"/>
  <c r="I1280" i="10"/>
  <c r="I1279" i="10"/>
  <c r="I1262" i="10" l="1"/>
  <c r="I1268" i="10" l="1"/>
  <c r="I1269" i="10"/>
  <c r="I1270" i="10"/>
  <c r="I1271" i="10"/>
  <c r="I1272" i="10"/>
  <c r="I1273" i="10"/>
  <c r="I1274" i="10"/>
  <c r="I1275" i="10"/>
  <c r="I1276" i="10"/>
  <c r="I1277" i="10"/>
  <c r="I1278" i="10"/>
  <c r="I1267" i="10"/>
  <c r="I1266" i="10" l="1"/>
  <c r="I1259" i="10"/>
  <c r="I1258" i="10"/>
  <c r="I1251" i="10" l="1"/>
  <c r="I1252" i="10"/>
  <c r="I1253" i="10"/>
  <c r="I1254" i="10"/>
  <c r="I1255" i="10"/>
  <c r="I1256" i="10"/>
  <c r="I1257" i="10"/>
  <c r="I1260" i="10"/>
  <c r="I1261" i="10"/>
  <c r="I1263" i="10"/>
  <c r="I1264" i="10"/>
  <c r="I1265" i="10"/>
  <c r="I1248" i="10" l="1"/>
  <c r="I1249" i="10"/>
  <c r="I1238" i="10" l="1"/>
  <c r="I1229" i="10" l="1"/>
  <c r="I1228" i="10"/>
  <c r="I1227" i="10"/>
  <c r="I1226" i="10"/>
  <c r="I1225" i="10"/>
  <c r="I1223" i="10" l="1"/>
  <c r="I1220" i="10"/>
  <c r="I1224" i="10" l="1"/>
  <c r="I1230" i="10"/>
  <c r="I1231" i="10"/>
  <c r="I1232" i="10"/>
  <c r="I1233" i="10"/>
  <c r="I1234" i="10"/>
  <c r="I1235" i="10"/>
  <c r="I1236" i="10"/>
  <c r="I1237" i="10"/>
  <c r="I1239" i="10"/>
  <c r="I1240" i="10"/>
  <c r="I1241" i="10"/>
  <c r="I1242" i="10"/>
  <c r="I1243" i="10"/>
  <c r="I1244" i="10"/>
  <c r="I1245" i="10"/>
  <c r="I1246" i="10"/>
  <c r="I1247" i="10"/>
  <c r="I1250" i="10"/>
  <c r="I1301" i="10"/>
  <c r="I1302" i="10"/>
  <c r="I1203" i="10" l="1"/>
  <c r="I1204" i="10"/>
  <c r="I1199" i="10" l="1"/>
  <c r="I1200" i="10"/>
  <c r="I1195" i="10" l="1"/>
  <c r="I1192" i="10" l="1"/>
  <c r="I1189" i="10"/>
  <c r="I1187" i="10" l="1"/>
  <c r="I1190" i="10"/>
  <c r="I1191" i="10"/>
  <c r="I1193" i="10"/>
  <c r="I1194" i="10"/>
  <c r="I1196" i="10"/>
  <c r="I1197" i="10"/>
  <c r="I1198" i="10"/>
  <c r="I1201" i="10"/>
  <c r="I1202" i="10"/>
  <c r="I1205" i="10"/>
  <c r="I1206" i="10"/>
  <c r="I1207" i="10"/>
  <c r="I1208" i="10"/>
  <c r="I1209" i="10"/>
  <c r="I1210" i="10"/>
  <c r="I1211" i="10"/>
  <c r="I1212" i="10"/>
  <c r="I1213" i="10"/>
  <c r="I1214" i="10"/>
  <c r="I1215" i="10"/>
  <c r="I1216" i="10"/>
  <c r="I1217" i="10"/>
  <c r="I1218" i="10"/>
  <c r="I1219" i="10"/>
  <c r="I1221" i="10"/>
  <c r="I1222" i="10"/>
  <c r="I1303" i="10"/>
  <c r="I1177" i="10" l="1"/>
  <c r="I1178" i="10"/>
  <c r="I1179" i="10"/>
  <c r="I1180" i="10"/>
  <c r="I1181" i="10"/>
  <c r="I1182" i="10"/>
  <c r="I1183" i="10"/>
  <c r="I1184" i="10"/>
  <c r="I1185" i="10"/>
  <c r="I1186" i="10"/>
  <c r="I1304" i="10"/>
  <c r="I1176" i="10"/>
  <c r="I1174" i="10" l="1"/>
  <c r="I1173" i="10" l="1"/>
  <c r="I1172" i="10"/>
  <c r="I1175" i="10" l="1"/>
  <c r="I1171" i="10"/>
  <c r="I1170" i="10"/>
  <c r="I1169" i="10"/>
  <c r="I1166" i="10" l="1"/>
  <c r="I1168" i="10" l="1"/>
  <c r="I1167" i="10"/>
  <c r="I1165" i="10"/>
  <c r="I1164" i="10" l="1"/>
  <c r="I1163" i="10"/>
  <c r="I1161" i="10"/>
  <c r="I1162" i="10" l="1"/>
  <c r="I1160" i="10" l="1"/>
  <c r="I1159" i="10"/>
  <c r="E1146" i="10" l="1"/>
  <c r="I1124" i="10" l="1"/>
  <c r="I1125" i="10"/>
  <c r="I1126" i="10"/>
  <c r="I1127" i="10"/>
  <c r="I1128" i="10"/>
  <c r="I1129" i="10"/>
  <c r="I1130" i="10"/>
  <c r="I1131" i="10"/>
  <c r="I1132" i="10"/>
  <c r="I1133" i="10"/>
  <c r="I1134" i="10"/>
  <c r="I1135" i="10"/>
  <c r="I1136" i="10"/>
  <c r="I1137" i="10"/>
  <c r="I1138" i="10"/>
  <c r="I1139" i="10"/>
  <c r="I1140" i="10"/>
  <c r="I1141" i="10"/>
  <c r="I1142" i="10"/>
  <c r="I1143" i="10"/>
  <c r="I1144" i="10"/>
  <c r="I1145" i="10"/>
  <c r="I1146" i="10"/>
  <c r="I1147" i="10"/>
  <c r="I1148" i="10"/>
  <c r="I1149" i="10"/>
  <c r="I1150" i="10"/>
  <c r="I1151" i="10"/>
  <c r="I1152" i="10"/>
  <c r="I1153" i="10"/>
  <c r="I1154" i="10"/>
  <c r="I1155" i="10"/>
  <c r="I1156" i="10"/>
  <c r="I1157" i="10"/>
  <c r="I1107" i="10" l="1"/>
  <c r="I1106" i="10"/>
  <c r="I1105" i="10" l="1"/>
  <c r="I1104" i="10"/>
  <c r="I1110" i="10" l="1"/>
  <c r="I1111" i="10"/>
  <c r="I1112" i="10"/>
  <c r="I1113" i="10"/>
  <c r="I1114" i="10"/>
  <c r="I1115" i="10"/>
  <c r="I1116" i="10"/>
  <c r="I1117" i="10"/>
  <c r="I1118" i="10"/>
  <c r="I1119" i="10"/>
  <c r="I1120" i="10"/>
  <c r="I1121" i="10"/>
  <c r="I1109" i="10"/>
  <c r="I1108" i="10"/>
  <c r="I1103" i="10" l="1"/>
  <c r="I1098" i="10" l="1"/>
  <c r="I1097" i="10"/>
  <c r="I1093" i="10" l="1"/>
  <c r="I1078" i="10" l="1"/>
  <c r="I1079" i="10"/>
  <c r="I1080" i="10"/>
  <c r="I1081" i="10"/>
  <c r="J548" i="11" l="1"/>
  <c r="J549" i="11"/>
  <c r="I548" i="11"/>
  <c r="I549" i="11"/>
  <c r="I550" i="11"/>
  <c r="I1073" i="10"/>
  <c r="I1082" i="10"/>
  <c r="I1083" i="10"/>
  <c r="I1084" i="10"/>
  <c r="I1085" i="10"/>
  <c r="I1086" i="10"/>
  <c r="I1087" i="10"/>
  <c r="I1088" i="10"/>
  <c r="I1089" i="10"/>
  <c r="I1090" i="10"/>
  <c r="I1091" i="10"/>
  <c r="I1092" i="10"/>
  <c r="I1094" i="10"/>
  <c r="I1095" i="10"/>
  <c r="I1096" i="10"/>
  <c r="I1099" i="10"/>
  <c r="I1067" i="10" l="1"/>
  <c r="I1065" i="10" l="1"/>
  <c r="I542" i="11" l="1"/>
  <c r="I541" i="11"/>
  <c r="I1058" i="10"/>
  <c r="I1059" i="10"/>
  <c r="I1060" i="10"/>
  <c r="I1061" i="10" l="1"/>
  <c r="I1062" i="10"/>
  <c r="I1063" i="10"/>
  <c r="I1064" i="10"/>
  <c r="I1066" i="10"/>
  <c r="I1068" i="10"/>
  <c r="I1069" i="10"/>
  <c r="I1070" i="10"/>
  <c r="I1071" i="10"/>
  <c r="I1072" i="10"/>
  <c r="I1074" i="10"/>
  <c r="I1075" i="10"/>
  <c r="I1076" i="10"/>
  <c r="I1077" i="10"/>
  <c r="I1100" i="10"/>
  <c r="I1101" i="10"/>
  <c r="I1102" i="10"/>
  <c r="I1122" i="10"/>
  <c r="I1123" i="10"/>
  <c r="I1158" i="10"/>
  <c r="I532" i="11" l="1"/>
  <c r="I531" i="11"/>
  <c r="I1038" i="10" l="1"/>
  <c r="I1034" i="10" l="1"/>
  <c r="I521" i="11" l="1"/>
  <c r="I1017" i="10" l="1"/>
  <c r="I1015" i="10"/>
  <c r="I1014" i="10"/>
  <c r="I515" i="11" l="1"/>
  <c r="I514" i="11"/>
  <c r="I1011" i="10" l="1"/>
  <c r="I1012" i="10"/>
  <c r="I1013" i="10"/>
  <c r="I1016" i="10"/>
  <c r="I1018" i="10"/>
  <c r="I1019" i="10"/>
  <c r="I1020" i="10"/>
  <c r="I1021" i="10"/>
  <c r="I1022" i="10"/>
  <c r="I1023" i="10"/>
  <c r="I1024" i="10"/>
  <c r="I1025" i="10"/>
  <c r="I1026" i="10"/>
  <c r="I1027" i="10"/>
  <c r="I1028" i="10"/>
  <c r="I1029" i="10"/>
  <c r="I1030" i="10"/>
  <c r="I1031" i="10"/>
  <c r="I1032" i="10"/>
  <c r="I1033" i="10"/>
  <c r="I1035" i="10"/>
  <c r="I1036" i="10"/>
  <c r="I1037" i="10"/>
  <c r="I1039" i="10"/>
  <c r="I1040" i="10"/>
  <c r="I1041" i="10"/>
  <c r="I1042" i="10"/>
  <c r="I1043" i="10"/>
  <c r="I1044" i="10"/>
  <c r="I1045" i="10"/>
  <c r="I1046" i="10"/>
  <c r="I1047" i="10"/>
  <c r="I1048" i="10"/>
  <c r="I1049" i="10"/>
  <c r="I1050" i="10"/>
  <c r="I1051" i="10"/>
  <c r="I1052" i="10"/>
  <c r="I1053" i="10"/>
  <c r="I1054" i="10"/>
  <c r="I1055" i="10"/>
  <c r="I1056" i="10"/>
  <c r="I1008" i="10" l="1"/>
  <c r="I1009" i="10"/>
  <c r="I1010" i="10"/>
  <c r="I1007" i="10" l="1"/>
  <c r="I1006" i="10" l="1"/>
  <c r="I1005" i="10"/>
  <c r="I1000" i="10" l="1"/>
  <c r="I997" i="10" l="1"/>
  <c r="I996" i="10"/>
  <c r="I991" i="10"/>
  <c r="I504" i="11"/>
  <c r="I990" i="10"/>
  <c r="I989" i="10"/>
  <c r="I988" i="10"/>
  <c r="E988" i="10"/>
  <c r="I987" i="10"/>
  <c r="I986" i="10"/>
  <c r="I985" i="10"/>
  <c r="I984" i="10"/>
  <c r="I982" i="10"/>
  <c r="I981" i="10"/>
  <c r="I978" i="10" l="1"/>
  <c r="I975" i="10" l="1"/>
  <c r="I973" i="10" l="1"/>
  <c r="I499" i="11" l="1"/>
  <c r="I971" i="10"/>
  <c r="I972" i="10"/>
  <c r="I970" i="10"/>
  <c r="I969" i="10" l="1"/>
  <c r="I966" i="10"/>
  <c r="I963" i="10" l="1"/>
  <c r="I496" i="11" l="1"/>
  <c r="I495" i="11"/>
  <c r="I494" i="11"/>
  <c r="I493" i="11"/>
  <c r="I962" i="10"/>
  <c r="I961" i="10"/>
  <c r="I492" i="11"/>
  <c r="I959" i="10"/>
  <c r="I491" i="11"/>
  <c r="I958" i="10"/>
  <c r="I957" i="10"/>
  <c r="I949" i="10" l="1"/>
  <c r="I488" i="11" l="1"/>
  <c r="I951" i="10" l="1"/>
  <c r="I952" i="10"/>
  <c r="I953" i="10"/>
  <c r="I954" i="10"/>
  <c r="I955" i="10"/>
  <c r="I956" i="10"/>
  <c r="I960" i="10"/>
  <c r="I964" i="10"/>
  <c r="I965" i="10"/>
  <c r="I967" i="10"/>
  <c r="I968" i="10"/>
  <c r="I974" i="10"/>
  <c r="I976" i="10"/>
  <c r="I977" i="10"/>
  <c r="I979" i="10"/>
  <c r="I980" i="10"/>
  <c r="I983" i="10"/>
  <c r="I992" i="10"/>
  <c r="I993" i="10"/>
  <c r="I994" i="10"/>
  <c r="I995" i="10"/>
  <c r="I998" i="10"/>
  <c r="I999" i="10"/>
  <c r="I1001" i="10"/>
  <c r="I1002" i="10"/>
  <c r="I1003" i="10"/>
  <c r="I1004" i="10"/>
  <c r="I940" i="10" l="1"/>
  <c r="I941" i="10"/>
  <c r="I942" i="10"/>
  <c r="I943" i="10"/>
  <c r="I944" i="10"/>
  <c r="I945" i="10"/>
  <c r="I946" i="10"/>
  <c r="I947" i="10"/>
  <c r="I948" i="10"/>
  <c r="I950" i="10"/>
  <c r="I1057" i="10"/>
  <c r="I938" i="10" l="1"/>
  <c r="I936" i="10"/>
  <c r="I937" i="10"/>
  <c r="I939" i="10"/>
  <c r="I935" i="10" l="1"/>
  <c r="I934" i="10"/>
  <c r="I929" i="10" l="1"/>
  <c r="I927" i="10"/>
  <c r="I928" i="10"/>
  <c r="I933" i="10"/>
  <c r="I932" i="10"/>
  <c r="I931" i="10"/>
  <c r="I930" i="10"/>
  <c r="I926" i="10" l="1"/>
  <c r="I925" i="10"/>
  <c r="I924" i="10"/>
  <c r="I923" i="10"/>
  <c r="I922" i="10"/>
  <c r="I921" i="10"/>
  <c r="I920" i="10"/>
  <c r="I919" i="10" l="1"/>
  <c r="I918" i="10" l="1"/>
  <c r="I917" i="10" l="1"/>
  <c r="I913" i="10" l="1"/>
  <c r="I914" i="10"/>
  <c r="I915" i="10"/>
  <c r="I916" i="10"/>
  <c r="I912" i="10" l="1"/>
  <c r="I911" i="10" l="1"/>
  <c r="I910" i="10"/>
  <c r="I909" i="10"/>
  <c r="I908" i="10" l="1"/>
  <c r="I907" i="10"/>
  <c r="I906" i="10"/>
  <c r="I905" i="10"/>
  <c r="I904" i="10"/>
  <c r="I903" i="10" l="1"/>
  <c r="I902" i="10"/>
  <c r="I901" i="10" l="1"/>
  <c r="I900" i="10"/>
  <c r="I899" i="10"/>
  <c r="I898" i="10" l="1"/>
  <c r="I897" i="10"/>
  <c r="I895" i="10"/>
  <c r="I894" i="10"/>
  <c r="I468" i="11"/>
  <c r="G469" i="11" l="1"/>
  <c r="I896" i="10"/>
  <c r="I893" i="10"/>
  <c r="I892" i="10" l="1"/>
  <c r="I891" i="10" l="1"/>
  <c r="I890" i="10"/>
  <c r="I889" i="10"/>
  <c r="I887" i="10" l="1"/>
  <c r="I888" i="10" l="1"/>
  <c r="I884" i="10" l="1"/>
  <c r="I882" i="10"/>
  <c r="I886" i="10" l="1"/>
  <c r="I885" i="10"/>
  <c r="I883" i="10" l="1"/>
  <c r="I881" i="10" l="1"/>
  <c r="I880" i="10"/>
  <c r="I879" i="10"/>
  <c r="I877" i="10"/>
  <c r="I878" i="10"/>
  <c r="I876" i="10" l="1"/>
  <c r="I458" i="11" l="1"/>
  <c r="I875" i="10" l="1"/>
  <c r="I874" i="10" l="1"/>
  <c r="I873" i="10"/>
  <c r="I872" i="10"/>
  <c r="I871" i="10" l="1"/>
  <c r="I870" i="10"/>
  <c r="I869" i="10"/>
  <c r="I868" i="10"/>
  <c r="I866" i="10"/>
  <c r="I867" i="10" l="1"/>
  <c r="I449" i="11" l="1"/>
  <c r="I448" i="11"/>
  <c r="I865" i="10"/>
  <c r="I864" i="10"/>
  <c r="I862" i="10"/>
  <c r="I863" i="10"/>
  <c r="I861" i="10" l="1"/>
  <c r="I859" i="10"/>
  <c r="I860" i="10"/>
  <c r="I858" i="10" l="1"/>
  <c r="I857" i="10" l="1"/>
  <c r="I856" i="10"/>
  <c r="I855" i="10" l="1"/>
  <c r="I443" i="11" l="1"/>
  <c r="I854" i="10"/>
  <c r="I853" i="10"/>
  <c r="I852" i="10" l="1"/>
  <c r="I851" i="10"/>
  <c r="I849" i="10"/>
  <c r="I850" i="10"/>
  <c r="I848" i="10" l="1"/>
  <c r="I847" i="10"/>
  <c r="I846" i="10" l="1"/>
  <c r="I845" i="10" l="1"/>
  <c r="I434" i="11" l="1"/>
  <c r="I844" i="10"/>
  <c r="I843" i="10"/>
  <c r="I841" i="10"/>
  <c r="I839" i="10"/>
  <c r="I838" i="10"/>
  <c r="I840" i="10"/>
  <c r="I842" i="10"/>
  <c r="I837" i="10" l="1"/>
  <c r="I836" i="10"/>
  <c r="E834" i="10"/>
  <c r="I835" i="10"/>
  <c r="I430" i="11" l="1"/>
  <c r="I431" i="11" l="1"/>
  <c r="I426" i="11" l="1"/>
  <c r="I825" i="10"/>
  <c r="I824" i="10"/>
  <c r="I423" i="11" l="1"/>
  <c r="I806" i="10" l="1"/>
  <c r="I807" i="10"/>
  <c r="I808" i="10"/>
  <c r="I809" i="10"/>
  <c r="I810" i="10"/>
  <c r="I811" i="10"/>
  <c r="I812" i="10"/>
  <c r="I813" i="10"/>
  <c r="I814" i="10"/>
  <c r="I815" i="10"/>
  <c r="I816" i="10"/>
  <c r="I817" i="10"/>
  <c r="I818" i="10"/>
  <c r="I819" i="10"/>
  <c r="I820" i="10"/>
  <c r="I821" i="10"/>
  <c r="I822" i="10"/>
  <c r="I823" i="10"/>
  <c r="I826" i="10"/>
  <c r="I827" i="10"/>
  <c r="I828" i="10"/>
  <c r="I829" i="10"/>
  <c r="I830" i="10"/>
  <c r="I831" i="10"/>
  <c r="I832" i="10"/>
  <c r="I797" i="10" l="1"/>
  <c r="I796" i="10"/>
  <c r="I795" i="10"/>
  <c r="I792" i="10"/>
  <c r="I791" i="10"/>
  <c r="I790" i="10"/>
  <c r="I784" i="10" l="1"/>
  <c r="I778" i="10" l="1"/>
  <c r="I781" i="10"/>
  <c r="I782" i="10"/>
  <c r="I783" i="10"/>
  <c r="I785" i="10"/>
  <c r="I786" i="10"/>
  <c r="I787" i="10"/>
  <c r="I788" i="10"/>
  <c r="I789" i="10"/>
  <c r="I793" i="10"/>
  <c r="I794" i="10"/>
  <c r="I798" i="10"/>
  <c r="I799" i="10"/>
  <c r="I800" i="10"/>
  <c r="I801" i="10"/>
  <c r="I802" i="10"/>
  <c r="I803" i="10"/>
  <c r="I804" i="10"/>
  <c r="I805" i="10"/>
  <c r="I833" i="10"/>
  <c r="I834" i="10"/>
  <c r="I768" i="10" l="1"/>
  <c r="I767" i="10"/>
  <c r="G401" i="11" l="1"/>
  <c r="G398" i="11" l="1"/>
  <c r="I750" i="10" l="1"/>
  <c r="I747" i="10"/>
  <c r="I752" i="10" l="1"/>
  <c r="I753" i="10"/>
  <c r="I754" i="10"/>
  <c r="I755" i="10"/>
  <c r="I756" i="10"/>
  <c r="I757" i="10"/>
  <c r="I758" i="10"/>
  <c r="I759" i="10"/>
  <c r="I760" i="10"/>
  <c r="I761" i="10"/>
  <c r="I762" i="10"/>
  <c r="I763" i="10"/>
  <c r="I764" i="10"/>
  <c r="I765" i="10"/>
  <c r="I766" i="10"/>
  <c r="I769" i="10"/>
  <c r="I770" i="10"/>
  <c r="I771" i="10"/>
  <c r="I772" i="10"/>
  <c r="I773" i="10"/>
  <c r="I774" i="10"/>
  <c r="I775" i="10"/>
  <c r="I776" i="10"/>
  <c r="I777" i="10"/>
  <c r="I779" i="10"/>
  <c r="I780" i="10"/>
  <c r="I740" i="10" l="1"/>
  <c r="I738" i="10"/>
  <c r="I736" i="10"/>
  <c r="I734" i="10" l="1"/>
  <c r="I729" i="10" l="1"/>
  <c r="I725" i="10"/>
  <c r="I733" i="10"/>
  <c r="I735" i="10"/>
  <c r="I737" i="10"/>
  <c r="I739" i="10"/>
  <c r="I741" i="10"/>
  <c r="I742" i="10"/>
  <c r="I743" i="10"/>
  <c r="I744" i="10"/>
  <c r="I745" i="10"/>
  <c r="I746" i="10"/>
  <c r="I749" i="10"/>
  <c r="I751" i="10"/>
  <c r="I748" i="10"/>
  <c r="I726" i="10" l="1"/>
  <c r="I724" i="10"/>
  <c r="I721" i="10" l="1"/>
  <c r="I720" i="10"/>
  <c r="I719" i="10"/>
  <c r="I717" i="10"/>
  <c r="I714" i="10" l="1"/>
  <c r="I713" i="10"/>
  <c r="I712" i="10"/>
  <c r="I378" i="11"/>
  <c r="I379" i="11"/>
  <c r="I723" i="10" l="1"/>
  <c r="I727" i="10"/>
  <c r="I728" i="10"/>
  <c r="I731" i="10"/>
  <c r="I730" i="10"/>
  <c r="I732" i="10"/>
  <c r="I700" i="10" l="1"/>
  <c r="I701" i="10"/>
  <c r="I705" i="10" l="1"/>
  <c r="I706" i="10"/>
  <c r="I697" i="10" l="1"/>
  <c r="I702" i="10"/>
  <c r="I703" i="10"/>
  <c r="I704" i="10"/>
  <c r="I707" i="10"/>
  <c r="I708" i="10"/>
  <c r="I709" i="10"/>
  <c r="I710" i="10"/>
  <c r="I711" i="10"/>
  <c r="I715" i="10"/>
  <c r="I716" i="10"/>
  <c r="I718" i="10"/>
  <c r="I722" i="10"/>
  <c r="I360" i="11" l="1"/>
  <c r="I359" i="11"/>
  <c r="I681" i="10" l="1"/>
  <c r="I682" i="10"/>
  <c r="I683" i="10"/>
  <c r="I684" i="10"/>
  <c r="I685" i="10"/>
  <c r="I686" i="10"/>
  <c r="I687" i="10"/>
  <c r="I688" i="10"/>
  <c r="I689" i="10"/>
  <c r="I690" i="10"/>
  <c r="I691" i="10"/>
  <c r="I692" i="10"/>
  <c r="I693" i="10"/>
  <c r="I694" i="10"/>
  <c r="I695" i="10"/>
  <c r="I696" i="10"/>
  <c r="I698" i="10"/>
  <c r="I699" i="10"/>
  <c r="I1305" i="10"/>
  <c r="I673" i="10" l="1"/>
  <c r="I672" i="10"/>
  <c r="I668" i="10" l="1"/>
  <c r="I664" i="10"/>
  <c r="I663" i="10"/>
  <c r="I346" i="11" l="1"/>
  <c r="I345" i="11"/>
  <c r="I344" i="11"/>
  <c r="I653" i="10"/>
  <c r="I654" i="10"/>
  <c r="I655" i="10"/>
  <c r="I656" i="10"/>
  <c r="I657" i="10"/>
  <c r="I658" i="10"/>
  <c r="I659" i="10"/>
  <c r="I660" i="10"/>
  <c r="I661" i="10"/>
  <c r="I662" i="10"/>
  <c r="I665" i="10"/>
  <c r="I666" i="10"/>
  <c r="I667" i="10"/>
  <c r="I669" i="10"/>
  <c r="I670" i="10"/>
  <c r="I671" i="10"/>
  <c r="I674" i="10"/>
  <c r="I675" i="10"/>
  <c r="I676" i="10"/>
  <c r="I677" i="10"/>
  <c r="I678" i="10"/>
  <c r="I679" i="10"/>
  <c r="I680" i="10"/>
  <c r="I634" i="10" l="1"/>
  <c r="I633" i="10"/>
  <c r="I632" i="10"/>
  <c r="I631" i="10"/>
  <c r="I630" i="10"/>
  <c r="I331" i="11"/>
  <c r="I629" i="10"/>
  <c r="I628" i="10"/>
  <c r="I635" i="10" l="1"/>
  <c r="I636" i="10"/>
  <c r="I328" i="11" l="1"/>
  <c r="I327" i="11"/>
  <c r="I326" i="11"/>
  <c r="I325" i="11"/>
  <c r="I324" i="11"/>
  <c r="I323" i="11"/>
  <c r="I322" i="11"/>
  <c r="I620" i="10"/>
  <c r="I621" i="10"/>
  <c r="I622" i="10"/>
  <c r="I623" i="10"/>
  <c r="I624" i="10"/>
  <c r="I625" i="10"/>
  <c r="I626" i="10"/>
  <c r="I627" i="10"/>
  <c r="I637" i="10"/>
  <c r="I638" i="10"/>
  <c r="I639" i="10"/>
  <c r="I640" i="10"/>
  <c r="I641" i="10"/>
  <c r="I642" i="10"/>
  <c r="I643" i="10"/>
  <c r="I644" i="10"/>
  <c r="I645" i="10"/>
  <c r="I646" i="10"/>
  <c r="I647" i="10"/>
  <c r="I648" i="10"/>
  <c r="I649" i="10"/>
  <c r="I650" i="10"/>
  <c r="I651" i="10"/>
  <c r="I652" i="10"/>
  <c r="I619" i="10"/>
  <c r="I618" i="10"/>
  <c r="I617" i="10"/>
  <c r="I616" i="10"/>
  <c r="I615" i="10"/>
  <c r="I614" i="10"/>
  <c r="I613" i="10"/>
  <c r="I612" i="10"/>
  <c r="I610" i="10"/>
  <c r="I611" i="10"/>
  <c r="I608" i="10"/>
  <c r="I605" i="10"/>
  <c r="I604" i="10"/>
  <c r="I320" i="11"/>
  <c r="I609" i="10"/>
  <c r="I607" i="10"/>
  <c r="I606" i="10"/>
  <c r="I603" i="10"/>
  <c r="I602" i="10"/>
  <c r="I601" i="10"/>
  <c r="I317" i="11"/>
  <c r="I600" i="10"/>
  <c r="I316" i="11"/>
  <c r="I598" i="10" l="1"/>
  <c r="I597" i="10"/>
  <c r="I596" i="10"/>
  <c r="I595" i="10"/>
  <c r="I594" i="10"/>
  <c r="I593" i="10"/>
  <c r="I592" i="10"/>
  <c r="I589" i="10"/>
  <c r="I587" i="10" l="1"/>
  <c r="I588" i="10"/>
  <c r="I586" i="10"/>
  <c r="I585" i="10"/>
  <c r="I581" i="10"/>
  <c r="I584" i="10"/>
  <c r="I578" i="10" l="1"/>
  <c r="I583" i="10"/>
  <c r="I582" i="10"/>
  <c r="I580" i="10"/>
  <c r="I563" i="10"/>
  <c r="I560" i="10" l="1"/>
  <c r="I555" i="10" l="1"/>
  <c r="I551" i="10"/>
  <c r="I550" i="10"/>
  <c r="I549" i="10"/>
  <c r="I548" i="10"/>
  <c r="I547" i="10"/>
  <c r="I508" i="10"/>
  <c r="I542" i="10" l="1"/>
  <c r="I541" i="10" l="1"/>
  <c r="I534" i="10" l="1"/>
  <c r="I531" i="10" l="1"/>
  <c r="I527" i="10"/>
  <c r="I528" i="10"/>
  <c r="I526" i="10"/>
  <c r="I525" i="10"/>
  <c r="I524" i="10"/>
  <c r="I515" i="10" l="1"/>
  <c r="I513" i="10"/>
  <c r="I512" i="10"/>
  <c r="I494" i="10" l="1"/>
  <c r="I495" i="10"/>
  <c r="I496" i="10"/>
  <c r="G464" i="10" l="1"/>
  <c r="I412" i="10" l="1"/>
  <c r="I414" i="10"/>
  <c r="I413" i="10"/>
  <c r="I408" i="10" l="1"/>
  <c r="I407" i="10" l="1"/>
  <c r="I383" i="10" l="1"/>
  <c r="I273" i="11"/>
  <c r="I272" i="11"/>
  <c r="I271" i="11"/>
  <c r="I377" i="10" l="1"/>
  <c r="I365" i="10" l="1"/>
  <c r="I255" i="11" l="1"/>
  <c r="I201" i="11" l="1"/>
  <c r="I233" i="11" l="1"/>
  <c r="I304" i="10" l="1"/>
  <c r="I13" i="7" l="1"/>
  <c r="I14" i="7"/>
  <c r="I15" i="7"/>
  <c r="I16" i="7"/>
  <c r="I17" i="7"/>
  <c r="I18" i="7"/>
  <c r="I19" i="7"/>
  <c r="I20" i="7"/>
  <c r="I21" i="7"/>
  <c r="I22" i="7"/>
  <c r="I23" i="7"/>
  <c r="I24" i="7"/>
  <c r="I12" i="7" l="1"/>
  <c r="I11" i="7"/>
  <c r="I10" i="7"/>
  <c r="I9" i="7"/>
  <c r="I8" i="7"/>
  <c r="I7" i="7"/>
  <c r="I6" i="7"/>
  <c r="I5" i="7"/>
  <c r="I4" i="7"/>
  <c r="J4" i="7" s="1"/>
  <c r="J5" i="7" l="1"/>
  <c r="J6" i="7" s="1"/>
  <c r="J7" i="7" s="1"/>
  <c r="J8" i="7" s="1"/>
  <c r="J9" i="7" s="1"/>
  <c r="J10" i="7" s="1"/>
  <c r="J11" i="7" s="1"/>
  <c r="J12" i="7" s="1"/>
  <c r="J13" i="7" s="1"/>
  <c r="J14" i="7" s="1"/>
  <c r="J15" i="7" s="1"/>
  <c r="J16" i="7" s="1"/>
  <c r="J17" i="7" s="1"/>
  <c r="J18" i="7" s="1"/>
  <c r="J19" i="7" s="1"/>
  <c r="J20" i="7" s="1"/>
  <c r="J21" i="7" s="1"/>
  <c r="J22" i="7" s="1"/>
  <c r="J23" i="7" s="1"/>
  <c r="J24" i="7" s="1"/>
  <c r="I179" i="11"/>
  <c r="I279" i="10"/>
  <c r="I155" i="10" l="1"/>
  <c r="I136" i="10" l="1"/>
  <c r="I132" i="10" l="1"/>
  <c r="I133" i="10"/>
  <c r="I131" i="10"/>
  <c r="I66" i="11" l="1"/>
  <c r="I61" i="11" l="1"/>
  <c r="I10" i="10" l="1"/>
  <c r="I85" i="10" l="1"/>
  <c r="I84" i="10" l="1"/>
  <c r="I32" i="11" l="1"/>
  <c r="I61" i="10" l="1"/>
  <c r="I13" i="11" l="1"/>
  <c r="I607" i="11" l="1"/>
  <c r="I606" i="11"/>
  <c r="I605" i="11"/>
  <c r="I604" i="11"/>
  <c r="I603" i="11"/>
  <c r="I602" i="11"/>
  <c r="I601" i="11"/>
  <c r="I600" i="11"/>
  <c r="I599" i="11"/>
  <c r="I598" i="11"/>
  <c r="I597" i="11"/>
  <c r="I596" i="11"/>
  <c r="I595" i="11"/>
  <c r="I594" i="11"/>
  <c r="I593" i="11"/>
  <c r="I592" i="11"/>
  <c r="I591" i="11"/>
  <c r="I590" i="11"/>
  <c r="I589" i="11"/>
  <c r="I588" i="11"/>
  <c r="I587" i="11"/>
  <c r="I586" i="11"/>
  <c r="I585" i="11"/>
  <c r="I584" i="11"/>
  <c r="I583" i="11"/>
  <c r="I582" i="11"/>
  <c r="I581" i="11"/>
  <c r="I580" i="11"/>
  <c r="I579" i="11"/>
  <c r="I578" i="11"/>
  <c r="I577" i="11"/>
  <c r="I576" i="11"/>
  <c r="I575" i="11"/>
  <c r="I574" i="11"/>
  <c r="I573" i="11"/>
  <c r="I572" i="11"/>
  <c r="I571" i="11"/>
  <c r="I570" i="11"/>
  <c r="I569" i="11"/>
  <c r="I568" i="11"/>
  <c r="I567" i="11"/>
  <c r="I566" i="11"/>
  <c r="I565" i="11"/>
  <c r="I564" i="11"/>
  <c r="I563" i="11"/>
  <c r="I562" i="11"/>
  <c r="I561" i="11"/>
  <c r="I560" i="11"/>
  <c r="I559" i="11"/>
  <c r="I558" i="11"/>
  <c r="I557" i="11"/>
  <c r="I556" i="11"/>
  <c r="I555" i="11"/>
  <c r="I554" i="11"/>
  <c r="I553" i="11"/>
  <c r="I552" i="11"/>
  <c r="I551" i="11"/>
  <c r="I547" i="11"/>
  <c r="I546" i="11"/>
  <c r="I545" i="11"/>
  <c r="I544" i="11"/>
  <c r="I543" i="11"/>
  <c r="I540" i="11"/>
  <c r="I539" i="11"/>
  <c r="I538" i="11"/>
  <c r="I537" i="11"/>
  <c r="I536" i="11"/>
  <c r="I535" i="11"/>
  <c r="I534" i="11"/>
  <c r="I533" i="11"/>
  <c r="I530" i="11"/>
  <c r="I529" i="11"/>
  <c r="I528" i="11"/>
  <c r="I527" i="11"/>
  <c r="I526" i="11"/>
  <c r="I525" i="11"/>
  <c r="I524" i="11"/>
  <c r="I523" i="11"/>
  <c r="I522" i="11"/>
  <c r="I520" i="11"/>
  <c r="I519" i="11"/>
  <c r="I518" i="11"/>
  <c r="I517" i="11"/>
  <c r="I516" i="11"/>
  <c r="I513" i="11"/>
  <c r="I512" i="11"/>
  <c r="I511" i="11"/>
  <c r="I510" i="11"/>
  <c r="I509" i="11"/>
  <c r="I508" i="11"/>
  <c r="I507" i="11"/>
  <c r="I506" i="11"/>
  <c r="I505" i="11"/>
  <c r="I503" i="11"/>
  <c r="I502" i="11"/>
  <c r="I501" i="11"/>
  <c r="I500" i="11"/>
  <c r="I498" i="11"/>
  <c r="I497" i="11"/>
  <c r="I490" i="11"/>
  <c r="I489" i="11"/>
  <c r="I487" i="11"/>
  <c r="I486" i="11"/>
  <c r="I485" i="11"/>
  <c r="I484" i="11"/>
  <c r="I483" i="11"/>
  <c r="I482" i="11"/>
  <c r="I481" i="11"/>
  <c r="I480" i="11"/>
  <c r="I479" i="11"/>
  <c r="I478" i="11"/>
  <c r="I477" i="11"/>
  <c r="I476" i="11"/>
  <c r="I475" i="11"/>
  <c r="I474" i="11"/>
  <c r="I473" i="11"/>
  <c r="I472" i="11"/>
  <c r="I471" i="11"/>
  <c r="I470" i="11"/>
  <c r="I469" i="11"/>
  <c r="I467" i="11"/>
  <c r="I466" i="11"/>
  <c r="I465" i="11"/>
  <c r="I464" i="11"/>
  <c r="I463" i="11"/>
  <c r="I460" i="11"/>
  <c r="I462" i="11"/>
  <c r="I461" i="11"/>
  <c r="I459" i="11"/>
  <c r="I457" i="11"/>
  <c r="I456" i="11"/>
  <c r="I455" i="11"/>
  <c r="I454" i="11"/>
  <c r="I453" i="11"/>
  <c r="I452" i="11"/>
  <c r="I451" i="11"/>
  <c r="I450" i="11"/>
  <c r="I447" i="11"/>
  <c r="I446" i="11"/>
  <c r="I445" i="11"/>
  <c r="I444" i="11"/>
  <c r="I442" i="11"/>
  <c r="I441" i="11"/>
  <c r="I440" i="11"/>
  <c r="I439" i="11"/>
  <c r="I438" i="11"/>
  <c r="I437" i="11"/>
  <c r="I436" i="11"/>
  <c r="I435" i="11"/>
  <c r="I433" i="11"/>
  <c r="I432" i="11"/>
  <c r="I429" i="11"/>
  <c r="I428" i="11"/>
  <c r="I427" i="11"/>
  <c r="I425" i="11"/>
  <c r="I424" i="11"/>
  <c r="I422" i="11"/>
  <c r="I421" i="11"/>
  <c r="I420" i="11"/>
  <c r="I419" i="11"/>
  <c r="I418" i="11"/>
  <c r="I417" i="11"/>
  <c r="I416" i="11"/>
  <c r="I415" i="11"/>
  <c r="I414" i="11"/>
  <c r="I413" i="11"/>
  <c r="I412" i="11"/>
  <c r="I411" i="11"/>
  <c r="I410" i="11"/>
  <c r="I409" i="11"/>
  <c r="I408" i="11"/>
  <c r="I407" i="11"/>
  <c r="I406" i="11"/>
  <c r="I405" i="11"/>
  <c r="I404" i="11"/>
  <c r="I403" i="11"/>
  <c r="I402" i="11"/>
  <c r="I401" i="11"/>
  <c r="I400" i="11"/>
  <c r="I399" i="11"/>
  <c r="I398" i="11"/>
  <c r="I397" i="11"/>
  <c r="I396" i="11"/>
  <c r="I395" i="11"/>
  <c r="I394" i="11"/>
  <c r="I393" i="11"/>
  <c r="I392" i="11"/>
  <c r="I391" i="11"/>
  <c r="I390" i="11"/>
  <c r="I389" i="11"/>
  <c r="I388" i="11"/>
  <c r="I387" i="11"/>
  <c r="I386" i="11"/>
  <c r="I385" i="11"/>
  <c r="I384" i="11"/>
  <c r="I383" i="11"/>
  <c r="I382" i="11"/>
  <c r="I381" i="11"/>
  <c r="I377" i="11"/>
  <c r="I376" i="11"/>
  <c r="I375" i="11"/>
  <c r="I374" i="11"/>
  <c r="I373" i="11"/>
  <c r="I372" i="11"/>
  <c r="I371" i="11"/>
  <c r="I370" i="11"/>
  <c r="I369" i="11"/>
  <c r="I368" i="11"/>
  <c r="I367" i="11"/>
  <c r="I366" i="11"/>
  <c r="I365" i="11"/>
  <c r="I364" i="11"/>
  <c r="I363" i="11"/>
  <c r="I362" i="11"/>
  <c r="I361" i="11"/>
  <c r="I358" i="11"/>
  <c r="I357" i="11"/>
  <c r="I356" i="11"/>
  <c r="I355" i="11"/>
  <c r="I354" i="11"/>
  <c r="I353" i="11"/>
  <c r="I352" i="11"/>
  <c r="I351" i="11"/>
  <c r="I350" i="11"/>
  <c r="I349" i="11"/>
  <c r="I348" i="11"/>
  <c r="I347" i="11"/>
  <c r="I343" i="11"/>
  <c r="I342" i="11"/>
  <c r="I341" i="11"/>
  <c r="I340" i="11"/>
  <c r="I339" i="11"/>
  <c r="I338" i="11"/>
  <c r="I337" i="11"/>
  <c r="I336" i="11"/>
  <c r="I335" i="11"/>
  <c r="I334" i="11"/>
  <c r="I333" i="11"/>
  <c r="I332" i="11"/>
  <c r="I330" i="11"/>
  <c r="I329" i="11"/>
  <c r="I321" i="11"/>
  <c r="I319" i="11"/>
  <c r="I318" i="11"/>
  <c r="I315" i="11"/>
  <c r="I314" i="11"/>
  <c r="I313" i="11"/>
  <c r="I312" i="11"/>
  <c r="I311" i="11"/>
  <c r="I310" i="11"/>
  <c r="I309" i="11"/>
  <c r="I308" i="11"/>
  <c r="I307" i="11"/>
  <c r="I306" i="11"/>
  <c r="I305" i="11"/>
  <c r="I304" i="11"/>
  <c r="I303" i="11"/>
  <c r="I302" i="11"/>
  <c r="I301" i="11"/>
  <c r="I300" i="11"/>
  <c r="I299" i="11"/>
  <c r="I298" i="11"/>
  <c r="I297" i="11"/>
  <c r="I296" i="11"/>
  <c r="I295" i="11"/>
  <c r="I294" i="11"/>
  <c r="I293" i="11"/>
  <c r="I292" i="11"/>
  <c r="I291" i="11"/>
  <c r="I290" i="11"/>
  <c r="I289" i="11"/>
  <c r="I288" i="11"/>
  <c r="I287" i="11"/>
  <c r="I286" i="11"/>
  <c r="I285" i="11"/>
  <c r="I284" i="11"/>
  <c r="I283" i="11"/>
  <c r="I282" i="11"/>
  <c r="I281" i="11"/>
  <c r="I280" i="11"/>
  <c r="I279" i="11"/>
  <c r="I278" i="11"/>
  <c r="I277" i="11"/>
  <c r="I276" i="11"/>
  <c r="I275" i="11"/>
  <c r="I274" i="11"/>
  <c r="I270" i="11"/>
  <c r="I269" i="11"/>
  <c r="I268" i="11"/>
  <c r="I267" i="11"/>
  <c r="I266" i="11"/>
  <c r="I265" i="11"/>
  <c r="I264" i="11"/>
  <c r="I263" i="11"/>
  <c r="I262" i="11"/>
  <c r="I261" i="11"/>
  <c r="I260" i="11"/>
  <c r="I259" i="11"/>
  <c r="I258" i="11"/>
  <c r="I257" i="11"/>
  <c r="I256" i="11"/>
  <c r="I254" i="11"/>
  <c r="I253" i="11"/>
  <c r="I252" i="11"/>
  <c r="I251" i="11"/>
  <c r="I250" i="11"/>
  <c r="I249" i="11"/>
  <c r="I248" i="11"/>
  <c r="I247" i="11"/>
  <c r="I246" i="11"/>
  <c r="I245" i="11"/>
  <c r="I244" i="11"/>
  <c r="I243" i="11"/>
  <c r="I242" i="11"/>
  <c r="I241" i="11"/>
  <c r="I240" i="11"/>
  <c r="I239" i="11"/>
  <c r="I238" i="11"/>
  <c r="I237" i="11"/>
  <c r="I236" i="11"/>
  <c r="I235" i="11"/>
  <c r="I234" i="11"/>
  <c r="I232" i="11"/>
  <c r="I231" i="11"/>
  <c r="I230" i="11"/>
  <c r="I229" i="11"/>
  <c r="I228" i="11"/>
  <c r="I227" i="11"/>
  <c r="I225" i="11"/>
  <c r="I224" i="11"/>
  <c r="I223" i="11"/>
  <c r="I222" i="11"/>
  <c r="I221" i="11"/>
  <c r="I220" i="11"/>
  <c r="I219" i="11"/>
  <c r="I218" i="11"/>
  <c r="I217" i="11"/>
  <c r="I216" i="11"/>
  <c r="I215" i="11"/>
  <c r="I214" i="11"/>
  <c r="I213" i="11"/>
  <c r="I212" i="11"/>
  <c r="I211" i="11"/>
  <c r="I210" i="11"/>
  <c r="I209" i="11"/>
  <c r="I208" i="11"/>
  <c r="I207" i="11"/>
  <c r="I206" i="11"/>
  <c r="I205" i="11"/>
  <c r="I204" i="11"/>
  <c r="I203" i="11"/>
  <c r="I202" i="11"/>
  <c r="I200" i="11"/>
  <c r="I199" i="11"/>
  <c r="I198" i="11"/>
  <c r="I197" i="11"/>
  <c r="I196" i="11"/>
  <c r="I195" i="11"/>
  <c r="I194" i="11"/>
  <c r="I193" i="11"/>
  <c r="I191" i="11"/>
  <c r="I192" i="11"/>
  <c r="I190" i="11"/>
  <c r="I189" i="11"/>
  <c r="I188" i="11"/>
  <c r="I187" i="11"/>
  <c r="I186" i="11"/>
  <c r="I185" i="11"/>
  <c r="I184" i="11"/>
  <c r="I183" i="11"/>
  <c r="I182" i="11"/>
  <c r="I181" i="11"/>
  <c r="I180" i="11"/>
  <c r="I178" i="11"/>
  <c r="I177" i="11"/>
  <c r="I176" i="11"/>
  <c r="I175" i="11"/>
  <c r="I174" i="11"/>
  <c r="I173" i="11"/>
  <c r="I172" i="11"/>
  <c r="I171" i="11"/>
  <c r="I170" i="11"/>
  <c r="I169" i="11"/>
  <c r="I168" i="11"/>
  <c r="I167" i="11"/>
  <c r="I166" i="11"/>
  <c r="I165" i="11"/>
  <c r="I164" i="11"/>
  <c r="I163" i="11"/>
  <c r="I162" i="11"/>
  <c r="I161" i="11"/>
  <c r="I160" i="11"/>
  <c r="I159" i="11"/>
  <c r="I158" i="11"/>
  <c r="I157" i="11"/>
  <c r="I156" i="11"/>
  <c r="I155" i="11"/>
  <c r="I154" i="11"/>
  <c r="I153" i="11"/>
  <c r="I152" i="11"/>
  <c r="I151" i="11"/>
  <c r="I150" i="11"/>
  <c r="I149" i="11"/>
  <c r="I148" i="11"/>
  <c r="I146" i="11"/>
  <c r="I147" i="11"/>
  <c r="I145" i="11"/>
  <c r="I144" i="11"/>
  <c r="I143" i="11"/>
  <c r="I142" i="11"/>
  <c r="I141" i="11"/>
  <c r="I140" i="11"/>
  <c r="I139" i="11"/>
  <c r="I138" i="11"/>
  <c r="I137" i="11"/>
  <c r="I136" i="11"/>
  <c r="I135" i="11"/>
  <c r="I134" i="11"/>
  <c r="I133" i="11"/>
  <c r="I131" i="11"/>
  <c r="I132" i="11"/>
  <c r="I130" i="11"/>
  <c r="I129" i="11"/>
  <c r="I128" i="11"/>
  <c r="I127" i="11"/>
  <c r="I126" i="11"/>
  <c r="I125" i="11"/>
  <c r="I124" i="11"/>
  <c r="I123" i="11"/>
  <c r="I122" i="11"/>
  <c r="I121" i="11"/>
  <c r="I120" i="11"/>
  <c r="I119" i="11"/>
  <c r="I118" i="11"/>
  <c r="I117" i="11"/>
  <c r="I116" i="11"/>
  <c r="I115" i="11"/>
  <c r="I114" i="11"/>
  <c r="I113" i="11"/>
  <c r="I112" i="11"/>
  <c r="I111" i="11"/>
  <c r="I110" i="11"/>
  <c r="I109" i="11"/>
  <c r="I108" i="11"/>
  <c r="I107" i="11"/>
  <c r="I106" i="11"/>
  <c r="I105" i="11"/>
  <c r="I104" i="11"/>
  <c r="I103" i="11"/>
  <c r="I102" i="11"/>
  <c r="I101" i="11"/>
  <c r="I100" i="11"/>
  <c r="I99" i="11"/>
  <c r="I98" i="11"/>
  <c r="I97" i="11"/>
  <c r="I96" i="11"/>
  <c r="I95" i="11"/>
  <c r="I94" i="11"/>
  <c r="I92" i="11"/>
  <c r="I93" i="11"/>
  <c r="I91" i="11"/>
  <c r="I90" i="11"/>
  <c r="I89" i="11"/>
  <c r="I88" i="11"/>
  <c r="I87" i="11"/>
  <c r="I86" i="11"/>
  <c r="I85" i="11"/>
  <c r="I84" i="11"/>
  <c r="I83" i="11"/>
  <c r="I82" i="11"/>
  <c r="I81" i="11"/>
  <c r="I80" i="11"/>
  <c r="I79" i="11"/>
  <c r="I78" i="11"/>
  <c r="I77" i="11"/>
  <c r="I76" i="11"/>
  <c r="I75" i="11"/>
  <c r="I74" i="11"/>
  <c r="I73" i="11"/>
  <c r="I72" i="11"/>
  <c r="I71" i="11"/>
  <c r="I70" i="11"/>
  <c r="I69" i="11"/>
  <c r="I68" i="11"/>
  <c r="I67" i="11"/>
  <c r="I65" i="11"/>
  <c r="I64" i="11"/>
  <c r="I63" i="11"/>
  <c r="I62" i="11"/>
  <c r="I60" i="11"/>
  <c r="I59" i="11"/>
  <c r="I58" i="11"/>
  <c r="I57" i="11"/>
  <c r="I56" i="11"/>
  <c r="I55" i="11"/>
  <c r="I54" i="11"/>
  <c r="I53" i="11"/>
  <c r="I52" i="11"/>
  <c r="I51" i="11"/>
  <c r="I50" i="11"/>
  <c r="I49" i="11"/>
  <c r="I48" i="11"/>
  <c r="I47" i="11"/>
  <c r="I46" i="11"/>
  <c r="I45" i="11"/>
  <c r="I44" i="11"/>
  <c r="I43" i="11"/>
  <c r="I42" i="11"/>
  <c r="I41" i="11"/>
  <c r="I40" i="11"/>
  <c r="I39" i="11"/>
  <c r="I38" i="11"/>
  <c r="I37" i="11"/>
  <c r="I36" i="11"/>
  <c r="I35" i="11"/>
  <c r="I34" i="11"/>
  <c r="I33" i="11"/>
  <c r="I31" i="11"/>
  <c r="I30" i="11"/>
  <c r="I29" i="11"/>
  <c r="I28" i="11"/>
  <c r="I27" i="11"/>
  <c r="I26" i="11"/>
  <c r="I25" i="11"/>
  <c r="I24" i="11"/>
  <c r="I23" i="11"/>
  <c r="M22" i="11"/>
  <c r="I22" i="11"/>
  <c r="M21" i="11"/>
  <c r="I21" i="11"/>
  <c r="M20" i="11"/>
  <c r="I20" i="11"/>
  <c r="I19" i="11"/>
  <c r="I18" i="11"/>
  <c r="I17" i="11"/>
  <c r="I16" i="11"/>
  <c r="I15" i="11"/>
  <c r="I14" i="11"/>
  <c r="I12" i="11"/>
  <c r="I11" i="11"/>
  <c r="I10" i="11"/>
  <c r="I9" i="11"/>
  <c r="I8" i="11"/>
  <c r="I7" i="11"/>
  <c r="I6" i="11"/>
  <c r="I5" i="11"/>
  <c r="I4" i="11"/>
  <c r="J3" i="11"/>
  <c r="J4" i="11" l="1"/>
  <c r="J5" i="11" s="1"/>
  <c r="J6" i="11" s="1"/>
  <c r="J7" i="11" s="1"/>
  <c r="J8" i="11" s="1"/>
  <c r="J9" i="11" s="1"/>
  <c r="J10" i="11" s="1"/>
  <c r="J11" i="11" s="1"/>
  <c r="J12" i="11" s="1"/>
  <c r="H608" i="11"/>
  <c r="I22" i="10"/>
  <c r="J13" i="11" l="1"/>
  <c r="J14" i="11" s="1"/>
  <c r="J15" i="11" s="1"/>
  <c r="J16" i="11" s="1"/>
  <c r="J17" i="11" s="1"/>
  <c r="J18" i="11" s="1"/>
  <c r="J19" i="11" s="1"/>
  <c r="J20" i="11" s="1"/>
  <c r="J21" i="11" s="1"/>
  <c r="J22" i="11" s="1"/>
  <c r="J23" i="11" s="1"/>
  <c r="J24" i="11" s="1"/>
  <c r="J25" i="11" s="1"/>
  <c r="J26" i="11" s="1"/>
  <c r="J27" i="11" s="1"/>
  <c r="J28" i="11" s="1"/>
  <c r="J29" i="11" s="1"/>
  <c r="J30" i="11" s="1"/>
  <c r="J31" i="11" s="1"/>
  <c r="J32" i="11" s="1"/>
  <c r="J33" i="11" s="1"/>
  <c r="J34" i="11" s="1"/>
  <c r="J35" i="11" s="1"/>
  <c r="J36" i="11" s="1"/>
  <c r="J37" i="11" s="1"/>
  <c r="J38" i="11" s="1"/>
  <c r="J39" i="11" s="1"/>
  <c r="J40" i="11" s="1"/>
  <c r="J41" i="11" s="1"/>
  <c r="J42" i="11" s="1"/>
  <c r="J43" i="11" s="1"/>
  <c r="J44" i="11" s="1"/>
  <c r="J45" i="11" s="1"/>
  <c r="J46" i="11" s="1"/>
  <c r="J47" i="11" s="1"/>
  <c r="J48" i="11" s="1"/>
  <c r="J49" i="11" s="1"/>
  <c r="J50" i="11" s="1"/>
  <c r="J51" i="11" s="1"/>
  <c r="J52" i="11" s="1"/>
  <c r="J53" i="11" s="1"/>
  <c r="J54" i="11" s="1"/>
  <c r="J55" i="11" s="1"/>
  <c r="J56" i="11" s="1"/>
  <c r="J57" i="11" s="1"/>
  <c r="J58" i="11" s="1"/>
  <c r="J59" i="11" s="1"/>
  <c r="J60" i="11" s="1"/>
  <c r="I166" i="6"/>
  <c r="I167" i="6"/>
  <c r="I168" i="6"/>
  <c r="J61" i="11" l="1"/>
  <c r="J62" i="11" s="1"/>
  <c r="J63" i="11" s="1"/>
  <c r="J64" i="11" s="1"/>
  <c r="J65" i="11" s="1"/>
  <c r="I13" i="10"/>
  <c r="I12" i="10"/>
  <c r="I11" i="10"/>
  <c r="I14" i="10"/>
  <c r="I15" i="10"/>
  <c r="I16" i="10"/>
  <c r="I17" i="10"/>
  <c r="I18" i="10"/>
  <c r="I19" i="10"/>
  <c r="I20" i="10"/>
  <c r="I21"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2" i="10"/>
  <c r="I63" i="10"/>
  <c r="I64" i="10"/>
  <c r="I65" i="10"/>
  <c r="I66" i="10"/>
  <c r="I67" i="10"/>
  <c r="I68" i="10"/>
  <c r="I69" i="10"/>
  <c r="I70" i="10"/>
  <c r="I71" i="10"/>
  <c r="I72" i="10"/>
  <c r="I73" i="10"/>
  <c r="I74" i="10"/>
  <c r="I75" i="10"/>
  <c r="I76" i="10"/>
  <c r="I77" i="10"/>
  <c r="I78" i="10"/>
  <c r="I79" i="10"/>
  <c r="I80" i="10"/>
  <c r="I81" i="10"/>
  <c r="I82" i="10"/>
  <c r="I83"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4" i="10"/>
  <c r="I135" i="10"/>
  <c r="I137" i="10"/>
  <c r="I138" i="10"/>
  <c r="I139" i="10"/>
  <c r="I140" i="10"/>
  <c r="I141" i="10"/>
  <c r="I142" i="10"/>
  <c r="I143" i="10"/>
  <c r="I144" i="10"/>
  <c r="I145" i="10"/>
  <c r="I146" i="10"/>
  <c r="I147" i="10"/>
  <c r="I149" i="10"/>
  <c r="I148" i="10"/>
  <c r="I150" i="10"/>
  <c r="I151" i="10"/>
  <c r="I152" i="10"/>
  <c r="I153" i="10"/>
  <c r="I154"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1" i="10"/>
  <c r="I260" i="10"/>
  <c r="I262" i="10"/>
  <c r="I263" i="10"/>
  <c r="I265" i="10"/>
  <c r="I264" i="10"/>
  <c r="I266" i="10"/>
  <c r="I267" i="10"/>
  <c r="I268" i="10"/>
  <c r="I269" i="10"/>
  <c r="I270" i="10"/>
  <c r="I271" i="10"/>
  <c r="I272" i="10"/>
  <c r="I273" i="10"/>
  <c r="I274" i="10"/>
  <c r="I275" i="10"/>
  <c r="I276" i="10"/>
  <c r="I277" i="10"/>
  <c r="I278"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6" i="10"/>
  <c r="I367" i="10"/>
  <c r="I368" i="10"/>
  <c r="I369" i="10"/>
  <c r="I370" i="10"/>
  <c r="I371" i="10"/>
  <c r="I372" i="10"/>
  <c r="I373" i="10"/>
  <c r="I374" i="10"/>
  <c r="I375" i="10"/>
  <c r="I376" i="10"/>
  <c r="I378" i="10"/>
  <c r="I379" i="10"/>
  <c r="I380" i="10"/>
  <c r="I381" i="10"/>
  <c r="I382"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9" i="10"/>
  <c r="I410" i="10"/>
  <c r="I411" i="10"/>
  <c r="I415" i="10"/>
  <c r="I416" i="10"/>
  <c r="I417" i="10"/>
  <c r="I418" i="10"/>
  <c r="I420" i="10"/>
  <c r="I421" i="10"/>
  <c r="I422" i="10"/>
  <c r="I423" i="10"/>
  <c r="I424" i="10"/>
  <c r="I425"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7" i="10"/>
  <c r="I498" i="10"/>
  <c r="I499" i="10"/>
  <c r="I500" i="10"/>
  <c r="I501" i="10"/>
  <c r="I502" i="10"/>
  <c r="I503" i="10"/>
  <c r="I504" i="10"/>
  <c r="I505" i="10"/>
  <c r="I506" i="10"/>
  <c r="I510" i="10"/>
  <c r="I507" i="10"/>
  <c r="I509" i="10"/>
  <c r="I511" i="10"/>
  <c r="I514" i="10"/>
  <c r="I516" i="10"/>
  <c r="I517" i="10"/>
  <c r="I518" i="10"/>
  <c r="I519" i="10"/>
  <c r="I520" i="10"/>
  <c r="I521" i="10"/>
  <c r="I522" i="10"/>
  <c r="I523" i="10"/>
  <c r="I529" i="10"/>
  <c r="I530" i="10"/>
  <c r="I532" i="10"/>
  <c r="I533" i="10"/>
  <c r="I535" i="10"/>
  <c r="I536" i="10"/>
  <c r="I537" i="10"/>
  <c r="I538" i="10"/>
  <c r="I539" i="10"/>
  <c r="I540" i="10"/>
  <c r="I543" i="10"/>
  <c r="I544" i="10"/>
  <c r="I545" i="10"/>
  <c r="I546" i="10"/>
  <c r="I552" i="10"/>
  <c r="I553" i="10"/>
  <c r="I554" i="10"/>
  <c r="I556" i="10"/>
  <c r="I557" i="10"/>
  <c r="I558" i="10"/>
  <c r="I559" i="10"/>
  <c r="I561" i="10"/>
  <c r="I562" i="10"/>
  <c r="I564" i="10"/>
  <c r="I565" i="10"/>
  <c r="I566" i="10"/>
  <c r="I567" i="10"/>
  <c r="I568" i="10"/>
  <c r="I569" i="10"/>
  <c r="I570" i="10"/>
  <c r="I571" i="10"/>
  <c r="I572" i="10"/>
  <c r="I573" i="10"/>
  <c r="I574" i="10"/>
  <c r="I575" i="10"/>
  <c r="I576" i="10"/>
  <c r="I577" i="10"/>
  <c r="I579" i="10"/>
  <c r="I590" i="10"/>
  <c r="I591" i="10"/>
  <c r="I599" i="10"/>
  <c r="I1306" i="10"/>
  <c r="I9" i="10"/>
  <c r="I8" i="10"/>
  <c r="I7" i="10"/>
  <c r="I6" i="10"/>
  <c r="I5" i="10"/>
  <c r="I4" i="10"/>
  <c r="J3" i="10"/>
  <c r="J67" i="11" l="1"/>
  <c r="J68" i="11" s="1"/>
  <c r="J69" i="11" s="1"/>
  <c r="J70" i="11" s="1"/>
  <c r="J71" i="11" s="1"/>
  <c r="J72" i="11" s="1"/>
  <c r="J73" i="11" s="1"/>
  <c r="J74" i="11" s="1"/>
  <c r="J75" i="11" s="1"/>
  <c r="J76" i="11" s="1"/>
  <c r="J77" i="11" s="1"/>
  <c r="J78" i="11" s="1"/>
  <c r="J79" i="11" s="1"/>
  <c r="J80" i="11" s="1"/>
  <c r="J81" i="11" s="1"/>
  <c r="J82" i="11" s="1"/>
  <c r="J83" i="11" s="1"/>
  <c r="J84" i="11" s="1"/>
  <c r="J85" i="11" s="1"/>
  <c r="J86" i="11" s="1"/>
  <c r="J87" i="11" s="1"/>
  <c r="J88" i="11" s="1"/>
  <c r="J89" i="11" s="1"/>
  <c r="J90" i="11" s="1"/>
  <c r="J91" i="11" s="1"/>
  <c r="J92" i="11" s="1"/>
  <c r="J93" i="11" s="1"/>
  <c r="J94" i="11" s="1"/>
  <c r="J95" i="11" s="1"/>
  <c r="J96" i="11" s="1"/>
  <c r="J97" i="11" s="1"/>
  <c r="J98" i="11" s="1"/>
  <c r="J99" i="11" s="1"/>
  <c r="J100" i="11" s="1"/>
  <c r="J101" i="11" s="1"/>
  <c r="J102" i="11" s="1"/>
  <c r="J103" i="11" s="1"/>
  <c r="J104" i="11" s="1"/>
  <c r="J105" i="11" s="1"/>
  <c r="J106" i="11" s="1"/>
  <c r="J107" i="11" s="1"/>
  <c r="J108" i="11" s="1"/>
  <c r="J109" i="11" s="1"/>
  <c r="J110" i="11" s="1"/>
  <c r="J111" i="11" s="1"/>
  <c r="J112" i="11" s="1"/>
  <c r="J113" i="11" s="1"/>
  <c r="J114" i="11" s="1"/>
  <c r="J115" i="11" s="1"/>
  <c r="J116" i="11" s="1"/>
  <c r="J117" i="11" s="1"/>
  <c r="J118" i="11" s="1"/>
  <c r="J119" i="11" s="1"/>
  <c r="J120" i="11" s="1"/>
  <c r="J121" i="11" s="1"/>
  <c r="J122" i="11" s="1"/>
  <c r="J123" i="11" s="1"/>
  <c r="J124" i="11" s="1"/>
  <c r="J125" i="11" s="1"/>
  <c r="J126" i="11" s="1"/>
  <c r="J127" i="11" s="1"/>
  <c r="J128" i="11" s="1"/>
  <c r="J129" i="11" s="1"/>
  <c r="J130" i="11" s="1"/>
  <c r="J131" i="11" s="1"/>
  <c r="J132" i="11" s="1"/>
  <c r="J133" i="11" s="1"/>
  <c r="J134" i="11" s="1"/>
  <c r="J135" i="11" s="1"/>
  <c r="J136" i="11" s="1"/>
  <c r="J137" i="11" s="1"/>
  <c r="J138" i="11" s="1"/>
  <c r="J139" i="11" s="1"/>
  <c r="J140" i="11" s="1"/>
  <c r="J141" i="11" s="1"/>
  <c r="J142" i="11" s="1"/>
  <c r="J143" i="11" s="1"/>
  <c r="J144" i="11" s="1"/>
  <c r="J145" i="11" s="1"/>
  <c r="J146" i="11" s="1"/>
  <c r="J147" i="11" s="1"/>
  <c r="J148" i="11" s="1"/>
  <c r="J149" i="11" s="1"/>
  <c r="J150" i="11" s="1"/>
  <c r="J151" i="11" s="1"/>
  <c r="J152" i="11" s="1"/>
  <c r="J153" i="11" s="1"/>
  <c r="J154" i="11" s="1"/>
  <c r="J155" i="11" s="1"/>
  <c r="J156" i="11" s="1"/>
  <c r="J157" i="11" s="1"/>
  <c r="J158" i="11" s="1"/>
  <c r="J159" i="11" s="1"/>
  <c r="J160" i="11" s="1"/>
  <c r="J161" i="11" s="1"/>
  <c r="J162" i="11" s="1"/>
  <c r="J163" i="11" s="1"/>
  <c r="J164" i="11" s="1"/>
  <c r="J165" i="11" s="1"/>
  <c r="J166" i="11" s="1"/>
  <c r="J167" i="11" s="1"/>
  <c r="J168" i="11" s="1"/>
  <c r="J169" i="11" s="1"/>
  <c r="J170" i="11" s="1"/>
  <c r="J171" i="11" s="1"/>
  <c r="J172" i="11" s="1"/>
  <c r="J173" i="11" s="1"/>
  <c r="J174" i="11" s="1"/>
  <c r="J175" i="11" s="1"/>
  <c r="J176" i="11" s="1"/>
  <c r="J177" i="11" s="1"/>
  <c r="J178" i="11" s="1"/>
  <c r="J179" i="11" s="1"/>
  <c r="J180" i="11" s="1"/>
  <c r="J181" i="11" s="1"/>
  <c r="J182" i="11" s="1"/>
  <c r="J183" i="11" s="1"/>
  <c r="J184" i="11" s="1"/>
  <c r="J185" i="11" s="1"/>
  <c r="J186" i="11" s="1"/>
  <c r="J187" i="11" s="1"/>
  <c r="J188" i="11" s="1"/>
  <c r="J189" i="11" s="1"/>
  <c r="J190" i="11" s="1"/>
  <c r="J191" i="11" s="1"/>
  <c r="J192" i="11" s="1"/>
  <c r="J193" i="11" s="1"/>
  <c r="J194" i="11" s="1"/>
  <c r="J195" i="11" s="1"/>
  <c r="J196" i="11" s="1"/>
  <c r="J197" i="11" s="1"/>
  <c r="J198" i="11" s="1"/>
  <c r="J199" i="11" s="1"/>
  <c r="J200" i="11" s="1"/>
  <c r="J66" i="11"/>
  <c r="J4" i="10"/>
  <c r="J5" i="10" s="1"/>
  <c r="J6" i="10" s="1"/>
  <c r="J7" i="10" s="1"/>
  <c r="J8" i="10" s="1"/>
  <c r="J9" i="10" s="1"/>
  <c r="H1307" i="10"/>
  <c r="H171" i="6"/>
  <c r="J201" i="11" l="1"/>
  <c r="J202" i="11" s="1"/>
  <c r="J203" i="11" s="1"/>
  <c r="J204" i="11" s="1"/>
  <c r="J205" i="11" s="1"/>
  <c r="J206" i="11" s="1"/>
  <c r="J207" i="11" s="1"/>
  <c r="J208" i="11" s="1"/>
  <c r="J209" i="11" s="1"/>
  <c r="J210" i="11" s="1"/>
  <c r="J211" i="11" s="1"/>
  <c r="J212" i="11" s="1"/>
  <c r="J213" i="11" s="1"/>
  <c r="J214" i="11" s="1"/>
  <c r="J215" i="11" s="1"/>
  <c r="J216" i="11" s="1"/>
  <c r="J217" i="11" s="1"/>
  <c r="J218" i="11" s="1"/>
  <c r="J219" i="11" s="1"/>
  <c r="J220" i="11" s="1"/>
  <c r="J221" i="11" s="1"/>
  <c r="J222" i="11" s="1"/>
  <c r="J223" i="11" s="1"/>
  <c r="J224" i="11" s="1"/>
  <c r="J225" i="11" s="1"/>
  <c r="J10" i="10"/>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J68" i="10" s="1"/>
  <c r="J69" i="10" s="1"/>
  <c r="J70" i="10" s="1"/>
  <c r="J71" i="10" s="1"/>
  <c r="J72" i="10" s="1"/>
  <c r="J73" i="10" s="1"/>
  <c r="J74" i="10" s="1"/>
  <c r="J75" i="10" s="1"/>
  <c r="J76" i="10" s="1"/>
  <c r="J77" i="10" s="1"/>
  <c r="J78" i="10" s="1"/>
  <c r="J79" i="10" s="1"/>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J111" i="10" s="1"/>
  <c r="J112" i="10" s="1"/>
  <c r="J113" i="10" s="1"/>
  <c r="J114" i="10" s="1"/>
  <c r="J115" i="10" s="1"/>
  <c r="J116" i="10" s="1"/>
  <c r="J117" i="10" s="1"/>
  <c r="J118" i="10" s="1"/>
  <c r="J119" i="10" s="1"/>
  <c r="J120" i="10" s="1"/>
  <c r="J121" i="10" s="1"/>
  <c r="J122" i="10" s="1"/>
  <c r="J123" i="10" s="1"/>
  <c r="J124" i="10" s="1"/>
  <c r="J125" i="10" s="1"/>
  <c r="J126" i="10" s="1"/>
  <c r="J127" i="10" s="1"/>
  <c r="J128" i="10" s="1"/>
  <c r="J129" i="10" s="1"/>
  <c r="J130" i="10" s="1"/>
  <c r="G140" i="6"/>
  <c r="G171" i="6" s="1"/>
  <c r="I4" i="6"/>
  <c r="J4" i="6" s="1"/>
  <c r="J226" i="11" l="1"/>
  <c r="J227" i="11" s="1"/>
  <c r="J228" i="11" s="1"/>
  <c r="J229" i="11" s="1"/>
  <c r="J230" i="11" s="1"/>
  <c r="J231" i="11" s="1"/>
  <c r="J232" i="11" s="1"/>
  <c r="J233" i="11" s="1"/>
  <c r="J234" i="11" s="1"/>
  <c r="J235" i="11" s="1"/>
  <c r="J236" i="11" s="1"/>
  <c r="J237" i="11" s="1"/>
  <c r="J238" i="11" s="1"/>
  <c r="J239" i="11" s="1"/>
  <c r="J240" i="11" s="1"/>
  <c r="J241" i="11" s="1"/>
  <c r="J242" i="11" s="1"/>
  <c r="J243" i="11" s="1"/>
  <c r="J244" i="11" s="1"/>
  <c r="J245" i="11" s="1"/>
  <c r="J246" i="11" s="1"/>
  <c r="J247" i="11" s="1"/>
  <c r="J248" i="11" s="1"/>
  <c r="J249" i="11" s="1"/>
  <c r="J250" i="11" s="1"/>
  <c r="J131" i="10"/>
  <c r="J101" i="2"/>
  <c r="J102" i="2"/>
  <c r="J251" i="11" l="1"/>
  <c r="J252" i="11" s="1"/>
  <c r="J253" i="11" s="1"/>
  <c r="J254" i="11" s="1"/>
  <c r="J255" i="11" s="1"/>
  <c r="J256" i="11" s="1"/>
  <c r="J257" i="11" s="1"/>
  <c r="J258" i="11" s="1"/>
  <c r="J259" i="11" s="1"/>
  <c r="J260" i="11" s="1"/>
  <c r="J261" i="11" s="1"/>
  <c r="J262" i="11" s="1"/>
  <c r="J263" i="11" s="1"/>
  <c r="J264" i="11" s="1"/>
  <c r="J265" i="11" s="1"/>
  <c r="J266" i="11" s="1"/>
  <c r="J267" i="11" s="1"/>
  <c r="J268" i="11" s="1"/>
  <c r="J269" i="11" s="1"/>
  <c r="J270" i="11" s="1"/>
  <c r="J271" i="11" s="1"/>
  <c r="J272" i="11" s="1"/>
  <c r="J273" i="11" s="1"/>
  <c r="J274" i="11" s="1"/>
  <c r="J275" i="11" s="1"/>
  <c r="J276" i="11" s="1"/>
  <c r="J277" i="11" s="1"/>
  <c r="J278" i="11" s="1"/>
  <c r="J279" i="11" s="1"/>
  <c r="J280" i="11" s="1"/>
  <c r="J281" i="11" s="1"/>
  <c r="J282" i="11" s="1"/>
  <c r="J283" i="11" s="1"/>
  <c r="J284" i="11" s="1"/>
  <c r="J285" i="11" s="1"/>
  <c r="J286" i="11" s="1"/>
  <c r="J287" i="11" s="1"/>
  <c r="J288" i="11" s="1"/>
  <c r="J289" i="11" s="1"/>
  <c r="J290" i="11" s="1"/>
  <c r="J291" i="11" s="1"/>
  <c r="J292" i="11" s="1"/>
  <c r="J293" i="11" s="1"/>
  <c r="J294" i="11" s="1"/>
  <c r="J295" i="11" s="1"/>
  <c r="J296" i="11" s="1"/>
  <c r="J297" i="11" s="1"/>
  <c r="J298" i="11" s="1"/>
  <c r="J299" i="11" s="1"/>
  <c r="J300" i="11" s="1"/>
  <c r="J301" i="11" s="1"/>
  <c r="J302" i="11" s="1"/>
  <c r="J303" i="11" s="1"/>
  <c r="J304" i="11" s="1"/>
  <c r="J305" i="11" s="1"/>
  <c r="J306" i="11" s="1"/>
  <c r="J307" i="11" s="1"/>
  <c r="J308" i="11" s="1"/>
  <c r="J309" i="11" s="1"/>
  <c r="J310" i="11" s="1"/>
  <c r="J311" i="11" s="1"/>
  <c r="J312" i="11" s="1"/>
  <c r="J313" i="11" s="1"/>
  <c r="J314" i="11" s="1"/>
  <c r="J315" i="11" s="1"/>
  <c r="J316" i="11" s="1"/>
  <c r="J317" i="11" s="1"/>
  <c r="J318" i="11" s="1"/>
  <c r="J319" i="11" s="1"/>
  <c r="J320" i="11" s="1"/>
  <c r="J321" i="11" s="1"/>
  <c r="J322" i="11" s="1"/>
  <c r="J323" i="11" s="1"/>
  <c r="J324" i="11" s="1"/>
  <c r="J325" i="11" s="1"/>
  <c r="J326" i="11" s="1"/>
  <c r="J327" i="11" s="1"/>
  <c r="J328" i="11" s="1"/>
  <c r="J329" i="11" s="1"/>
  <c r="J330" i="11" s="1"/>
  <c r="J331" i="11" s="1"/>
  <c r="J132" i="10"/>
  <c r="J133" i="10" s="1"/>
  <c r="J134" i="10" s="1"/>
  <c r="J135" i="10" s="1"/>
  <c r="J136" i="10" s="1"/>
  <c r="J137" i="10" s="1"/>
  <c r="I490" i="3"/>
  <c r="I491" i="3"/>
  <c r="J138" i="10" l="1"/>
  <c r="J139" i="10" s="1"/>
  <c r="J140" i="10" s="1"/>
  <c r="J141" i="10" s="1"/>
  <c r="J142" i="10" s="1"/>
  <c r="J143" i="10" s="1"/>
  <c r="J144" i="10" s="1"/>
  <c r="J145" i="10" s="1"/>
  <c r="J146" i="10" s="1"/>
  <c r="J147" i="10" s="1"/>
  <c r="G406" i="3"/>
  <c r="G378" i="3"/>
  <c r="J332" i="11" l="1"/>
  <c r="J333" i="11" s="1"/>
  <c r="J334" i="11" s="1"/>
  <c r="J335" i="11" s="1"/>
  <c r="J336" i="11" s="1"/>
  <c r="J337" i="11" s="1"/>
  <c r="J338" i="11" s="1"/>
  <c r="J339" i="11" s="1"/>
  <c r="J340" i="11" s="1"/>
  <c r="J341" i="11" s="1"/>
  <c r="J342" i="11" s="1"/>
  <c r="J343" i="11" s="1"/>
  <c r="J148" i="10"/>
  <c r="J149" i="10" s="1"/>
  <c r="J150" i="10" s="1"/>
  <c r="J151" i="10" s="1"/>
  <c r="J152" i="10" s="1"/>
  <c r="J153" i="10" s="1"/>
  <c r="J154" i="10" s="1"/>
  <c r="J155" i="10" s="1"/>
  <c r="J156" i="10" s="1"/>
  <c r="J157" i="10" s="1"/>
  <c r="J158" i="10" s="1"/>
  <c r="J159" i="10" s="1"/>
  <c r="J160" i="10" s="1"/>
  <c r="J161" i="10" s="1"/>
  <c r="J162" i="10" s="1"/>
  <c r="J163" i="10" s="1"/>
  <c r="J164" i="10" s="1"/>
  <c r="J165" i="10" s="1"/>
  <c r="J166" i="10" s="1"/>
  <c r="J167" i="10" s="1"/>
  <c r="J168" i="10" s="1"/>
  <c r="J169" i="10" s="1"/>
  <c r="J170" i="10" s="1"/>
  <c r="J171" i="10" s="1"/>
  <c r="J172" i="10" s="1"/>
  <c r="J173" i="10" s="1"/>
  <c r="J174" i="10" s="1"/>
  <c r="J175" i="10" s="1"/>
  <c r="J176" i="10" s="1"/>
  <c r="J177" i="10" s="1"/>
  <c r="J178" i="10" s="1"/>
  <c r="J179" i="10" s="1"/>
  <c r="J180" i="10" s="1"/>
  <c r="J181" i="10" s="1"/>
  <c r="J182" i="10" s="1"/>
  <c r="J183" i="10" s="1"/>
  <c r="J184" i="10" s="1"/>
  <c r="J185" i="10" s="1"/>
  <c r="J186" i="10" s="1"/>
  <c r="J187" i="10" s="1"/>
  <c r="J188" i="10" s="1"/>
  <c r="J189" i="10" s="1"/>
  <c r="J190" i="10" s="1"/>
  <c r="J191" i="10" s="1"/>
  <c r="J192" i="10" s="1"/>
  <c r="J193" i="10" s="1"/>
  <c r="J194" i="10" s="1"/>
  <c r="J195" i="10" s="1"/>
  <c r="J196" i="10" s="1"/>
  <c r="J197" i="10" s="1"/>
  <c r="J198" i="10" s="1"/>
  <c r="J199" i="10" s="1"/>
  <c r="J200" i="10" s="1"/>
  <c r="J201" i="10" s="1"/>
  <c r="J202" i="10" s="1"/>
  <c r="J203" i="10" s="1"/>
  <c r="J204" i="10" s="1"/>
  <c r="J205" i="10" s="1"/>
  <c r="J206" i="10" s="1"/>
  <c r="J207" i="10" s="1"/>
  <c r="J208" i="10" s="1"/>
  <c r="J209" i="10" s="1"/>
  <c r="J210" i="10" s="1"/>
  <c r="J211" i="10" s="1"/>
  <c r="J212" i="10" s="1"/>
  <c r="J213" i="10" s="1"/>
  <c r="J214" i="10" s="1"/>
  <c r="J215" i="10" s="1"/>
  <c r="J216" i="10" s="1"/>
  <c r="J217" i="10" s="1"/>
  <c r="J218" i="10" s="1"/>
  <c r="J219" i="10" s="1"/>
  <c r="J220" i="10" s="1"/>
  <c r="J221" i="10" s="1"/>
  <c r="J222" i="10" s="1"/>
  <c r="J223" i="10" s="1"/>
  <c r="J224" i="10" s="1"/>
  <c r="J225" i="10" s="1"/>
  <c r="J226" i="10" s="1"/>
  <c r="J227" i="10" s="1"/>
  <c r="J228" i="10" s="1"/>
  <c r="J229" i="10" s="1"/>
  <c r="J230" i="10" s="1"/>
  <c r="J231" i="10" s="1"/>
  <c r="J232" i="10" s="1"/>
  <c r="J233" i="10" s="1"/>
  <c r="J234" i="10" s="1"/>
  <c r="J235" i="10" s="1"/>
  <c r="J236" i="10" s="1"/>
  <c r="J237" i="10" s="1"/>
  <c r="J238" i="10" s="1"/>
  <c r="J239" i="10" s="1"/>
  <c r="J240" i="10" s="1"/>
  <c r="J241" i="10" s="1"/>
  <c r="J242" i="10" s="1"/>
  <c r="J243" i="10" s="1"/>
  <c r="J244" i="10" s="1"/>
  <c r="J245" i="10" s="1"/>
  <c r="J246" i="10" s="1"/>
  <c r="J247" i="10" s="1"/>
  <c r="J248" i="10" s="1"/>
  <c r="J249" i="10" s="1"/>
  <c r="J250" i="10" s="1"/>
  <c r="J251" i="10" s="1"/>
  <c r="J252" i="10" s="1"/>
  <c r="J253" i="10" s="1"/>
  <c r="J254" i="10" s="1"/>
  <c r="J255" i="10" s="1"/>
  <c r="J256" i="10" s="1"/>
  <c r="J257" i="10" s="1"/>
  <c r="J258" i="10" s="1"/>
  <c r="J259" i="10" s="1"/>
  <c r="J260" i="10" s="1"/>
  <c r="J261" i="10" s="1"/>
  <c r="J262" i="10" s="1"/>
  <c r="J263" i="10" s="1"/>
  <c r="J264" i="10" s="1"/>
  <c r="J265" i="10" s="1"/>
  <c r="J266" i="10" s="1"/>
  <c r="J267" i="10" s="1"/>
  <c r="J268" i="10" s="1"/>
  <c r="J269" i="10" s="1"/>
  <c r="J270" i="10" s="1"/>
  <c r="J271" i="10" s="1"/>
  <c r="J272" i="10" s="1"/>
  <c r="J273" i="10" s="1"/>
  <c r="J274" i="10" s="1"/>
  <c r="J275" i="10" s="1"/>
  <c r="J276" i="10" s="1"/>
  <c r="J277" i="10" s="1"/>
  <c r="J278" i="10" s="1"/>
  <c r="J279" i="10" s="1"/>
  <c r="J280" i="10" s="1"/>
  <c r="J281" i="10" s="1"/>
  <c r="J282" i="10" s="1"/>
  <c r="J283" i="10" s="1"/>
  <c r="J284" i="10" s="1"/>
  <c r="J285" i="10" s="1"/>
  <c r="J286" i="10" s="1"/>
  <c r="J287" i="10" s="1"/>
  <c r="J288" i="10" s="1"/>
  <c r="J289" i="10" s="1"/>
  <c r="J290" i="10" s="1"/>
  <c r="J291" i="10" s="1"/>
  <c r="J292" i="10" s="1"/>
  <c r="J293" i="10" s="1"/>
  <c r="J294" i="10" s="1"/>
  <c r="J295" i="10" s="1"/>
  <c r="J296" i="10" s="1"/>
  <c r="J297" i="10" s="1"/>
  <c r="J298" i="10" s="1"/>
  <c r="J299" i="10" s="1"/>
  <c r="J300" i="10" s="1"/>
  <c r="J301" i="10" s="1"/>
  <c r="J302" i="10" s="1"/>
  <c r="J303" i="10" s="1"/>
  <c r="G245" i="3"/>
  <c r="J344" i="11" l="1"/>
  <c r="J345" i="11" s="1"/>
  <c r="J304" i="10"/>
  <c r="J305" i="10" s="1"/>
  <c r="J306" i="10" s="1"/>
  <c r="J307" i="10" s="1"/>
  <c r="J308" i="10" s="1"/>
  <c r="J309" i="10" s="1"/>
  <c r="J310" i="10" s="1"/>
  <c r="J311" i="10" s="1"/>
  <c r="J312" i="10" s="1"/>
  <c r="J313" i="10" s="1"/>
  <c r="J314" i="10" s="1"/>
  <c r="J315" i="10" s="1"/>
  <c r="J316" i="10" s="1"/>
  <c r="J317" i="10" s="1"/>
  <c r="J318" i="10" s="1"/>
  <c r="J319" i="10" s="1"/>
  <c r="J320" i="10" s="1"/>
  <c r="J321" i="10" s="1"/>
  <c r="J322" i="10" s="1"/>
  <c r="J323" i="10" s="1"/>
  <c r="J324" i="10" s="1"/>
  <c r="J325" i="10" s="1"/>
  <c r="J326" i="10" s="1"/>
  <c r="J327" i="10" s="1"/>
  <c r="J328" i="10" s="1"/>
  <c r="J329" i="10" s="1"/>
  <c r="J330" i="10" s="1"/>
  <c r="J331" i="10" s="1"/>
  <c r="J332" i="10" s="1"/>
  <c r="J333" i="10" s="1"/>
  <c r="J334" i="10" s="1"/>
  <c r="J335" i="10" s="1"/>
  <c r="J336" i="10" s="1"/>
  <c r="J337" i="10" s="1"/>
  <c r="J338" i="10" s="1"/>
  <c r="J339" i="10" s="1"/>
  <c r="J340" i="10" s="1"/>
  <c r="J341" i="10" s="1"/>
  <c r="J342" i="10" s="1"/>
  <c r="J343" i="10" s="1"/>
  <c r="J344" i="10" s="1"/>
  <c r="J345" i="10" s="1"/>
  <c r="J346" i="10" s="1"/>
  <c r="J347" i="10" s="1"/>
  <c r="J348" i="10" s="1"/>
  <c r="J349" i="10" s="1"/>
  <c r="J350" i="10" s="1"/>
  <c r="J351" i="10" s="1"/>
  <c r="J352" i="10" s="1"/>
  <c r="J353" i="10" s="1"/>
  <c r="J354" i="10" s="1"/>
  <c r="J355" i="10" s="1"/>
  <c r="J356" i="10" s="1"/>
  <c r="J357" i="10" s="1"/>
  <c r="J358" i="10" s="1"/>
  <c r="J359" i="10" s="1"/>
  <c r="J360" i="10" s="1"/>
  <c r="J361" i="10" s="1"/>
  <c r="J362" i="10" s="1"/>
  <c r="J363" i="10" s="1"/>
  <c r="J364" i="10" s="1"/>
  <c r="G243" i="3"/>
  <c r="J346" i="11" l="1"/>
  <c r="J347" i="11" s="1"/>
  <c r="J348" i="11" s="1"/>
  <c r="J349" i="11" s="1"/>
  <c r="J350" i="11" s="1"/>
  <c r="J351" i="11" s="1"/>
  <c r="J352" i="11" s="1"/>
  <c r="J353" i="11" s="1"/>
  <c r="J354" i="11" s="1"/>
  <c r="J355" i="11" s="1"/>
  <c r="J356" i="11" s="1"/>
  <c r="J357" i="11" s="1"/>
  <c r="J358" i="11" s="1"/>
  <c r="J365" i="10"/>
  <c r="J366" i="10" s="1"/>
  <c r="J367" i="10" s="1"/>
  <c r="J368" i="10" s="1"/>
  <c r="J369" i="10" s="1"/>
  <c r="J370" i="10" s="1"/>
  <c r="J371" i="10" s="1"/>
  <c r="J372" i="10" s="1"/>
  <c r="J373" i="10" s="1"/>
  <c r="J374" i="10" s="1"/>
  <c r="J375" i="10" s="1"/>
  <c r="J376" i="10" s="1"/>
  <c r="I176" i="3"/>
  <c r="I177" i="3"/>
  <c r="I178" i="3"/>
  <c r="J359" i="11" l="1"/>
  <c r="J377" i="10"/>
  <c r="J378" i="10" s="1"/>
  <c r="J379" i="10" s="1"/>
  <c r="J380" i="10" s="1"/>
  <c r="J381" i="10" s="1"/>
  <c r="J382" i="10" s="1"/>
  <c r="J3" i="3"/>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J372" i="2"/>
  <c r="J371" i="2"/>
  <c r="J370" i="2"/>
  <c r="J369" i="2"/>
  <c r="J368" i="2"/>
  <c r="J367" i="2"/>
  <c r="J366" i="2"/>
  <c r="J365" i="2"/>
  <c r="J364" i="2"/>
  <c r="J363" i="2"/>
  <c r="J362" i="2"/>
  <c r="J361"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0" i="2"/>
  <c r="J99" i="2"/>
  <c r="J98" i="2"/>
  <c r="J97" i="2"/>
  <c r="J96" i="2"/>
  <c r="J95" i="2"/>
  <c r="J94" i="2"/>
  <c r="J93" i="2"/>
  <c r="J92" i="2"/>
  <c r="J91" i="2"/>
  <c r="J90" i="2"/>
  <c r="J89" i="2"/>
  <c r="J88" i="2"/>
  <c r="J87" i="2"/>
  <c r="J86"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K3" i="2"/>
  <c r="J360" i="11" l="1"/>
  <c r="J361" i="11" s="1"/>
  <c r="J362" i="11" s="1"/>
  <c r="J363" i="11" s="1"/>
  <c r="J364" i="11" s="1"/>
  <c r="J365" i="11" s="1"/>
  <c r="J366" i="11" s="1"/>
  <c r="J367" i="11" s="1"/>
  <c r="J368" i="11" s="1"/>
  <c r="J369" i="11" s="1"/>
  <c r="J370" i="11" s="1"/>
  <c r="J371" i="11" s="1"/>
  <c r="J372" i="11" s="1"/>
  <c r="J373" i="11" s="1"/>
  <c r="J374" i="11" s="1"/>
  <c r="J375" i="11" s="1"/>
  <c r="J376" i="11" s="1"/>
  <c r="J377" i="11" s="1"/>
  <c r="J383" i="10"/>
  <c r="J384" i="10" s="1"/>
  <c r="J385" i="10" s="1"/>
  <c r="J386" i="10" s="1"/>
  <c r="J387" i="10" s="1"/>
  <c r="J388" i="10" s="1"/>
  <c r="J389" i="10" s="1"/>
  <c r="J390" i="10" s="1"/>
  <c r="J391" i="10" s="1"/>
  <c r="J392" i="10" s="1"/>
  <c r="J393" i="10" s="1"/>
  <c r="J394" i="10" s="1"/>
  <c r="J395" i="10" s="1"/>
  <c r="J396" i="10" s="1"/>
  <c r="J397" i="10" s="1"/>
  <c r="J398" i="10" s="1"/>
  <c r="J399" i="10" s="1"/>
  <c r="J400" i="10" s="1"/>
  <c r="J401" i="10" s="1"/>
  <c r="J402" i="10" s="1"/>
  <c r="J403" i="10" s="1"/>
  <c r="J404" i="10" s="1"/>
  <c r="J405" i="10" s="1"/>
  <c r="I415" i="2"/>
  <c r="K4" i="2"/>
  <c r="K5" i="2" s="1"/>
  <c r="K6" i="2" s="1"/>
  <c r="K7" i="2" s="1"/>
  <c r="K8" i="2" s="1"/>
  <c r="K9" i="2" s="1"/>
  <c r="K10" i="2" s="1"/>
  <c r="K11" i="2" s="1"/>
  <c r="K12" i="2" s="1"/>
  <c r="K13" i="2" s="1"/>
  <c r="K14" i="2" s="1"/>
  <c r="K15" i="2" s="1"/>
  <c r="K16" i="2" s="1"/>
  <c r="K17" i="2" s="1"/>
  <c r="K18" i="2" s="1"/>
  <c r="K19" i="2" s="1"/>
  <c r="K20" i="2" s="1"/>
  <c r="K21" i="2" s="1"/>
  <c r="K22" i="2" s="1"/>
  <c r="K23" i="2" s="1"/>
  <c r="K24" i="2" s="1"/>
  <c r="K25" i="2" s="1"/>
  <c r="K26" i="2" s="1"/>
  <c r="K27" i="2" s="1"/>
  <c r="K28" i="2" s="1"/>
  <c r="K29" i="2" s="1"/>
  <c r="K30" i="2" s="1"/>
  <c r="K31" i="2" s="1"/>
  <c r="K32" i="2" s="1"/>
  <c r="K33" i="2" s="1"/>
  <c r="K34" i="2" s="1"/>
  <c r="K35" i="2" s="1"/>
  <c r="K36" i="2" s="1"/>
  <c r="K37" i="2" s="1"/>
  <c r="K38" i="2" s="1"/>
  <c r="K39" i="2" s="1"/>
  <c r="K40" i="2" s="1"/>
  <c r="K41" i="2" s="1"/>
  <c r="K42" i="2" s="1"/>
  <c r="K43" i="2" s="1"/>
  <c r="K44" i="2" s="1"/>
  <c r="K45" i="2" s="1"/>
  <c r="K46" i="2" s="1"/>
  <c r="K47" i="2" s="1"/>
  <c r="K48" i="2" s="1"/>
  <c r="K49" i="2" s="1"/>
  <c r="K50" i="2" s="1"/>
  <c r="K51" i="2" s="1"/>
  <c r="K52" i="2" s="1"/>
  <c r="K53" i="2" s="1"/>
  <c r="K54" i="2" s="1"/>
  <c r="K55" i="2" s="1"/>
  <c r="K56" i="2" s="1"/>
  <c r="K57" i="2" s="1"/>
  <c r="K58" i="2" s="1"/>
  <c r="K59" i="2" s="1"/>
  <c r="K60" i="2" s="1"/>
  <c r="K61" i="2" s="1"/>
  <c r="K62" i="2" s="1"/>
  <c r="K63" i="2" s="1"/>
  <c r="K64" i="2" s="1"/>
  <c r="K65" i="2" s="1"/>
  <c r="K66" i="2" s="1"/>
  <c r="K67" i="2" s="1"/>
  <c r="K68" i="2" s="1"/>
  <c r="K69" i="2" s="1"/>
  <c r="K70" i="2" s="1"/>
  <c r="K71" i="2" s="1"/>
  <c r="K72" i="2" s="1"/>
  <c r="K73" i="2" s="1"/>
  <c r="K74" i="2" s="1"/>
  <c r="K75" i="2" s="1"/>
  <c r="K76" i="2" s="1"/>
  <c r="K77" i="2" s="1"/>
  <c r="K78" i="2" s="1"/>
  <c r="K79" i="2" s="1"/>
  <c r="K80" i="2" s="1"/>
  <c r="K81" i="2" s="1"/>
  <c r="K82" i="2" s="1"/>
  <c r="K83" i="2" s="1"/>
  <c r="K84" i="2" s="1"/>
  <c r="K85" i="2" s="1"/>
  <c r="K86" i="2" s="1"/>
  <c r="K87" i="2" s="1"/>
  <c r="K88" i="2" s="1"/>
  <c r="K89" i="2" s="1"/>
  <c r="K90" i="2" s="1"/>
  <c r="K91" i="2" s="1"/>
  <c r="K92" i="2" s="1"/>
  <c r="K93" i="2" s="1"/>
  <c r="K94" i="2" s="1"/>
  <c r="K95" i="2" s="1"/>
  <c r="K96" i="2" s="1"/>
  <c r="K97" i="2" s="1"/>
  <c r="K98" i="2" s="1"/>
  <c r="K99" i="2" s="1"/>
  <c r="K100" i="2" s="1"/>
  <c r="K101" i="2" s="1"/>
  <c r="K102" i="2" s="1"/>
  <c r="K103" i="2" s="1"/>
  <c r="K104" i="2" s="1"/>
  <c r="K105" i="2" s="1"/>
  <c r="K106" i="2" s="1"/>
  <c r="K107" i="2" s="1"/>
  <c r="K108" i="2" s="1"/>
  <c r="K109" i="2" s="1"/>
  <c r="K110" i="2" s="1"/>
  <c r="K111" i="2" s="1"/>
  <c r="K112" i="2" s="1"/>
  <c r="K113" i="2" s="1"/>
  <c r="K114" i="2" s="1"/>
  <c r="K115" i="2" s="1"/>
  <c r="K116" i="2" s="1"/>
  <c r="K117" i="2" s="1"/>
  <c r="K118" i="2" s="1"/>
  <c r="K119" i="2" s="1"/>
  <c r="K120" i="2" s="1"/>
  <c r="K121" i="2" s="1"/>
  <c r="K122" i="2" s="1"/>
  <c r="K123" i="2" s="1"/>
  <c r="K124" i="2" s="1"/>
  <c r="K125" i="2" s="1"/>
  <c r="K126" i="2" s="1"/>
  <c r="K127" i="2" s="1"/>
  <c r="K128" i="2" s="1"/>
  <c r="K129" i="2" s="1"/>
  <c r="K130" i="2" s="1"/>
  <c r="K131" i="2" s="1"/>
  <c r="K132" i="2" s="1"/>
  <c r="K133" i="2" s="1"/>
  <c r="K134" i="2" s="1"/>
  <c r="K135" i="2" s="1"/>
  <c r="K136" i="2" s="1"/>
  <c r="K137" i="2" s="1"/>
  <c r="K138" i="2" s="1"/>
  <c r="K139" i="2" s="1"/>
  <c r="K140" i="2" s="1"/>
  <c r="K141" i="2" s="1"/>
  <c r="K142" i="2" s="1"/>
  <c r="K143" i="2" s="1"/>
  <c r="K144" i="2" s="1"/>
  <c r="K145" i="2" s="1"/>
  <c r="K146" i="2" s="1"/>
  <c r="K147" i="2" s="1"/>
  <c r="K148" i="2" s="1"/>
  <c r="K149" i="2" s="1"/>
  <c r="K150" i="2" s="1"/>
  <c r="K151" i="2" s="1"/>
  <c r="K152" i="2" s="1"/>
  <c r="K153" i="2" s="1"/>
  <c r="K154" i="2" s="1"/>
  <c r="K155" i="2" s="1"/>
  <c r="K156" i="2" s="1"/>
  <c r="K157" i="2" s="1"/>
  <c r="K158" i="2" s="1"/>
  <c r="K159" i="2" s="1"/>
  <c r="K160" i="2" s="1"/>
  <c r="K161" i="2" s="1"/>
  <c r="K162" i="2" s="1"/>
  <c r="K163" i="2" s="1"/>
  <c r="K164" i="2" s="1"/>
  <c r="K165" i="2" s="1"/>
  <c r="K166" i="2" s="1"/>
  <c r="K167" i="2" s="1"/>
  <c r="K168" i="2" s="1"/>
  <c r="K169" i="2" s="1"/>
  <c r="K170" i="2" s="1"/>
  <c r="K171" i="2" s="1"/>
  <c r="K172" i="2" s="1"/>
  <c r="K173" i="2" s="1"/>
  <c r="K174" i="2" s="1"/>
  <c r="K175" i="2" s="1"/>
  <c r="K176" i="2" s="1"/>
  <c r="K177" i="2" s="1"/>
  <c r="K178" i="2" s="1"/>
  <c r="K179" i="2" s="1"/>
  <c r="K180" i="2" s="1"/>
  <c r="K181" i="2" s="1"/>
  <c r="K182" i="2" s="1"/>
  <c r="K183" i="2" s="1"/>
  <c r="K184" i="2" s="1"/>
  <c r="K185" i="2" s="1"/>
  <c r="K186" i="2" s="1"/>
  <c r="K187" i="2" s="1"/>
  <c r="K188" i="2" s="1"/>
  <c r="K189" i="2" s="1"/>
  <c r="K190" i="2" s="1"/>
  <c r="K191" i="2" s="1"/>
  <c r="K192" i="2" s="1"/>
  <c r="K193" i="2" s="1"/>
  <c r="K194" i="2" s="1"/>
  <c r="K195" i="2" s="1"/>
  <c r="K196" i="2" s="1"/>
  <c r="K197" i="2" s="1"/>
  <c r="K198" i="2" s="1"/>
  <c r="K199" i="2" s="1"/>
  <c r="K200" i="2" s="1"/>
  <c r="K201" i="2" s="1"/>
  <c r="K202" i="2" s="1"/>
  <c r="K203" i="2" s="1"/>
  <c r="K204" i="2" s="1"/>
  <c r="K205" i="2" s="1"/>
  <c r="K206" i="2" s="1"/>
  <c r="K207" i="2" s="1"/>
  <c r="K208" i="2" s="1"/>
  <c r="K209" i="2" s="1"/>
  <c r="K210" i="2" s="1"/>
  <c r="K211" i="2" s="1"/>
  <c r="K212" i="2" s="1"/>
  <c r="K213" i="2" s="1"/>
  <c r="K214" i="2" s="1"/>
  <c r="K215" i="2" s="1"/>
  <c r="K216" i="2" s="1"/>
  <c r="K217" i="2" s="1"/>
  <c r="K218" i="2" s="1"/>
  <c r="K219" i="2" s="1"/>
  <c r="K220" i="2" s="1"/>
  <c r="K221" i="2" s="1"/>
  <c r="K222" i="2" s="1"/>
  <c r="K223" i="2" s="1"/>
  <c r="K224" i="2" s="1"/>
  <c r="K225" i="2" s="1"/>
  <c r="K226" i="2" s="1"/>
  <c r="K227" i="2" s="1"/>
  <c r="K228" i="2" s="1"/>
  <c r="K229" i="2" s="1"/>
  <c r="K230" i="2" s="1"/>
  <c r="K231" i="2" s="1"/>
  <c r="K232" i="2" s="1"/>
  <c r="K233" i="2" s="1"/>
  <c r="K234" i="2" s="1"/>
  <c r="K235" i="2" s="1"/>
  <c r="K236" i="2" s="1"/>
  <c r="K237" i="2" s="1"/>
  <c r="K238" i="2" s="1"/>
  <c r="K239" i="2" s="1"/>
  <c r="K240" i="2" s="1"/>
  <c r="K241" i="2" s="1"/>
  <c r="K242" i="2" s="1"/>
  <c r="K243" i="2" s="1"/>
  <c r="K244" i="2" s="1"/>
  <c r="K245" i="2" s="1"/>
  <c r="K246" i="2" s="1"/>
  <c r="K247" i="2" s="1"/>
  <c r="K248" i="2" s="1"/>
  <c r="K249" i="2" s="1"/>
  <c r="K250" i="2" s="1"/>
  <c r="K251" i="2" s="1"/>
  <c r="K252" i="2" s="1"/>
  <c r="K253" i="2" s="1"/>
  <c r="K254" i="2" s="1"/>
  <c r="K255" i="2" s="1"/>
  <c r="K256" i="2" s="1"/>
  <c r="K257" i="2" s="1"/>
  <c r="K258" i="2" s="1"/>
  <c r="K259" i="2" s="1"/>
  <c r="K260" i="2" s="1"/>
  <c r="K261" i="2" s="1"/>
  <c r="K262" i="2" s="1"/>
  <c r="K263" i="2" s="1"/>
  <c r="K264" i="2" s="1"/>
  <c r="K265" i="2" s="1"/>
  <c r="K266" i="2" s="1"/>
  <c r="K267" i="2" s="1"/>
  <c r="K268" i="2" s="1"/>
  <c r="K269" i="2" s="1"/>
  <c r="K270" i="2" s="1"/>
  <c r="K271" i="2" s="1"/>
  <c r="K272" i="2" s="1"/>
  <c r="K273" i="2" s="1"/>
  <c r="K274" i="2" s="1"/>
  <c r="K275" i="2" s="1"/>
  <c r="K276" i="2" s="1"/>
  <c r="K277" i="2" s="1"/>
  <c r="K278" i="2" s="1"/>
  <c r="K279" i="2" s="1"/>
  <c r="K280" i="2" s="1"/>
  <c r="K281" i="2" s="1"/>
  <c r="K282" i="2" s="1"/>
  <c r="K283" i="2" s="1"/>
  <c r="K284" i="2" s="1"/>
  <c r="K285" i="2" s="1"/>
  <c r="K286" i="2" s="1"/>
  <c r="K287" i="2" s="1"/>
  <c r="K288" i="2" s="1"/>
  <c r="K289" i="2" s="1"/>
  <c r="K290" i="2" s="1"/>
  <c r="K291" i="2" s="1"/>
  <c r="K292" i="2" s="1"/>
  <c r="K293" i="2" s="1"/>
  <c r="K294" i="2" s="1"/>
  <c r="K295" i="2" s="1"/>
  <c r="K296" i="2" s="1"/>
  <c r="K297" i="2" s="1"/>
  <c r="K298" i="2" s="1"/>
  <c r="K299" i="2" s="1"/>
  <c r="K300" i="2" s="1"/>
  <c r="K301" i="2" s="1"/>
  <c r="K302" i="2" s="1"/>
  <c r="K303" i="2" s="1"/>
  <c r="K304" i="2" s="1"/>
  <c r="K305" i="2" s="1"/>
  <c r="K306" i="2" s="1"/>
  <c r="K307" i="2" s="1"/>
  <c r="K308" i="2" s="1"/>
  <c r="K309" i="2" s="1"/>
  <c r="K310" i="2" s="1"/>
  <c r="K311" i="2" s="1"/>
  <c r="K312" i="2" s="1"/>
  <c r="K313" i="2" s="1"/>
  <c r="K314" i="2" s="1"/>
  <c r="K315" i="2" s="1"/>
  <c r="K316" i="2" s="1"/>
  <c r="K317" i="2" s="1"/>
  <c r="K318" i="2" s="1"/>
  <c r="K319" i="2" s="1"/>
  <c r="K320" i="2" s="1"/>
  <c r="K321" i="2" s="1"/>
  <c r="K322" i="2" s="1"/>
  <c r="K323" i="2" s="1"/>
  <c r="K324" i="2" s="1"/>
  <c r="K325" i="2" s="1"/>
  <c r="K326" i="2" s="1"/>
  <c r="K327" i="2" s="1"/>
  <c r="K328" i="2" s="1"/>
  <c r="K329" i="2" s="1"/>
  <c r="K330" i="2" s="1"/>
  <c r="K331" i="2" s="1"/>
  <c r="K332" i="2" s="1"/>
  <c r="K333" i="2" s="1"/>
  <c r="K334" i="2" s="1"/>
  <c r="K335" i="2" s="1"/>
  <c r="K336" i="2" s="1"/>
  <c r="K337" i="2" s="1"/>
  <c r="K338" i="2" s="1"/>
  <c r="K339" i="2" s="1"/>
  <c r="K340" i="2" s="1"/>
  <c r="K341" i="2" s="1"/>
  <c r="K342" i="2" s="1"/>
  <c r="K343" i="2" s="1"/>
  <c r="K344" i="2" s="1"/>
  <c r="K345" i="2" s="1"/>
  <c r="K346" i="2" s="1"/>
  <c r="K347" i="2" s="1"/>
  <c r="K348" i="2" s="1"/>
  <c r="K349" i="2" s="1"/>
  <c r="K350" i="2" s="1"/>
  <c r="K351" i="2" s="1"/>
  <c r="K352" i="2" s="1"/>
  <c r="K353" i="2" s="1"/>
  <c r="K354" i="2" s="1"/>
  <c r="K355" i="2" s="1"/>
  <c r="K356" i="2" s="1"/>
  <c r="K357" i="2" s="1"/>
  <c r="K358" i="2" s="1"/>
  <c r="K359" i="2" s="1"/>
  <c r="K360" i="2" s="1"/>
  <c r="K361" i="2" s="1"/>
  <c r="K362" i="2" s="1"/>
  <c r="K363" i="2" s="1"/>
  <c r="K364" i="2" s="1"/>
  <c r="K365" i="2" s="1"/>
  <c r="K366" i="2" s="1"/>
  <c r="K367" i="2" s="1"/>
  <c r="K368" i="2" s="1"/>
  <c r="K369" i="2" s="1"/>
  <c r="K370" i="2" s="1"/>
  <c r="K371" i="2" s="1"/>
  <c r="K372" i="2" s="1"/>
  <c r="K373" i="2" s="1"/>
  <c r="K374" i="2" s="1"/>
  <c r="K375" i="2" s="1"/>
  <c r="K376" i="2" s="1"/>
  <c r="K377" i="2" s="1"/>
  <c r="K378" i="2" s="1"/>
  <c r="K379" i="2" s="1"/>
  <c r="K380" i="2" s="1"/>
  <c r="K381" i="2" s="1"/>
  <c r="K382" i="2" s="1"/>
  <c r="K383" i="2" s="1"/>
  <c r="K384" i="2" s="1"/>
  <c r="K385" i="2" s="1"/>
  <c r="K386" i="2" s="1"/>
  <c r="K387" i="2" s="1"/>
  <c r="K388" i="2" s="1"/>
  <c r="K389" i="2" s="1"/>
  <c r="K390" i="2" s="1"/>
  <c r="K391" i="2" s="1"/>
  <c r="K392" i="2" s="1"/>
  <c r="K393" i="2" s="1"/>
  <c r="K394" i="2" s="1"/>
  <c r="K395" i="2" s="1"/>
  <c r="K396" i="2" s="1"/>
  <c r="K397" i="2" s="1"/>
  <c r="K398" i="2" s="1"/>
  <c r="K399" i="2" s="1"/>
  <c r="K400" i="2" s="1"/>
  <c r="K401" i="2" s="1"/>
  <c r="K402" i="2" s="1"/>
  <c r="K403" i="2" s="1"/>
  <c r="K404" i="2" s="1"/>
  <c r="K405" i="2" s="1"/>
  <c r="K406" i="2" s="1"/>
  <c r="K407" i="2" s="1"/>
  <c r="K408" i="2" s="1"/>
  <c r="K409" i="2" s="1"/>
  <c r="K410" i="2" s="1"/>
  <c r="K411" i="2" s="1"/>
  <c r="K412" i="2" s="1"/>
  <c r="I540" i="3"/>
  <c r="I541" i="3"/>
  <c r="J378" i="11" l="1"/>
  <c r="J379" i="11" s="1"/>
  <c r="J380" i="11" s="1"/>
  <c r="J381" i="11" s="1"/>
  <c r="J382" i="11" s="1"/>
  <c r="J383" i="11" s="1"/>
  <c r="J384" i="11" s="1"/>
  <c r="J385" i="11" s="1"/>
  <c r="J386" i="11" s="1"/>
  <c r="J387" i="11" s="1"/>
  <c r="J388" i="11" s="1"/>
  <c r="J389" i="11" s="1"/>
  <c r="J390" i="11" s="1"/>
  <c r="J391" i="11" s="1"/>
  <c r="J392" i="11" s="1"/>
  <c r="J393" i="11" s="1"/>
  <c r="J394" i="11" s="1"/>
  <c r="J395" i="11" s="1"/>
  <c r="J396" i="11" s="1"/>
  <c r="J397" i="11" s="1"/>
  <c r="J398" i="11" s="1"/>
  <c r="J399" i="11" s="1"/>
  <c r="J400" i="11" s="1"/>
  <c r="J401" i="11" s="1"/>
  <c r="J402" i="11" s="1"/>
  <c r="J403" i="11" s="1"/>
  <c r="J404" i="11" s="1"/>
  <c r="J405" i="11" s="1"/>
  <c r="J406" i="11" s="1"/>
  <c r="J407" i="11" s="1"/>
  <c r="J408" i="11" s="1"/>
  <c r="J409" i="11" s="1"/>
  <c r="J410" i="11" s="1"/>
  <c r="J411" i="11" s="1"/>
  <c r="J412" i="11" s="1"/>
  <c r="J413" i="11" s="1"/>
  <c r="J414" i="11" s="1"/>
  <c r="J415" i="11" s="1"/>
  <c r="J416" i="11" s="1"/>
  <c r="J417" i="11" s="1"/>
  <c r="J418" i="11" s="1"/>
  <c r="J419" i="11" s="1"/>
  <c r="J420" i="11" s="1"/>
  <c r="J421" i="11" s="1"/>
  <c r="J422" i="11" s="1"/>
  <c r="J406" i="10"/>
  <c r="I530" i="3"/>
  <c r="I531" i="3"/>
  <c r="I528" i="3"/>
  <c r="I529" i="3"/>
  <c r="I524" i="3"/>
  <c r="I525" i="3"/>
  <c r="I526" i="3"/>
  <c r="I527" i="3"/>
  <c r="I522" i="3"/>
  <c r="I523" i="3"/>
  <c r="J423" i="11" l="1"/>
  <c r="J424" i="11" s="1"/>
  <c r="J425" i="11" s="1"/>
  <c r="J407" i="10"/>
  <c r="J408" i="10" s="1"/>
  <c r="J409" i="10" s="1"/>
  <c r="J410" i="10" s="1"/>
  <c r="J411" i="10" s="1"/>
  <c r="J412" i="10" s="1"/>
  <c r="J413" i="10" s="1"/>
  <c r="J414" i="10" s="1"/>
  <c r="J415" i="10" s="1"/>
  <c r="J416" i="10" s="1"/>
  <c r="J417" i="10" s="1"/>
  <c r="J418" i="10" s="1"/>
  <c r="J419" i="10" s="1"/>
  <c r="J420" i="10" s="1"/>
  <c r="J421" i="10" s="1"/>
  <c r="J422" i="10" s="1"/>
  <c r="J423" i="10" s="1"/>
  <c r="J424" i="10" s="1"/>
  <c r="J425" i="10" s="1"/>
  <c r="J427" i="10" s="1"/>
  <c r="J428" i="10" s="1"/>
  <c r="J429" i="10" s="1"/>
  <c r="J430" i="10" s="1"/>
  <c r="J431" i="10" s="1"/>
  <c r="J432" i="10" s="1"/>
  <c r="J433" i="10" s="1"/>
  <c r="J434" i="10" s="1"/>
  <c r="J435" i="10" s="1"/>
  <c r="J436" i="10" s="1"/>
  <c r="J437" i="10" s="1"/>
  <c r="J438" i="10" s="1"/>
  <c r="J439" i="10" s="1"/>
  <c r="J440" i="10" s="1"/>
  <c r="J441" i="10" s="1"/>
  <c r="J442" i="10" s="1"/>
  <c r="J443" i="10" s="1"/>
  <c r="J444" i="10" s="1"/>
  <c r="J445" i="10" s="1"/>
  <c r="J446" i="10" s="1"/>
  <c r="J447" i="10" s="1"/>
  <c r="J448" i="10" s="1"/>
  <c r="J449" i="10" s="1"/>
  <c r="J450" i="10" s="1"/>
  <c r="J451" i="10" s="1"/>
  <c r="J452" i="10" s="1"/>
  <c r="J453" i="10" s="1"/>
  <c r="J454" i="10" s="1"/>
  <c r="J455" i="10" s="1"/>
  <c r="J456" i="10" s="1"/>
  <c r="J457" i="10" s="1"/>
  <c r="J458" i="10" s="1"/>
  <c r="J459" i="10" s="1"/>
  <c r="J460" i="10" s="1"/>
  <c r="J461" i="10" s="1"/>
  <c r="J462" i="10" s="1"/>
  <c r="J463" i="10" s="1"/>
  <c r="J464" i="10" s="1"/>
  <c r="J465" i="10" s="1"/>
  <c r="J466" i="10" s="1"/>
  <c r="J467" i="10" s="1"/>
  <c r="J468" i="10" s="1"/>
  <c r="J469" i="10" s="1"/>
  <c r="J470" i="10" s="1"/>
  <c r="J471" i="10" s="1"/>
  <c r="J472" i="10" s="1"/>
  <c r="J473" i="10" s="1"/>
  <c r="J474" i="10" s="1"/>
  <c r="J475" i="10" s="1"/>
  <c r="J476" i="10" s="1"/>
  <c r="J477" i="10" s="1"/>
  <c r="J478" i="10" s="1"/>
  <c r="J479" i="10" s="1"/>
  <c r="J480" i="10" s="1"/>
  <c r="J481" i="10" s="1"/>
  <c r="J482" i="10" s="1"/>
  <c r="J483" i="10" s="1"/>
  <c r="J484" i="10" s="1"/>
  <c r="J485" i="10" s="1"/>
  <c r="J486" i="10" s="1"/>
  <c r="J487" i="10" s="1"/>
  <c r="J488" i="10" s="1"/>
  <c r="J489" i="10" s="1"/>
  <c r="J490" i="10" s="1"/>
  <c r="J491" i="10" s="1"/>
  <c r="J492" i="10" s="1"/>
  <c r="J493" i="10" s="1"/>
  <c r="I518" i="3"/>
  <c r="I519" i="3"/>
  <c r="J426" i="11" l="1"/>
  <c r="J427" i="11" s="1"/>
  <c r="J428" i="11" s="1"/>
  <c r="J429" i="11" s="1"/>
  <c r="J430" i="11" s="1"/>
  <c r="J431" i="11" s="1"/>
  <c r="J494" i="10"/>
  <c r="J495" i="10" s="1"/>
  <c r="J496" i="10" s="1"/>
  <c r="J497" i="10" s="1"/>
  <c r="J498" i="10" s="1"/>
  <c r="J499" i="10" s="1"/>
  <c r="J500" i="10" s="1"/>
  <c r="J501" i="10" s="1"/>
  <c r="J502" i="10" s="1"/>
  <c r="J503" i="10" s="1"/>
  <c r="J504" i="10" s="1"/>
  <c r="J505" i="10" s="1"/>
  <c r="J506" i="10" s="1"/>
  <c r="J507" i="10" s="1"/>
  <c r="I505" i="3"/>
  <c r="I506" i="3"/>
  <c r="I507" i="3"/>
  <c r="I508" i="3"/>
  <c r="I509" i="3"/>
  <c r="I510" i="3"/>
  <c r="I511" i="3"/>
  <c r="I512" i="3"/>
  <c r="I513" i="3"/>
  <c r="I514" i="3"/>
  <c r="I515" i="3"/>
  <c r="I516" i="3"/>
  <c r="I517" i="3"/>
  <c r="I520" i="3"/>
  <c r="I521" i="3"/>
  <c r="I532" i="3"/>
  <c r="I533" i="3"/>
  <c r="I534" i="3"/>
  <c r="I535" i="3"/>
  <c r="I536" i="3"/>
  <c r="I537" i="3"/>
  <c r="I538" i="3"/>
  <c r="I539" i="3"/>
  <c r="J432" i="11" l="1"/>
  <c r="J433" i="11" s="1"/>
  <c r="J508" i="10"/>
  <c r="J509" i="10" s="1"/>
  <c r="J510" i="10" s="1"/>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2" i="3"/>
  <c r="I493" i="3"/>
  <c r="I494" i="3"/>
  <c r="I495" i="3"/>
  <c r="I496" i="3"/>
  <c r="I497" i="3"/>
  <c r="I498" i="3"/>
  <c r="I499" i="3"/>
  <c r="I500" i="3"/>
  <c r="I501" i="3"/>
  <c r="I502" i="3"/>
  <c r="I503" i="3"/>
  <c r="I504" i="3"/>
  <c r="I542" i="3"/>
  <c r="I543" i="3"/>
  <c r="I544" i="3"/>
  <c r="I545" i="3"/>
  <c r="I546" i="3"/>
  <c r="I547" i="3"/>
  <c r="I548" i="3"/>
  <c r="I549" i="3"/>
  <c r="I550" i="3"/>
  <c r="J434" i="11" l="1"/>
  <c r="J435" i="11" s="1"/>
  <c r="J436" i="11" s="1"/>
  <c r="J437" i="11" s="1"/>
  <c r="J438" i="11" s="1"/>
  <c r="J439" i="11" s="1"/>
  <c r="J440" i="11" s="1"/>
  <c r="J441" i="11" s="1"/>
  <c r="J442" i="11" s="1"/>
  <c r="J511" i="10"/>
  <c r="J512" i="10" s="1"/>
  <c r="J513" i="10" s="1"/>
  <c r="J514" i="10" s="1"/>
  <c r="I438" i="3"/>
  <c r="I439" i="3"/>
  <c r="I440" i="3"/>
  <c r="I441" i="3"/>
  <c r="I442" i="3"/>
  <c r="I443" i="3"/>
  <c r="I444" i="3"/>
  <c r="I445" i="3"/>
  <c r="I446" i="3"/>
  <c r="J443" i="11" l="1"/>
  <c r="J444" i="11" s="1"/>
  <c r="J445" i="11" s="1"/>
  <c r="J446" i="11" s="1"/>
  <c r="J447" i="11" s="1"/>
  <c r="J515" i="10"/>
  <c r="J516" i="10" s="1"/>
  <c r="J517" i="10" s="1"/>
  <c r="J518" i="10" s="1"/>
  <c r="J519" i="10" s="1"/>
  <c r="J520" i="10" s="1"/>
  <c r="J521" i="10" s="1"/>
  <c r="J522" i="10" s="1"/>
  <c r="J523" i="10" s="1"/>
  <c r="I432" i="3"/>
  <c r="I433" i="3"/>
  <c r="J448" i="11" l="1"/>
  <c r="J524" i="10"/>
  <c r="I416" i="3"/>
  <c r="I417" i="3"/>
  <c r="I418" i="3"/>
  <c r="I419" i="3"/>
  <c r="I420" i="3"/>
  <c r="I421" i="3"/>
  <c r="I414" i="3"/>
  <c r="I415" i="3"/>
  <c r="I412" i="3"/>
  <c r="I413" i="3"/>
  <c r="J449" i="11" l="1"/>
  <c r="J450" i="11" s="1"/>
  <c r="J451" i="11" s="1"/>
  <c r="J452" i="11" s="1"/>
  <c r="J453" i="11" s="1"/>
  <c r="J454" i="11" s="1"/>
  <c r="J455" i="11" s="1"/>
  <c r="J456" i="11" s="1"/>
  <c r="J457" i="11" s="1"/>
  <c r="J525" i="10"/>
  <c r="J526" i="10" s="1"/>
  <c r="J527" i="10" s="1"/>
  <c r="J528" i="10" s="1"/>
  <c r="I408" i="3"/>
  <c r="I409" i="3"/>
  <c r="J458" i="11" l="1"/>
  <c r="J459" i="11" s="1"/>
  <c r="J460" i="11" s="1"/>
  <c r="J461" i="11" s="1"/>
  <c r="J462" i="11" s="1"/>
  <c r="J463" i="11" s="1"/>
  <c r="J464" i="11" s="1"/>
  <c r="J465" i="11" s="1"/>
  <c r="J466" i="11" s="1"/>
  <c r="J467" i="11" s="1"/>
  <c r="J529" i="10"/>
  <c r="J530" i="10" s="1"/>
  <c r="I407" i="3"/>
  <c r="I406" i="3"/>
  <c r="I404" i="3"/>
  <c r="I405" i="3"/>
  <c r="I402" i="3"/>
  <c r="I403" i="3"/>
  <c r="I400" i="3"/>
  <c r="I401" i="3"/>
  <c r="J468" i="11" l="1"/>
  <c r="J469" i="11" s="1"/>
  <c r="J470" i="11" s="1"/>
  <c r="J471" i="11" s="1"/>
  <c r="J472" i="11" s="1"/>
  <c r="J473" i="11" s="1"/>
  <c r="J474" i="11" s="1"/>
  <c r="J475" i="11" s="1"/>
  <c r="J476" i="11" s="1"/>
  <c r="J477" i="11" s="1"/>
  <c r="J478" i="11" s="1"/>
  <c r="J479" i="11" s="1"/>
  <c r="J480" i="11" s="1"/>
  <c r="J481" i="11" s="1"/>
  <c r="J482" i="11" s="1"/>
  <c r="J483" i="11" s="1"/>
  <c r="J484" i="11" s="1"/>
  <c r="J485" i="11" s="1"/>
  <c r="J486" i="11" s="1"/>
  <c r="J487" i="11" s="1"/>
  <c r="J531" i="10"/>
  <c r="J532" i="10" s="1"/>
  <c r="I396" i="3"/>
  <c r="I397" i="3"/>
  <c r="I398" i="3"/>
  <c r="I399" i="3"/>
  <c r="J488" i="11" l="1"/>
  <c r="J489" i="11" s="1"/>
  <c r="J490" i="11" s="1"/>
  <c r="J533" i="10"/>
  <c r="J534" i="10" s="1"/>
  <c r="J535" i="10" s="1"/>
  <c r="J536" i="10" s="1"/>
  <c r="J537" i="10" s="1"/>
  <c r="J538" i="10" s="1"/>
  <c r="J539" i="10" s="1"/>
  <c r="J540" i="10" s="1"/>
  <c r="I394" i="3"/>
  <c r="I395" i="3"/>
  <c r="I392" i="3"/>
  <c r="I393" i="3"/>
  <c r="I386" i="3"/>
  <c r="I387" i="3"/>
  <c r="I390" i="3"/>
  <c r="I391" i="3"/>
  <c r="I388" i="3"/>
  <c r="I389" i="3"/>
  <c r="J491" i="11" l="1"/>
  <c r="J541" i="10"/>
  <c r="I384" i="3"/>
  <c r="I385" i="3"/>
  <c r="I382" i="3"/>
  <c r="I376" i="3"/>
  <c r="I377" i="3"/>
  <c r="I374" i="3"/>
  <c r="I375" i="3"/>
  <c r="I371" i="3"/>
  <c r="I372" i="3"/>
  <c r="I368" i="3"/>
  <c r="I369" i="3"/>
  <c r="J492" i="11" l="1"/>
  <c r="J542" i="10"/>
  <c r="J543" i="10" s="1"/>
  <c r="J544" i="10" s="1"/>
  <c r="J545" i="10" s="1"/>
  <c r="J546" i="10" s="1"/>
  <c r="I378" i="3"/>
  <c r="I361" i="3"/>
  <c r="I362" i="3"/>
  <c r="I363" i="3"/>
  <c r="I364" i="3"/>
  <c r="I365" i="3"/>
  <c r="I366" i="3"/>
  <c r="I367" i="3"/>
  <c r="I370" i="3"/>
  <c r="I373" i="3"/>
  <c r="I379" i="3"/>
  <c r="I380" i="3"/>
  <c r="I381" i="3"/>
  <c r="I383" i="3"/>
  <c r="I410" i="3"/>
  <c r="I411" i="3"/>
  <c r="I422" i="3"/>
  <c r="I423" i="3"/>
  <c r="I424" i="3"/>
  <c r="I159" i="6"/>
  <c r="I160" i="6"/>
  <c r="I161" i="6"/>
  <c r="I162" i="6"/>
  <c r="I163" i="6"/>
  <c r="I164" i="6"/>
  <c r="I165" i="6"/>
  <c r="I169" i="6"/>
  <c r="I170" i="6"/>
  <c r="J493" i="11" l="1"/>
  <c r="J547" i="10"/>
  <c r="I354" i="3"/>
  <c r="I355" i="3"/>
  <c r="J494" i="11" l="1"/>
  <c r="J548" i="10"/>
  <c r="J549" i="10" s="1"/>
  <c r="I352" i="3"/>
  <c r="I353" i="3"/>
  <c r="J495" i="11" l="1"/>
  <c r="J550" i="10"/>
  <c r="J551" i="10" s="1"/>
  <c r="J552" i="10" s="1"/>
  <c r="J553" i="10" s="1"/>
  <c r="J554" i="10" s="1"/>
  <c r="I341" i="3"/>
  <c r="I340" i="3"/>
  <c r="I343" i="3"/>
  <c r="I342" i="3"/>
  <c r="I336" i="3"/>
  <c r="I337" i="3"/>
  <c r="I334" i="3"/>
  <c r="I335" i="3"/>
  <c r="J496" i="11" l="1"/>
  <c r="J497" i="11" s="1"/>
  <c r="J498" i="11" s="1"/>
  <c r="J555" i="10"/>
  <c r="J556" i="10" s="1"/>
  <c r="J557" i="10" s="1"/>
  <c r="J558" i="10" s="1"/>
  <c r="J559" i="10" s="1"/>
  <c r="I338" i="3"/>
  <c r="I339" i="3"/>
  <c r="I328" i="3"/>
  <c r="I329" i="3"/>
  <c r="I324" i="3"/>
  <c r="I325" i="3"/>
  <c r="J499" i="11" l="1"/>
  <c r="J500" i="11" s="1"/>
  <c r="J501" i="11" s="1"/>
  <c r="J502" i="11" s="1"/>
  <c r="J503" i="11" s="1"/>
  <c r="J560" i="10"/>
  <c r="J561" i="10" s="1"/>
  <c r="J562" i="10" s="1"/>
  <c r="I322" i="3"/>
  <c r="I323" i="3"/>
  <c r="I326" i="3"/>
  <c r="I150" i="6"/>
  <c r="I151" i="6"/>
  <c r="I152" i="6"/>
  <c r="I153" i="6"/>
  <c r="I154" i="6"/>
  <c r="I155" i="6"/>
  <c r="I156" i="6"/>
  <c r="I157" i="6"/>
  <c r="I158" i="6"/>
  <c r="I320" i="3"/>
  <c r="I321" i="3"/>
  <c r="I327" i="3"/>
  <c r="J504" i="11" l="1"/>
  <c r="J505" i="11" s="1"/>
  <c r="J506" i="11" s="1"/>
  <c r="J507" i="11" s="1"/>
  <c r="J508" i="11" s="1"/>
  <c r="J509" i="11" s="1"/>
  <c r="J510" i="11" s="1"/>
  <c r="J511" i="11" s="1"/>
  <c r="J512" i="11" s="1"/>
  <c r="J513" i="11" s="1"/>
  <c r="J563" i="10"/>
  <c r="J564" i="10" s="1"/>
  <c r="J565" i="10" s="1"/>
  <c r="J566" i="10" s="1"/>
  <c r="J567" i="10" s="1"/>
  <c r="J568" i="10" s="1"/>
  <c r="J569" i="10" s="1"/>
  <c r="J570" i="10" s="1"/>
  <c r="J571" i="10" s="1"/>
  <c r="J572" i="10" s="1"/>
  <c r="J573" i="10" s="1"/>
  <c r="J574" i="10" s="1"/>
  <c r="J575" i="10" s="1"/>
  <c r="J576" i="10" s="1"/>
  <c r="J577" i="10" s="1"/>
  <c r="J578" i="10" s="1"/>
  <c r="J579" i="10" s="1"/>
  <c r="I318" i="3"/>
  <c r="I319" i="3"/>
  <c r="I314" i="3"/>
  <c r="I315" i="3"/>
  <c r="I316" i="3"/>
  <c r="I317" i="3"/>
  <c r="I330" i="3"/>
  <c r="I331" i="3"/>
  <c r="J514" i="11" l="1"/>
  <c r="J580" i="10"/>
  <c r="I332" i="3"/>
  <c r="I333" i="3"/>
  <c r="I344" i="3"/>
  <c r="I345" i="3"/>
  <c r="I346" i="3"/>
  <c r="I347" i="3"/>
  <c r="I348" i="3"/>
  <c r="I349" i="3"/>
  <c r="I350" i="3"/>
  <c r="I351" i="3"/>
  <c r="I356" i="3"/>
  <c r="I357" i="3"/>
  <c r="I358" i="3"/>
  <c r="I359" i="3"/>
  <c r="I360" i="3"/>
  <c r="I425" i="3"/>
  <c r="I426" i="3"/>
  <c r="I427" i="3"/>
  <c r="I428" i="3"/>
  <c r="I429" i="3"/>
  <c r="I430" i="3"/>
  <c r="I431" i="3"/>
  <c r="I434" i="3"/>
  <c r="I435" i="3"/>
  <c r="I436" i="3"/>
  <c r="I437" i="3"/>
  <c r="I447" i="3"/>
  <c r="I448" i="3"/>
  <c r="I449" i="3"/>
  <c r="J515" i="11" l="1"/>
  <c r="J516" i="11" s="1"/>
  <c r="J517" i="11" s="1"/>
  <c r="J518" i="11" s="1"/>
  <c r="J519" i="11" s="1"/>
  <c r="J520" i="11" s="1"/>
  <c r="J581" i="10"/>
  <c r="J582" i="10" s="1"/>
  <c r="J583" i="10" s="1"/>
  <c r="J584" i="10" s="1"/>
  <c r="J585" i="10" s="1"/>
  <c r="J586" i="10" s="1"/>
  <c r="I308" i="3"/>
  <c r="I309" i="3"/>
  <c r="I310" i="3"/>
  <c r="I298" i="3"/>
  <c r="I299" i="3"/>
  <c r="I300" i="3"/>
  <c r="I301" i="3"/>
  <c r="I296" i="3"/>
  <c r="I297" i="3"/>
  <c r="I290" i="3"/>
  <c r="I291" i="3"/>
  <c r="I294" i="3"/>
  <c r="I295" i="3"/>
  <c r="J521" i="11" l="1"/>
  <c r="J522" i="11" s="1"/>
  <c r="J523" i="11" s="1"/>
  <c r="J524" i="11" s="1"/>
  <c r="J525" i="11" s="1"/>
  <c r="J526" i="11" s="1"/>
  <c r="J527" i="11" s="1"/>
  <c r="J528" i="11" s="1"/>
  <c r="J529" i="11" s="1"/>
  <c r="J530" i="11" s="1"/>
  <c r="J587" i="10"/>
  <c r="J588" i="10" s="1"/>
  <c r="I288" i="3"/>
  <c r="I289" i="3"/>
  <c r="J531" i="11" l="1"/>
  <c r="J590" i="10"/>
  <c r="J591" i="10" s="1"/>
  <c r="J592" i="10" s="1"/>
  <c r="J593" i="10" s="1"/>
  <c r="J594" i="10" s="1"/>
  <c r="J595" i="10" s="1"/>
  <c r="J596" i="10" s="1"/>
  <c r="J597" i="10" s="1"/>
  <c r="J598" i="10" s="1"/>
  <c r="J599" i="10" s="1"/>
  <c r="J589" i="10"/>
  <c r="I286" i="3"/>
  <c r="I287" i="3"/>
  <c r="J532" i="11" l="1"/>
  <c r="J533" i="11" s="1"/>
  <c r="J534" i="11" s="1"/>
  <c r="J535" i="11" s="1"/>
  <c r="J536" i="11" s="1"/>
  <c r="J537" i="11" s="1"/>
  <c r="J538" i="11" s="1"/>
  <c r="J539" i="11" s="1"/>
  <c r="J540" i="11" s="1"/>
  <c r="J600" i="10"/>
  <c r="J601" i="10" s="1"/>
  <c r="J602" i="10" s="1"/>
  <c r="J603" i="10" s="1"/>
  <c r="I284" i="3"/>
  <c r="I285" i="3"/>
  <c r="I282" i="3"/>
  <c r="I283" i="3"/>
  <c r="J541" i="11" l="1"/>
  <c r="J604" i="10"/>
  <c r="I278" i="3"/>
  <c r="I279" i="3"/>
  <c r="I280" i="3"/>
  <c r="I276" i="3"/>
  <c r="I277" i="3"/>
  <c r="I272" i="3"/>
  <c r="I273" i="3"/>
  <c r="J542" i="11" l="1"/>
  <c r="J543" i="11" s="1"/>
  <c r="J544" i="11" s="1"/>
  <c r="J545" i="11" s="1"/>
  <c r="J546" i="11" s="1"/>
  <c r="J547" i="11" s="1"/>
  <c r="J550" i="11" s="1"/>
  <c r="J605" i="10"/>
  <c r="J606" i="10" s="1"/>
  <c r="J607" i="10" s="1"/>
  <c r="I269" i="3"/>
  <c r="I270" i="3"/>
  <c r="J551" i="11" l="1"/>
  <c r="J552" i="11" s="1"/>
  <c r="J553" i="11" s="1"/>
  <c r="J554" i="11" s="1"/>
  <c r="J555" i="11" s="1"/>
  <c r="J556" i="11" s="1"/>
  <c r="J557" i="11" s="1"/>
  <c r="J558" i="11" s="1"/>
  <c r="J559" i="11" s="1"/>
  <c r="J560" i="11" s="1"/>
  <c r="J561" i="11" s="1"/>
  <c r="J562" i="11" s="1"/>
  <c r="J563" i="11" s="1"/>
  <c r="J564" i="11" s="1"/>
  <c r="J565" i="11" s="1"/>
  <c r="J566" i="11" s="1"/>
  <c r="J567" i="11" s="1"/>
  <c r="J568" i="11" s="1"/>
  <c r="J569" i="11" s="1"/>
  <c r="J570" i="11" s="1"/>
  <c r="J571" i="11" s="1"/>
  <c r="J572" i="11" s="1"/>
  <c r="J573" i="11" s="1"/>
  <c r="J574" i="11" s="1"/>
  <c r="J575" i="11" s="1"/>
  <c r="J576" i="11" s="1"/>
  <c r="J577" i="11" s="1"/>
  <c r="J578" i="11" s="1"/>
  <c r="J579" i="11" s="1"/>
  <c r="J580" i="11" s="1"/>
  <c r="J581" i="11" s="1"/>
  <c r="J582" i="11" s="1"/>
  <c r="J583" i="11" s="1"/>
  <c r="J584" i="11" s="1"/>
  <c r="J585" i="11" s="1"/>
  <c r="J586" i="11" s="1"/>
  <c r="J587" i="11" s="1"/>
  <c r="J588" i="11" s="1"/>
  <c r="J589" i="11" s="1"/>
  <c r="J590" i="11" s="1"/>
  <c r="J591" i="11" s="1"/>
  <c r="J592" i="11" s="1"/>
  <c r="J593" i="11" s="1"/>
  <c r="J594" i="11" s="1"/>
  <c r="J595" i="11" s="1"/>
  <c r="J596" i="11" s="1"/>
  <c r="J597" i="11" s="1"/>
  <c r="J598" i="11" s="1"/>
  <c r="J599" i="11" s="1"/>
  <c r="J600" i="11" s="1"/>
  <c r="J601" i="11" s="1"/>
  <c r="J602" i="11" s="1"/>
  <c r="J603" i="11" s="1"/>
  <c r="J608" i="10"/>
  <c r="J609" i="10" s="1"/>
  <c r="I275" i="3"/>
  <c r="I281" i="3"/>
  <c r="I292" i="3"/>
  <c r="I293" i="3"/>
  <c r="I302" i="3"/>
  <c r="I303" i="3"/>
  <c r="I304" i="3"/>
  <c r="I305" i="3"/>
  <c r="I306" i="3"/>
  <c r="I307" i="3"/>
  <c r="I311" i="3"/>
  <c r="I312" i="3"/>
  <c r="I313" i="3"/>
  <c r="J610" i="10" l="1"/>
  <c r="J611" i="10" s="1"/>
  <c r="J612" i="10" s="1"/>
  <c r="J613" i="10" s="1"/>
  <c r="J614" i="10" s="1"/>
  <c r="J615" i="10" s="1"/>
  <c r="J616" i="10" s="1"/>
  <c r="J617" i="10" s="1"/>
  <c r="J618" i="10" s="1"/>
  <c r="J619" i="10" s="1"/>
  <c r="J620" i="10" s="1"/>
  <c r="J621" i="10" s="1"/>
  <c r="J622" i="10" s="1"/>
  <c r="J623" i="10" s="1"/>
  <c r="J624" i="10" s="1"/>
  <c r="J625" i="10" s="1"/>
  <c r="J626" i="10" s="1"/>
  <c r="J627" i="10" s="1"/>
  <c r="I262" i="3"/>
  <c r="I263" i="3"/>
  <c r="I264" i="3"/>
  <c r="I261" i="3"/>
  <c r="I265" i="3"/>
  <c r="J628" i="10" l="1"/>
  <c r="I259" i="3"/>
  <c r="I260" i="3"/>
  <c r="I266" i="3"/>
  <c r="J629" i="10" l="1"/>
  <c r="I255" i="3"/>
  <c r="I256" i="3"/>
  <c r="I257" i="3"/>
  <c r="I258" i="3"/>
  <c r="I267" i="3"/>
  <c r="I268" i="3"/>
  <c r="I271" i="3"/>
  <c r="I274" i="3"/>
  <c r="J630" i="10" l="1"/>
  <c r="I243" i="3"/>
  <c r="I244" i="3"/>
  <c r="I245" i="3"/>
  <c r="J631" i="10" l="1"/>
  <c r="J632" i="10" s="1"/>
  <c r="I227" i="3"/>
  <c r="I228" i="3"/>
  <c r="I229" i="3"/>
  <c r="I230" i="3"/>
  <c r="J633" i="10" l="1"/>
  <c r="J634" i="10" s="1"/>
  <c r="J635" i="10" s="1"/>
  <c r="J636" i="10" s="1"/>
  <c r="J637" i="10" s="1"/>
  <c r="J638" i="10" s="1"/>
  <c r="J639" i="10" s="1"/>
  <c r="J640" i="10" s="1"/>
  <c r="J641" i="10" s="1"/>
  <c r="J642" i="10" s="1"/>
  <c r="J643" i="10" s="1"/>
  <c r="J644" i="10" s="1"/>
  <c r="J645" i="10" s="1"/>
  <c r="J646" i="10" s="1"/>
  <c r="J647" i="10" s="1"/>
  <c r="J648" i="10" s="1"/>
  <c r="J649" i="10" s="1"/>
  <c r="J650" i="10" s="1"/>
  <c r="J651" i="10" s="1"/>
  <c r="J652" i="10" s="1"/>
  <c r="I226" i="3"/>
  <c r="I231" i="3"/>
  <c r="I232" i="3"/>
  <c r="I233" i="3"/>
  <c r="I234" i="3"/>
  <c r="I235" i="3"/>
  <c r="I236" i="3"/>
  <c r="I237" i="3"/>
  <c r="I238" i="3"/>
  <c r="I239" i="3"/>
  <c r="I240" i="3"/>
  <c r="I241" i="3"/>
  <c r="I242" i="3"/>
  <c r="I246" i="3"/>
  <c r="I247" i="3"/>
  <c r="I248" i="3"/>
  <c r="I249" i="3"/>
  <c r="I250" i="3"/>
  <c r="I251" i="3"/>
  <c r="I252" i="3"/>
  <c r="I253" i="3"/>
  <c r="I254" i="3"/>
  <c r="J653" i="10" l="1"/>
  <c r="J654" i="10" s="1"/>
  <c r="J655" i="10" s="1"/>
  <c r="J656" i="10" s="1"/>
  <c r="J657" i="10" s="1"/>
  <c r="J658" i="10" s="1"/>
  <c r="J659" i="10" s="1"/>
  <c r="J660" i="10" s="1"/>
  <c r="J661" i="10" s="1"/>
  <c r="J662" i="10" s="1"/>
  <c r="G224" i="3"/>
  <c r="J663" i="10" l="1"/>
  <c r="I122" i="6"/>
  <c r="I123" i="6"/>
  <c r="J664" i="10" l="1"/>
  <c r="J665" i="10" s="1"/>
  <c r="J666" i="10" s="1"/>
  <c r="J667" i="10" s="1"/>
  <c r="I212" i="3"/>
  <c r="I213" i="3"/>
  <c r="J668" i="10" l="1"/>
  <c r="J669" i="10" s="1"/>
  <c r="J670" i="10" s="1"/>
  <c r="J671" i="10" s="1"/>
  <c r="I124" i="6"/>
  <c r="I125" i="6"/>
  <c r="I126" i="6"/>
  <c r="I127" i="6"/>
  <c r="I128" i="6"/>
  <c r="I210" i="3"/>
  <c r="I211" i="3"/>
  <c r="I208" i="3"/>
  <c r="I209" i="3"/>
  <c r="J672" i="10" l="1"/>
  <c r="J673" i="10" s="1"/>
  <c r="J674" i="10" s="1"/>
  <c r="J675" i="10" s="1"/>
  <c r="J676" i="10" s="1"/>
  <c r="J677" i="10" s="1"/>
  <c r="J678" i="10" s="1"/>
  <c r="J679" i="10" s="1"/>
  <c r="J680" i="10" s="1"/>
  <c r="J681" i="10" s="1"/>
  <c r="J682" i="10" s="1"/>
  <c r="J683" i="10" s="1"/>
  <c r="J684" i="10" s="1"/>
  <c r="J685" i="10" s="1"/>
  <c r="J686" i="10" s="1"/>
  <c r="J687" i="10" s="1"/>
  <c r="J688" i="10" s="1"/>
  <c r="J689" i="10" s="1"/>
  <c r="J690" i="10" s="1"/>
  <c r="J691" i="10" s="1"/>
  <c r="J692" i="10" s="1"/>
  <c r="J693" i="10" s="1"/>
  <c r="J694" i="10" s="1"/>
  <c r="J695" i="10" s="1"/>
  <c r="J696" i="10" s="1"/>
  <c r="I204" i="3"/>
  <c r="I205" i="3"/>
  <c r="I206" i="3"/>
  <c r="I207" i="3"/>
  <c r="I202" i="3"/>
  <c r="I203" i="3"/>
  <c r="J697" i="10" l="1"/>
  <c r="J698" i="10" s="1"/>
  <c r="J699" i="10" s="1"/>
  <c r="J700" i="10" s="1"/>
  <c r="J701" i="10" s="1"/>
  <c r="I200" i="3"/>
  <c r="I201" i="3"/>
  <c r="J702" i="10" l="1"/>
  <c r="J703" i="10" s="1"/>
  <c r="J704" i="10" s="1"/>
  <c r="J707" i="10" s="1"/>
  <c r="J708" i="10" s="1"/>
  <c r="J709" i="10" s="1"/>
  <c r="J710" i="10" s="1"/>
  <c r="J711" i="10" s="1"/>
  <c r="I118" i="6"/>
  <c r="I119" i="6"/>
  <c r="I116" i="6"/>
  <c r="I117" i="6"/>
  <c r="J712" i="10" l="1"/>
  <c r="I186" i="3"/>
  <c r="I187" i="3"/>
  <c r="I188" i="3"/>
  <c r="I180" i="3"/>
  <c r="I181" i="3"/>
  <c r="I182" i="3"/>
  <c r="I183" i="3"/>
  <c r="J713" i="10" l="1"/>
  <c r="I160" i="3"/>
  <c r="I161" i="3"/>
  <c r="I162" i="3"/>
  <c r="I163" i="3"/>
  <c r="I164" i="3"/>
  <c r="I165" i="3"/>
  <c r="I166" i="3"/>
  <c r="I167" i="3"/>
  <c r="I168" i="3"/>
  <c r="I169" i="3"/>
  <c r="I170" i="3"/>
  <c r="J714" i="10" l="1"/>
  <c r="J715" i="10" s="1"/>
  <c r="J716" i="10" s="1"/>
  <c r="I148" i="3"/>
  <c r="I149" i="3"/>
  <c r="I150" i="3"/>
  <c r="I146" i="3"/>
  <c r="I147" i="3"/>
  <c r="I144" i="3"/>
  <c r="I145" i="3"/>
  <c r="I96" i="6"/>
  <c r="I97" i="6"/>
  <c r="I98" i="6"/>
  <c r="J717" i="10" l="1"/>
  <c r="J718" i="10" s="1"/>
  <c r="I132" i="3"/>
  <c r="I133" i="3"/>
  <c r="I134" i="3"/>
  <c r="I135" i="3"/>
  <c r="I136" i="3"/>
  <c r="I137" i="3"/>
  <c r="I138" i="3"/>
  <c r="I139" i="3"/>
  <c r="I140" i="3"/>
  <c r="J719" i="10" l="1"/>
  <c r="I99" i="6"/>
  <c r="I100" i="6"/>
  <c r="I101" i="6"/>
  <c r="I102" i="6"/>
  <c r="I103" i="6"/>
  <c r="I104" i="6"/>
  <c r="I105" i="6"/>
  <c r="I106" i="6"/>
  <c r="I107" i="6"/>
  <c r="I108" i="6"/>
  <c r="I109" i="6"/>
  <c r="I110" i="6"/>
  <c r="I111" i="6"/>
  <c r="I112" i="6"/>
  <c r="I113" i="6"/>
  <c r="I114" i="6"/>
  <c r="I115" i="6"/>
  <c r="I120" i="6"/>
  <c r="I121" i="6"/>
  <c r="I129" i="6"/>
  <c r="I130" i="6"/>
  <c r="I131" i="6"/>
  <c r="I132" i="6"/>
  <c r="I133" i="6"/>
  <c r="I134" i="6"/>
  <c r="I135" i="6"/>
  <c r="I136" i="6"/>
  <c r="I137" i="6"/>
  <c r="I138" i="6"/>
  <c r="I139" i="6"/>
  <c r="I140" i="6"/>
  <c r="I141" i="6"/>
  <c r="I142" i="6"/>
  <c r="I143" i="6"/>
  <c r="I144" i="6"/>
  <c r="I145" i="6"/>
  <c r="I146" i="6"/>
  <c r="I147" i="6"/>
  <c r="I141" i="3"/>
  <c r="I142" i="3"/>
  <c r="I143" i="3"/>
  <c r="I151" i="3"/>
  <c r="I152" i="3"/>
  <c r="I153" i="3"/>
  <c r="I154" i="3"/>
  <c r="I155" i="3"/>
  <c r="I156" i="3"/>
  <c r="I157" i="3"/>
  <c r="I158" i="3"/>
  <c r="I159" i="3"/>
  <c r="I171" i="3"/>
  <c r="I172" i="3"/>
  <c r="I173" i="3"/>
  <c r="I174" i="3"/>
  <c r="I175" i="3"/>
  <c r="I179" i="3"/>
  <c r="I184" i="3"/>
  <c r="I185" i="3"/>
  <c r="I189" i="3"/>
  <c r="I190" i="3"/>
  <c r="I191" i="3"/>
  <c r="I192" i="3"/>
  <c r="I193" i="3"/>
  <c r="I194" i="3"/>
  <c r="I195" i="3"/>
  <c r="I196" i="3"/>
  <c r="I197" i="3"/>
  <c r="I198" i="3"/>
  <c r="I199" i="3"/>
  <c r="I214" i="3"/>
  <c r="I215" i="3"/>
  <c r="I216" i="3"/>
  <c r="I217" i="3"/>
  <c r="I218" i="3"/>
  <c r="I219" i="3"/>
  <c r="I220" i="3"/>
  <c r="I221" i="3"/>
  <c r="I222" i="3"/>
  <c r="I223" i="3"/>
  <c r="I224" i="3"/>
  <c r="J720" i="10" l="1"/>
  <c r="I124" i="3"/>
  <c r="I125" i="3"/>
  <c r="I126" i="3"/>
  <c r="I127" i="3"/>
  <c r="I128" i="3"/>
  <c r="I129" i="3"/>
  <c r="I88" i="6"/>
  <c r="I89" i="6"/>
  <c r="I90" i="6"/>
  <c r="I91" i="6"/>
  <c r="J721" i="10" l="1"/>
  <c r="J722" i="10" s="1"/>
  <c r="J723" i="10" s="1"/>
  <c r="I115" i="3"/>
  <c r="I116" i="3"/>
  <c r="I117" i="3"/>
  <c r="I118" i="3"/>
  <c r="I119" i="3"/>
  <c r="I120" i="3"/>
  <c r="I121" i="3"/>
  <c r="I122" i="3"/>
  <c r="I123" i="3"/>
  <c r="I130" i="3"/>
  <c r="I131" i="3"/>
  <c r="I100" i="3"/>
  <c r="I101" i="3"/>
  <c r="I102" i="3"/>
  <c r="J724" i="10" l="1"/>
  <c r="J725" i="10" s="1"/>
  <c r="J726" i="10" s="1"/>
  <c r="I76" i="6"/>
  <c r="I77" i="6"/>
  <c r="I78" i="6"/>
  <c r="I79" i="6"/>
  <c r="I80" i="6"/>
  <c r="I81" i="6"/>
  <c r="I82" i="6"/>
  <c r="I83" i="6"/>
  <c r="I84" i="6"/>
  <c r="I85" i="6"/>
  <c r="I86" i="6"/>
  <c r="I87" i="6"/>
  <c r="I92" i="6"/>
  <c r="I93" i="6"/>
  <c r="I94" i="6"/>
  <c r="I95" i="6"/>
  <c r="I148" i="6"/>
  <c r="J727" i="10" l="1"/>
  <c r="J728" i="10" s="1"/>
  <c r="I88" i="3"/>
  <c r="I89" i="3"/>
  <c r="I90" i="3"/>
  <c r="I91" i="3"/>
  <c r="I92" i="3"/>
  <c r="I93" i="3"/>
  <c r="I94" i="3"/>
  <c r="I95" i="3"/>
  <c r="I96" i="3"/>
  <c r="I97" i="3"/>
  <c r="I98" i="3"/>
  <c r="I99" i="3"/>
  <c r="I103" i="3"/>
  <c r="I104" i="3"/>
  <c r="I105" i="3"/>
  <c r="I106" i="3"/>
  <c r="I107" i="3"/>
  <c r="I108" i="3"/>
  <c r="I109" i="3"/>
  <c r="I110" i="3"/>
  <c r="I111" i="3"/>
  <c r="I112" i="3"/>
  <c r="I113" i="3"/>
  <c r="J729" i="10" l="1"/>
  <c r="J730" i="10" s="1"/>
  <c r="J731" i="10" s="1"/>
  <c r="J732" i="10" s="1"/>
  <c r="J733" i="10" s="1"/>
  <c r="I72" i="6"/>
  <c r="I73" i="6"/>
  <c r="I74" i="6"/>
  <c r="I75" i="6"/>
  <c r="I149" i="6"/>
  <c r="I78" i="3"/>
  <c r="I79" i="3"/>
  <c r="I80" i="3"/>
  <c r="I81" i="3"/>
  <c r="I82" i="3"/>
  <c r="I83" i="3"/>
  <c r="I84" i="3"/>
  <c r="I85" i="3"/>
  <c r="I86" i="3"/>
  <c r="I87" i="3"/>
  <c r="I114" i="3"/>
  <c r="J734" i="10" l="1"/>
  <c r="J735" i="10" s="1"/>
  <c r="I58" i="3"/>
  <c r="I59" i="3"/>
  <c r="I60" i="3"/>
  <c r="I61" i="3"/>
  <c r="I62" i="3"/>
  <c r="I63" i="3"/>
  <c r="I64" i="3"/>
  <c r="I65" i="3"/>
  <c r="I66" i="3"/>
  <c r="I67" i="3"/>
  <c r="I68" i="3"/>
  <c r="I69" i="3"/>
  <c r="I70" i="3"/>
  <c r="I71" i="3"/>
  <c r="I72" i="3"/>
  <c r="I73" i="3"/>
  <c r="I74" i="3"/>
  <c r="I75" i="3"/>
  <c r="I76" i="3"/>
  <c r="I77" i="3"/>
  <c r="J736" i="10" l="1"/>
  <c r="J737" i="10" s="1"/>
  <c r="I40" i="3"/>
  <c r="I41" i="3"/>
  <c r="I42" i="3"/>
  <c r="I43" i="3"/>
  <c r="I44" i="3"/>
  <c r="I45" i="3"/>
  <c r="I46" i="3"/>
  <c r="I47" i="3"/>
  <c r="I48" i="3"/>
  <c r="I49" i="3"/>
  <c r="I50" i="3"/>
  <c r="I51" i="3"/>
  <c r="I52" i="3"/>
  <c r="I53" i="3"/>
  <c r="I54" i="3"/>
  <c r="I55" i="3"/>
  <c r="I56" i="3"/>
  <c r="I57" i="3"/>
  <c r="I57" i="6"/>
  <c r="I58" i="6"/>
  <c r="I59" i="6"/>
  <c r="I60" i="6"/>
  <c r="I61" i="6"/>
  <c r="I62" i="6"/>
  <c r="I63" i="6"/>
  <c r="I64" i="6"/>
  <c r="I65" i="6"/>
  <c r="I66" i="6"/>
  <c r="I67" i="6"/>
  <c r="I68" i="6"/>
  <c r="I69" i="6"/>
  <c r="I70" i="6"/>
  <c r="I71" i="6"/>
  <c r="J738" i="10" l="1"/>
  <c r="J739" i="10" s="1"/>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 i="3"/>
  <c r="J4" i="3" s="1"/>
  <c r="J5" i="3" s="1"/>
  <c r="J6" i="3" s="1"/>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J740" i="10" l="1"/>
  <c r="J741" i="10" s="1"/>
  <c r="J742" i="10" s="1"/>
  <c r="J743" i="10" s="1"/>
  <c r="J744" i="10" s="1"/>
  <c r="J745" i="10" s="1"/>
  <c r="J746" i="10" s="1"/>
  <c r="J5" i="6"/>
  <c r="J6" i="6" s="1"/>
  <c r="J7" i="6" s="1"/>
  <c r="J8" i="6" s="1"/>
  <c r="J9" i="6" s="1"/>
  <c r="J10" i="6" s="1"/>
  <c r="J11" i="6" s="1"/>
  <c r="J12" i="6" s="1"/>
  <c r="J13" i="6" s="1"/>
  <c r="J14" i="6" s="1"/>
  <c r="J15" i="6" s="1"/>
  <c r="J16" i="6" s="1"/>
  <c r="J17" i="6" s="1"/>
  <c r="J18" i="6" s="1"/>
  <c r="J19" i="6" s="1"/>
  <c r="J20" i="6" s="1"/>
  <c r="J21" i="6" s="1"/>
  <c r="J22" i="6" s="1"/>
  <c r="J23" i="6" s="1"/>
  <c r="J24" i="6" s="1"/>
  <c r="J25" i="6" s="1"/>
  <c r="J26" i="6" s="1"/>
  <c r="J27" i="6" s="1"/>
  <c r="J28" i="6" s="1"/>
  <c r="J29" i="6" s="1"/>
  <c r="J30" i="6" s="1"/>
  <c r="J31" i="6" s="1"/>
  <c r="J32" i="6" s="1"/>
  <c r="J33" i="6" s="1"/>
  <c r="J34" i="6" s="1"/>
  <c r="J35" i="6" s="1"/>
  <c r="J36" i="6" s="1"/>
  <c r="J37" i="6" s="1"/>
  <c r="J38" i="6" s="1"/>
  <c r="J39" i="6" s="1"/>
  <c r="J40" i="6" s="1"/>
  <c r="J41" i="6" s="1"/>
  <c r="J42" i="6" s="1"/>
  <c r="J43" i="6" s="1"/>
  <c r="J44" i="6" s="1"/>
  <c r="J45" i="6" s="1"/>
  <c r="J46" i="6" s="1"/>
  <c r="J47" i="6" s="1"/>
  <c r="J48" i="6" s="1"/>
  <c r="J49" i="6" s="1"/>
  <c r="J50" i="6" s="1"/>
  <c r="J51" i="6" s="1"/>
  <c r="J52" i="6" s="1"/>
  <c r="J53" i="6" s="1"/>
  <c r="J54" i="6" s="1"/>
  <c r="J55" i="6" s="1"/>
  <c r="J56" i="6" s="1"/>
  <c r="J57" i="6" s="1"/>
  <c r="J58" i="6" s="1"/>
  <c r="J59" i="6" s="1"/>
  <c r="J60" i="6" s="1"/>
  <c r="J61" i="6" s="1"/>
  <c r="J62" i="6" s="1"/>
  <c r="J63" i="6" s="1"/>
  <c r="J64" i="6" s="1"/>
  <c r="J65" i="6" s="1"/>
  <c r="J66" i="6" s="1"/>
  <c r="J67" i="6" s="1"/>
  <c r="J68" i="6" s="1"/>
  <c r="J69" i="6" s="1"/>
  <c r="J70" i="6" s="1"/>
  <c r="J71" i="6" s="1"/>
  <c r="J72" i="6" s="1"/>
  <c r="J73" i="6" s="1"/>
  <c r="J74" i="6" s="1"/>
  <c r="J75" i="6" s="1"/>
  <c r="J76" i="6" s="1"/>
  <c r="J77" i="6" s="1"/>
  <c r="J78" i="6" s="1"/>
  <c r="J79" i="6" s="1"/>
  <c r="J80" i="6" s="1"/>
  <c r="J81" i="6" s="1"/>
  <c r="J82" i="6" s="1"/>
  <c r="J83" i="6" s="1"/>
  <c r="J84" i="6" s="1"/>
  <c r="J85" i="6" s="1"/>
  <c r="J86" i="6" s="1"/>
  <c r="J87" i="6" s="1"/>
  <c r="J88" i="6" s="1"/>
  <c r="J89" i="6" s="1"/>
  <c r="J90" i="6" s="1"/>
  <c r="J91" i="6" s="1"/>
  <c r="J92" i="6" s="1"/>
  <c r="J93" i="6" s="1"/>
  <c r="J94" i="6" s="1"/>
  <c r="J95" i="6" s="1"/>
  <c r="J96" i="6" s="1"/>
  <c r="J97" i="6" s="1"/>
  <c r="J98" i="6" s="1"/>
  <c r="J99" i="6" s="1"/>
  <c r="J100" i="6" s="1"/>
  <c r="J101" i="6" s="1"/>
  <c r="J102" i="6" s="1"/>
  <c r="J103" i="6" s="1"/>
  <c r="J104" i="6" s="1"/>
  <c r="J105" i="6" s="1"/>
  <c r="J106" i="6" s="1"/>
  <c r="J107" i="6" s="1"/>
  <c r="J108" i="6" s="1"/>
  <c r="J109" i="6" s="1"/>
  <c r="J110" i="6" s="1"/>
  <c r="J111" i="6" s="1"/>
  <c r="J112" i="6" s="1"/>
  <c r="J113" i="6" s="1"/>
  <c r="J114" i="6" s="1"/>
  <c r="J115" i="6" s="1"/>
  <c r="J116" i="6" s="1"/>
  <c r="J117" i="6" s="1"/>
  <c r="J118" i="6" s="1"/>
  <c r="J119" i="6" s="1"/>
  <c r="J120" i="6" s="1"/>
  <c r="J121" i="6" s="1"/>
  <c r="J122" i="6" s="1"/>
  <c r="J123" i="6" s="1"/>
  <c r="J124" i="6" s="1"/>
  <c r="J125" i="6" s="1"/>
  <c r="J126" i="6" s="1"/>
  <c r="J127" i="6" s="1"/>
  <c r="J128" i="6" s="1"/>
  <c r="J129" i="6" s="1"/>
  <c r="J130" i="6" s="1"/>
  <c r="J131" i="6" s="1"/>
  <c r="J132" i="6" s="1"/>
  <c r="J133" i="6" s="1"/>
  <c r="J134" i="6" s="1"/>
  <c r="J135" i="6" s="1"/>
  <c r="J136" i="6" s="1"/>
  <c r="J137" i="6" s="1"/>
  <c r="J138" i="6" s="1"/>
  <c r="J139" i="6" s="1"/>
  <c r="J140" i="6" s="1"/>
  <c r="J141" i="6" s="1"/>
  <c r="J142" i="6" s="1"/>
  <c r="J143" i="6" s="1"/>
  <c r="J144" i="6" s="1"/>
  <c r="J145" i="6" s="1"/>
  <c r="J146" i="6" s="1"/>
  <c r="J147" i="6" s="1"/>
  <c r="J148" i="6" s="1"/>
  <c r="J149" i="6" s="1"/>
  <c r="J150" i="6" s="1"/>
  <c r="J151" i="6" s="1"/>
  <c r="J152" i="6" s="1"/>
  <c r="J153" i="6" s="1"/>
  <c r="J154" i="6" s="1"/>
  <c r="J155" i="6" s="1"/>
  <c r="J156" i="6" s="1"/>
  <c r="J157" i="6" s="1"/>
  <c r="J158" i="6" s="1"/>
  <c r="J159" i="6" s="1"/>
  <c r="J160" i="6" s="1"/>
  <c r="J161" i="6" s="1"/>
  <c r="J162" i="6" s="1"/>
  <c r="J163" i="6" s="1"/>
  <c r="J164" i="6" s="1"/>
  <c r="J165" i="6" s="1"/>
  <c r="I171" i="6"/>
  <c r="J7" i="3"/>
  <c r="J8" i="3" s="1"/>
  <c r="J9" i="3" s="1"/>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J36" i="3" s="1"/>
  <c r="J37" i="3" s="1"/>
  <c r="J38" i="3" s="1"/>
  <c r="J39" i="3" s="1"/>
  <c r="J40" i="3" s="1"/>
  <c r="J41" i="3" s="1"/>
  <c r="J42" i="3" s="1"/>
  <c r="J43" i="3" s="1"/>
  <c r="J44" i="3" s="1"/>
  <c r="J45" i="3" s="1"/>
  <c r="J46" i="3" s="1"/>
  <c r="J47" i="3" s="1"/>
  <c r="J48" i="3" s="1"/>
  <c r="J49" i="3" s="1"/>
  <c r="J50" i="3" s="1"/>
  <c r="J51" i="3" s="1"/>
  <c r="J52" i="3" s="1"/>
  <c r="J53" i="3" s="1"/>
  <c r="J54" i="3" s="1"/>
  <c r="J55" i="3" s="1"/>
  <c r="J56" i="3" s="1"/>
  <c r="J57" i="3" s="1"/>
  <c r="J58" i="3" s="1"/>
  <c r="J59" i="3" s="1"/>
  <c r="J60" i="3" s="1"/>
  <c r="J61" i="3" s="1"/>
  <c r="J62" i="3" s="1"/>
  <c r="J63" i="3" s="1"/>
  <c r="J64" i="3" s="1"/>
  <c r="J65" i="3" s="1"/>
  <c r="J66" i="3" s="1"/>
  <c r="J67" i="3" s="1"/>
  <c r="J68" i="3" s="1"/>
  <c r="J69" i="3" s="1"/>
  <c r="J70" i="3" s="1"/>
  <c r="J71" i="3" s="1"/>
  <c r="J72" i="3" s="1"/>
  <c r="J73" i="3" s="1"/>
  <c r="J74" i="3" s="1"/>
  <c r="J75" i="3" s="1"/>
  <c r="J76" i="3" s="1"/>
  <c r="J77" i="3" s="1"/>
  <c r="J78" i="3" s="1"/>
  <c r="J79" i="3" s="1"/>
  <c r="J80" i="3" s="1"/>
  <c r="J81" i="3" s="1"/>
  <c r="J82" i="3" s="1"/>
  <c r="J83" i="3" s="1"/>
  <c r="J84" i="3" s="1"/>
  <c r="J85" i="3" s="1"/>
  <c r="J86" i="3" s="1"/>
  <c r="J87" i="3" s="1"/>
  <c r="J88" i="3" s="1"/>
  <c r="J89" i="3" s="1"/>
  <c r="J90" i="3" s="1"/>
  <c r="J91" i="3" s="1"/>
  <c r="J92" i="3" s="1"/>
  <c r="J93" i="3" s="1"/>
  <c r="J94" i="3" s="1"/>
  <c r="J95" i="3" s="1"/>
  <c r="J96" i="3" s="1"/>
  <c r="J97" i="3" s="1"/>
  <c r="J98" i="3" s="1"/>
  <c r="J99" i="3" s="1"/>
  <c r="J100" i="3" s="1"/>
  <c r="J101" i="3" s="1"/>
  <c r="J102" i="3" s="1"/>
  <c r="J103" i="3" s="1"/>
  <c r="J104" i="3" s="1"/>
  <c r="J105" i="3" s="1"/>
  <c r="J106" i="3" s="1"/>
  <c r="J107" i="3" s="1"/>
  <c r="J108" i="3" s="1"/>
  <c r="J109" i="3" s="1"/>
  <c r="J110" i="3" s="1"/>
  <c r="J111" i="3" s="1"/>
  <c r="J112" i="3" s="1"/>
  <c r="J113" i="3" s="1"/>
  <c r="J114" i="3" s="1"/>
  <c r="J115" i="3" s="1"/>
  <c r="J116" i="3" s="1"/>
  <c r="J117" i="3" s="1"/>
  <c r="J118" i="3" s="1"/>
  <c r="J119" i="3" s="1"/>
  <c r="J120" i="3" s="1"/>
  <c r="J121" i="3" s="1"/>
  <c r="J122" i="3" s="1"/>
  <c r="J123" i="3" s="1"/>
  <c r="J124" i="3" s="1"/>
  <c r="J125" i="3" s="1"/>
  <c r="J126" i="3" s="1"/>
  <c r="J127" i="3" s="1"/>
  <c r="J128" i="3" s="1"/>
  <c r="J129" i="3" s="1"/>
  <c r="J130" i="3" s="1"/>
  <c r="J131" i="3" s="1"/>
  <c r="J132" i="3" s="1"/>
  <c r="J133" i="3" s="1"/>
  <c r="J134" i="3" s="1"/>
  <c r="J135" i="3" s="1"/>
  <c r="J136" i="3" s="1"/>
  <c r="J137" i="3" s="1"/>
  <c r="J138" i="3" s="1"/>
  <c r="J139" i="3" s="1"/>
  <c r="J140" i="3" s="1"/>
  <c r="J141" i="3" s="1"/>
  <c r="J142" i="3" s="1"/>
  <c r="J143" i="3" s="1"/>
  <c r="J144" i="3" s="1"/>
  <c r="J145" i="3" s="1"/>
  <c r="J146" i="3" s="1"/>
  <c r="J147" i="3" s="1"/>
  <c r="J148" i="3" s="1"/>
  <c r="J149" i="3" s="1"/>
  <c r="J150" i="3" s="1"/>
  <c r="J151" i="3" s="1"/>
  <c r="J152" i="3" s="1"/>
  <c r="J153" i="3" s="1"/>
  <c r="J154" i="3" s="1"/>
  <c r="J155" i="3" s="1"/>
  <c r="J156" i="3" s="1"/>
  <c r="J157" i="3" s="1"/>
  <c r="J158" i="3" s="1"/>
  <c r="J159" i="3" s="1"/>
  <c r="J160" i="3" s="1"/>
  <c r="J161" i="3" s="1"/>
  <c r="J162" i="3" s="1"/>
  <c r="J163" i="3" s="1"/>
  <c r="J164" i="3" s="1"/>
  <c r="J165" i="3" s="1"/>
  <c r="J166" i="3" s="1"/>
  <c r="J167" i="3" s="1"/>
  <c r="J168" i="3" s="1"/>
  <c r="J169" i="3" s="1"/>
  <c r="J170" i="3" s="1"/>
  <c r="J171" i="3" s="1"/>
  <c r="J172" i="3" s="1"/>
  <c r="J173" i="3" s="1"/>
  <c r="J174" i="3" s="1"/>
  <c r="J175" i="3" s="1"/>
  <c r="H551" i="3"/>
  <c r="I42" i="5"/>
  <c r="I43" i="5"/>
  <c r="I44" i="5"/>
  <c r="J747" i="10" l="1"/>
  <c r="J748" i="10" s="1"/>
  <c r="J749" i="10" s="1"/>
  <c r="J166" i="6"/>
  <c r="J167" i="6" s="1"/>
  <c r="J168" i="6" s="1"/>
  <c r="J169" i="6" s="1"/>
  <c r="J170" i="6" s="1"/>
  <c r="J176" i="3"/>
  <c r="J177" i="3" s="1"/>
  <c r="J178" i="3" s="1"/>
  <c r="J179" i="3" s="1"/>
  <c r="J180" i="3" s="1"/>
  <c r="J181" i="3" s="1"/>
  <c r="J182" i="3" s="1"/>
  <c r="J183" i="3" s="1"/>
  <c r="J184" i="3" s="1"/>
  <c r="J185" i="3" s="1"/>
  <c r="J186" i="3" s="1"/>
  <c r="J187" i="3" s="1"/>
  <c r="J188" i="3" s="1"/>
  <c r="J189" i="3" s="1"/>
  <c r="J190" i="3" s="1"/>
  <c r="J191" i="3" s="1"/>
  <c r="J192" i="3" s="1"/>
  <c r="J193" i="3" s="1"/>
  <c r="J194" i="3" s="1"/>
  <c r="J195" i="3" s="1"/>
  <c r="J196" i="3" s="1"/>
  <c r="J197" i="3" s="1"/>
  <c r="J198" i="3" s="1"/>
  <c r="J199" i="3" s="1"/>
  <c r="J200" i="3" s="1"/>
  <c r="J201" i="3" s="1"/>
  <c r="J202" i="3" s="1"/>
  <c r="J203" i="3" s="1"/>
  <c r="J204" i="3" s="1"/>
  <c r="J205" i="3" s="1"/>
  <c r="J206" i="3" s="1"/>
  <c r="J207" i="3" s="1"/>
  <c r="J208" i="3" s="1"/>
  <c r="J209" i="3" s="1"/>
  <c r="J210" i="3" s="1"/>
  <c r="J211" i="3" s="1"/>
  <c r="J212" i="3" s="1"/>
  <c r="J213" i="3" s="1"/>
  <c r="J214" i="3" s="1"/>
  <c r="J215" i="3" s="1"/>
  <c r="J216" i="3" s="1"/>
  <c r="J217" i="3" s="1"/>
  <c r="J218" i="3" s="1"/>
  <c r="J219" i="3" s="1"/>
  <c r="J220" i="3" s="1"/>
  <c r="J221" i="3" s="1"/>
  <c r="J222" i="3" s="1"/>
  <c r="J223" i="3" s="1"/>
  <c r="J224" i="3" s="1"/>
  <c r="I17" i="5"/>
  <c r="I18" i="5"/>
  <c r="I19" i="5"/>
  <c r="I20" i="5"/>
  <c r="I21" i="5"/>
  <c r="I22" i="5"/>
  <c r="I23" i="5"/>
  <c r="I24" i="5"/>
  <c r="I25" i="5"/>
  <c r="I26" i="5"/>
  <c r="I27" i="5"/>
  <c r="I28" i="5"/>
  <c r="I29" i="5"/>
  <c r="I30" i="5"/>
  <c r="I31" i="5"/>
  <c r="I32" i="5"/>
  <c r="I33" i="5"/>
  <c r="I34" i="5"/>
  <c r="I35" i="5"/>
  <c r="I36" i="5"/>
  <c r="I37" i="5"/>
  <c r="I38" i="5"/>
  <c r="I39" i="5"/>
  <c r="I40" i="5"/>
  <c r="I41" i="5"/>
  <c r="J750" i="10" l="1"/>
  <c r="J751" i="10" s="1"/>
  <c r="J752" i="10" s="1"/>
  <c r="J753" i="10" s="1"/>
  <c r="J754" i="10" s="1"/>
  <c r="J755" i="10" s="1"/>
  <c r="J756" i="10" s="1"/>
  <c r="J757" i="10" s="1"/>
  <c r="J758" i="10" s="1"/>
  <c r="J759" i="10" s="1"/>
  <c r="J760" i="10" s="1"/>
  <c r="J761" i="10" s="1"/>
  <c r="J762" i="10" s="1"/>
  <c r="J763" i="10" s="1"/>
  <c r="J764" i="10" s="1"/>
  <c r="J765" i="10" s="1"/>
  <c r="J766" i="10" s="1"/>
  <c r="J225" i="3"/>
  <c r="J226" i="3" s="1"/>
  <c r="J227" i="3" s="1"/>
  <c r="J228" i="3" s="1"/>
  <c r="J229" i="3" s="1"/>
  <c r="J230" i="3" s="1"/>
  <c r="J231" i="3" s="1"/>
  <c r="J232" i="3" s="1"/>
  <c r="J233" i="3" s="1"/>
  <c r="J234" i="3" s="1"/>
  <c r="J235" i="3" s="1"/>
  <c r="J236" i="3" s="1"/>
  <c r="J237" i="3" s="1"/>
  <c r="J238" i="3" s="1"/>
  <c r="J239" i="3" s="1"/>
  <c r="J240" i="3" s="1"/>
  <c r="J241" i="3" s="1"/>
  <c r="J242" i="3" s="1"/>
  <c r="J243" i="3" s="1"/>
  <c r="J244" i="3" s="1"/>
  <c r="J245" i="3" s="1"/>
  <c r="J246" i="3" s="1"/>
  <c r="J247" i="3" s="1"/>
  <c r="J248" i="3" s="1"/>
  <c r="J249" i="3" s="1"/>
  <c r="J250" i="3" s="1"/>
  <c r="J251" i="3" s="1"/>
  <c r="J252" i="3" s="1"/>
  <c r="J253" i="3" s="1"/>
  <c r="J254" i="3" s="1"/>
  <c r="J255" i="3" s="1"/>
  <c r="J256" i="3" s="1"/>
  <c r="J257" i="3" s="1"/>
  <c r="J258" i="3" s="1"/>
  <c r="J259" i="3" s="1"/>
  <c r="J260" i="3" s="1"/>
  <c r="J261" i="3" s="1"/>
  <c r="J262" i="3" s="1"/>
  <c r="J263" i="3" s="1"/>
  <c r="J264" i="3" s="1"/>
  <c r="J265" i="3" s="1"/>
  <c r="J266" i="3" s="1"/>
  <c r="J267" i="3" s="1"/>
  <c r="J268" i="3" s="1"/>
  <c r="J269" i="3" s="1"/>
  <c r="J270" i="3" s="1"/>
  <c r="J271" i="3" s="1"/>
  <c r="J272" i="3" s="1"/>
  <c r="J273" i="3" s="1"/>
  <c r="J274" i="3" s="1"/>
  <c r="J275" i="3" s="1"/>
  <c r="J276" i="3" s="1"/>
  <c r="J277" i="3" s="1"/>
  <c r="J278" i="3" s="1"/>
  <c r="J279" i="3" s="1"/>
  <c r="J280" i="3" s="1"/>
  <c r="J281" i="3" s="1"/>
  <c r="J282" i="3" s="1"/>
  <c r="J283" i="3" s="1"/>
  <c r="J284" i="3" s="1"/>
  <c r="J285" i="3" s="1"/>
  <c r="J286" i="3" s="1"/>
  <c r="J287" i="3" s="1"/>
  <c r="J288" i="3" s="1"/>
  <c r="J289" i="3" s="1"/>
  <c r="J290" i="3" s="1"/>
  <c r="J291" i="3" s="1"/>
  <c r="I16" i="5"/>
  <c r="I15" i="5"/>
  <c r="I14" i="5"/>
  <c r="I13" i="5"/>
  <c r="I12" i="5"/>
  <c r="I11" i="5"/>
  <c r="I10" i="5"/>
  <c r="I9" i="5"/>
  <c r="I8" i="5"/>
  <c r="I7" i="5"/>
  <c r="I6" i="5"/>
  <c r="I5" i="5"/>
  <c r="I4" i="5"/>
  <c r="J767" i="10" l="1"/>
  <c r="J768" i="10" s="1"/>
  <c r="J769" i="10" s="1"/>
  <c r="J770" i="10" s="1"/>
  <c r="J771" i="10" s="1"/>
  <c r="J772" i="10" s="1"/>
  <c r="J773" i="10" s="1"/>
  <c r="J774" i="10" s="1"/>
  <c r="J775" i="10" s="1"/>
  <c r="J776" i="10" s="1"/>
  <c r="J777" i="10" s="1"/>
  <c r="I45" i="5"/>
  <c r="J4" i="5"/>
  <c r="J5" i="5" s="1"/>
  <c r="J6" i="5" s="1"/>
  <c r="J7" i="5" s="1"/>
  <c r="J8" i="5" s="1"/>
  <c r="J9" i="5" s="1"/>
  <c r="J10" i="5" s="1"/>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J34" i="5" s="1"/>
  <c r="J35" i="5" s="1"/>
  <c r="J36" i="5" s="1"/>
  <c r="J37" i="5" s="1"/>
  <c r="J38" i="5" s="1"/>
  <c r="J39" i="5" s="1"/>
  <c r="J40" i="5" s="1"/>
  <c r="J41" i="5" s="1"/>
  <c r="J42" i="5" s="1"/>
  <c r="J43" i="5" s="1"/>
  <c r="J44" i="5" s="1"/>
  <c r="J292" i="3"/>
  <c r="J293" i="3" s="1"/>
  <c r="J294" i="3" s="1"/>
  <c r="J295" i="3" s="1"/>
  <c r="J296" i="3" s="1"/>
  <c r="J297" i="3" s="1"/>
  <c r="J298" i="3" s="1"/>
  <c r="J299" i="3" s="1"/>
  <c r="J300" i="3" s="1"/>
  <c r="J301" i="3" s="1"/>
  <c r="J302" i="3" s="1"/>
  <c r="J303" i="3" s="1"/>
  <c r="J304" i="3" s="1"/>
  <c r="J305" i="3" s="1"/>
  <c r="J306" i="3" s="1"/>
  <c r="J307" i="3" s="1"/>
  <c r="J308" i="3" s="1"/>
  <c r="J309" i="3" s="1"/>
  <c r="J310" i="3" s="1"/>
  <c r="J311" i="3" s="1"/>
  <c r="J312" i="3" s="1"/>
  <c r="J313" i="3" s="1"/>
  <c r="J314" i="3" s="1"/>
  <c r="J315" i="3" s="1"/>
  <c r="J316" i="3" s="1"/>
  <c r="J317" i="3" s="1"/>
  <c r="J318" i="3" s="1"/>
  <c r="J319" i="3" s="1"/>
  <c r="J320" i="3" s="1"/>
  <c r="J321" i="3" s="1"/>
  <c r="J322" i="3" s="1"/>
  <c r="J323" i="3" s="1"/>
  <c r="J324" i="3" s="1"/>
  <c r="J325" i="3" s="1"/>
  <c r="J326" i="3" s="1"/>
  <c r="J327" i="3" s="1"/>
  <c r="J328" i="3" s="1"/>
  <c r="J329" i="3" s="1"/>
  <c r="J330" i="3" s="1"/>
  <c r="J331" i="3" s="1"/>
  <c r="J332" i="3" s="1"/>
  <c r="J333" i="3" s="1"/>
  <c r="J334" i="3" s="1"/>
  <c r="J335" i="3" s="1"/>
  <c r="J336" i="3" s="1"/>
  <c r="J337" i="3" s="1"/>
  <c r="J338" i="3" s="1"/>
  <c r="J339" i="3" s="1"/>
  <c r="J340" i="3" s="1"/>
  <c r="J341" i="3" s="1"/>
  <c r="J342" i="3" s="1"/>
  <c r="J343" i="3" s="1"/>
  <c r="J344" i="3" s="1"/>
  <c r="J345" i="3" s="1"/>
  <c r="J346" i="3" s="1"/>
  <c r="J347" i="3" s="1"/>
  <c r="J348" i="3" s="1"/>
  <c r="J349" i="3" s="1"/>
  <c r="J350" i="3" s="1"/>
  <c r="J351" i="3" s="1"/>
  <c r="J352" i="3" s="1"/>
  <c r="J353" i="3" s="1"/>
  <c r="J354" i="3" s="1"/>
  <c r="J355" i="3" s="1"/>
  <c r="J356" i="3" s="1"/>
  <c r="J357" i="3" s="1"/>
  <c r="J358" i="3" s="1"/>
  <c r="J359" i="3" s="1"/>
  <c r="J360" i="3" s="1"/>
  <c r="J361" i="3" s="1"/>
  <c r="J362" i="3" s="1"/>
  <c r="J363" i="3" s="1"/>
  <c r="J364" i="3" s="1"/>
  <c r="J365" i="3" s="1"/>
  <c r="J366" i="3" s="1"/>
  <c r="J367" i="3" s="1"/>
  <c r="J368" i="3" s="1"/>
  <c r="J369" i="3" s="1"/>
  <c r="J370" i="3" s="1"/>
  <c r="J371" i="3" s="1"/>
  <c r="J372" i="3" s="1"/>
  <c r="J373" i="3" s="1"/>
  <c r="J374" i="3" s="1"/>
  <c r="J375" i="3" s="1"/>
  <c r="J376" i="3" s="1"/>
  <c r="J377" i="3" s="1"/>
  <c r="J378" i="3" s="1"/>
  <c r="J379" i="3" s="1"/>
  <c r="J380" i="3" s="1"/>
  <c r="J381" i="3" s="1"/>
  <c r="J382" i="3" s="1"/>
  <c r="J383" i="3" s="1"/>
  <c r="J384" i="3" s="1"/>
  <c r="J385" i="3" s="1"/>
  <c r="J386" i="3" s="1"/>
  <c r="J387" i="3" s="1"/>
  <c r="J388" i="3" s="1"/>
  <c r="J389" i="3" s="1"/>
  <c r="J390" i="3" s="1"/>
  <c r="J391" i="3" s="1"/>
  <c r="J392" i="3" s="1"/>
  <c r="J393" i="3" s="1"/>
  <c r="J394" i="3" s="1"/>
  <c r="J395" i="3" s="1"/>
  <c r="J396" i="3" s="1"/>
  <c r="J397" i="3" s="1"/>
  <c r="J398" i="3" s="1"/>
  <c r="J399" i="3" s="1"/>
  <c r="J400" i="3" s="1"/>
  <c r="J401" i="3" s="1"/>
  <c r="J402" i="3" s="1"/>
  <c r="J403" i="3" s="1"/>
  <c r="J404" i="3" s="1"/>
  <c r="J405" i="3" s="1"/>
  <c r="J406" i="3" s="1"/>
  <c r="J407" i="3" s="1"/>
  <c r="J408" i="3" s="1"/>
  <c r="J409" i="3" s="1"/>
  <c r="J410" i="3" s="1"/>
  <c r="J411" i="3" s="1"/>
  <c r="J412" i="3" s="1"/>
  <c r="J413" i="3" s="1"/>
  <c r="J414" i="3" s="1"/>
  <c r="J415" i="3" s="1"/>
  <c r="J416" i="3" s="1"/>
  <c r="J417" i="3" s="1"/>
  <c r="J418" i="3" s="1"/>
  <c r="J419" i="3" s="1"/>
  <c r="J420" i="3" s="1"/>
  <c r="J421" i="3" s="1"/>
  <c r="J422" i="3" s="1"/>
  <c r="J423" i="3" s="1"/>
  <c r="J424" i="3" s="1"/>
  <c r="J425" i="3" s="1"/>
  <c r="J426" i="3" s="1"/>
  <c r="J427" i="3" s="1"/>
  <c r="J428" i="3" s="1"/>
  <c r="J429" i="3" s="1"/>
  <c r="J430" i="3" s="1"/>
  <c r="J431" i="3" s="1"/>
  <c r="J432" i="3" s="1"/>
  <c r="J433" i="3" s="1"/>
  <c r="J434" i="3" s="1"/>
  <c r="J435" i="3" s="1"/>
  <c r="J436" i="3" s="1"/>
  <c r="J437" i="3" s="1"/>
  <c r="J438" i="3" s="1"/>
  <c r="J439" i="3" s="1"/>
  <c r="J440" i="3" s="1"/>
  <c r="J441" i="3" s="1"/>
  <c r="J442" i="3" s="1"/>
  <c r="J443" i="3" s="1"/>
  <c r="J444" i="3" s="1"/>
  <c r="J445" i="3" s="1"/>
  <c r="J446" i="3" s="1"/>
  <c r="J447" i="3" s="1"/>
  <c r="J448" i="3" s="1"/>
  <c r="J449" i="3" s="1"/>
  <c r="J450" i="3" s="1"/>
  <c r="J451" i="3" s="1"/>
  <c r="J452" i="3" s="1"/>
  <c r="J453" i="3" s="1"/>
  <c r="J454" i="3" s="1"/>
  <c r="J455" i="3" s="1"/>
  <c r="J456" i="3" s="1"/>
  <c r="J457" i="3" s="1"/>
  <c r="J458" i="3" s="1"/>
  <c r="J459" i="3" s="1"/>
  <c r="J460" i="3" s="1"/>
  <c r="J461" i="3" s="1"/>
  <c r="J462" i="3" s="1"/>
  <c r="J463" i="3" s="1"/>
  <c r="J464" i="3" s="1"/>
  <c r="J465" i="3" s="1"/>
  <c r="J466" i="3" s="1"/>
  <c r="J467" i="3" s="1"/>
  <c r="J468" i="3" s="1"/>
  <c r="J469" i="3" s="1"/>
  <c r="J470" i="3" s="1"/>
  <c r="J471" i="3" s="1"/>
  <c r="J472" i="3" s="1"/>
  <c r="J473" i="3" s="1"/>
  <c r="J474" i="3" s="1"/>
  <c r="J475" i="3" s="1"/>
  <c r="J476" i="3" s="1"/>
  <c r="J477" i="3" s="1"/>
  <c r="J478" i="3" s="1"/>
  <c r="J479" i="3" s="1"/>
  <c r="J480" i="3" s="1"/>
  <c r="J481" i="3" s="1"/>
  <c r="J482" i="3" s="1"/>
  <c r="J483" i="3" s="1"/>
  <c r="J484" i="3" s="1"/>
  <c r="J485" i="3" s="1"/>
  <c r="J486" i="3" s="1"/>
  <c r="J487" i="3" s="1"/>
  <c r="J488" i="3" s="1"/>
  <c r="J489" i="3" s="1"/>
  <c r="J778" i="10" l="1"/>
  <c r="J779" i="10" s="1"/>
  <c r="J780" i="10" s="1"/>
  <c r="J781" i="10" s="1"/>
  <c r="J782" i="10" s="1"/>
  <c r="J783" i="10" s="1"/>
  <c r="J490" i="3"/>
  <c r="J491" i="3" s="1"/>
  <c r="J492" i="3" s="1"/>
  <c r="J493" i="3" s="1"/>
  <c r="J494" i="3" s="1"/>
  <c r="J495" i="3" s="1"/>
  <c r="J496" i="3" s="1"/>
  <c r="J497" i="3" s="1"/>
  <c r="J498" i="3" s="1"/>
  <c r="J499" i="3" s="1"/>
  <c r="J500" i="3" s="1"/>
  <c r="J501" i="3" s="1"/>
  <c r="J502" i="3" s="1"/>
  <c r="J503" i="3" s="1"/>
  <c r="J504" i="3" s="1"/>
  <c r="J505" i="3" s="1"/>
  <c r="J506" i="3" s="1"/>
  <c r="J507" i="3" s="1"/>
  <c r="J508" i="3" s="1"/>
  <c r="J509" i="3" s="1"/>
  <c r="J510" i="3" s="1"/>
  <c r="J511" i="3" s="1"/>
  <c r="J512" i="3" s="1"/>
  <c r="J513" i="3" s="1"/>
  <c r="J514" i="3" s="1"/>
  <c r="J515" i="3" s="1"/>
  <c r="J516" i="3" s="1"/>
  <c r="J517" i="3" s="1"/>
  <c r="J518" i="3" s="1"/>
  <c r="J519" i="3" s="1"/>
  <c r="J520" i="3" s="1"/>
  <c r="J521" i="3" s="1"/>
  <c r="J522" i="3" s="1"/>
  <c r="J523" i="3" s="1"/>
  <c r="J524" i="3" s="1"/>
  <c r="J525" i="3" s="1"/>
  <c r="J526" i="3" s="1"/>
  <c r="J527" i="3" s="1"/>
  <c r="J528" i="3" s="1"/>
  <c r="J529" i="3" s="1"/>
  <c r="J530" i="3" s="1"/>
  <c r="J531" i="3" s="1"/>
  <c r="J532" i="3" s="1"/>
  <c r="J533" i="3" s="1"/>
  <c r="J534" i="3" s="1"/>
  <c r="J535" i="3" s="1"/>
  <c r="J536" i="3" s="1"/>
  <c r="J537" i="3" s="1"/>
  <c r="J538" i="3" s="1"/>
  <c r="J539" i="3" s="1"/>
  <c r="J540" i="3" s="1"/>
  <c r="J541" i="3" s="1"/>
  <c r="J542" i="3" s="1"/>
  <c r="J543" i="3" s="1"/>
  <c r="J544" i="3" s="1"/>
  <c r="J545" i="3" s="1"/>
  <c r="J546" i="3" s="1"/>
  <c r="J171" i="1"/>
  <c r="J172" i="1"/>
  <c r="J173" i="1"/>
  <c r="J784" i="10" l="1"/>
  <c r="J785" i="10" s="1"/>
  <c r="J786" i="10" s="1"/>
  <c r="J787" i="10" s="1"/>
  <c r="J788" i="10" s="1"/>
  <c r="J789" i="10" s="1"/>
  <c r="J161" i="1"/>
  <c r="J162" i="1"/>
  <c r="J163" i="1"/>
  <c r="J164" i="1"/>
  <c r="J165" i="1"/>
  <c r="J166" i="1"/>
  <c r="J790" i="10" l="1"/>
  <c r="J177" i="1"/>
  <c r="J178" i="1"/>
  <c r="J791" i="10" l="1"/>
  <c r="J157" i="1"/>
  <c r="J158" i="1"/>
  <c r="J159" i="1"/>
  <c r="J160" i="1"/>
  <c r="J167" i="1"/>
  <c r="J168" i="1"/>
  <c r="J169" i="1"/>
  <c r="J170" i="1"/>
  <c r="J174" i="1"/>
  <c r="J175" i="1"/>
  <c r="J176" i="1"/>
  <c r="J179" i="1"/>
  <c r="J792" i="10" l="1"/>
  <c r="J793" i="10" s="1"/>
  <c r="J794" i="10" s="1"/>
  <c r="J139" i="1"/>
  <c r="J140" i="1"/>
  <c r="J141" i="1"/>
  <c r="J142" i="1"/>
  <c r="J143" i="1"/>
  <c r="J144" i="1"/>
  <c r="J145" i="1"/>
  <c r="J146" i="1"/>
  <c r="J147" i="1"/>
  <c r="J148" i="1"/>
  <c r="J149" i="1"/>
  <c r="J150" i="1"/>
  <c r="J151" i="1"/>
  <c r="J152" i="1"/>
  <c r="J153" i="1"/>
  <c r="J154" i="1"/>
  <c r="J155" i="1"/>
  <c r="J156" i="1"/>
  <c r="J795" i="10" l="1"/>
  <c r="J796" i="10" s="1"/>
  <c r="J55" i="1"/>
  <c r="J56" i="1"/>
  <c r="J57" i="1"/>
  <c r="J797" i="10" l="1"/>
  <c r="J798" i="10" s="1"/>
  <c r="J799" i="10" s="1"/>
  <c r="J800" i="10" s="1"/>
  <c r="J801" i="10" s="1"/>
  <c r="J802" i="10" s="1"/>
  <c r="J803" i="10" s="1"/>
  <c r="J804" i="10" s="1"/>
  <c r="J805" i="10" s="1"/>
  <c r="J131" i="1"/>
  <c r="J132" i="1"/>
  <c r="J133" i="1"/>
  <c r="J128" i="1"/>
  <c r="J129" i="1"/>
  <c r="J130" i="1"/>
  <c r="J806" i="10" l="1"/>
  <c r="J807" i="10" s="1"/>
  <c r="J808" i="10" s="1"/>
  <c r="J809" i="10" s="1"/>
  <c r="J810" i="10" s="1"/>
  <c r="J811" i="10" s="1"/>
  <c r="J812" i="10" s="1"/>
  <c r="J813" i="10" s="1"/>
  <c r="J814" i="10" s="1"/>
  <c r="J815" i="10" s="1"/>
  <c r="J816" i="10" s="1"/>
  <c r="J817" i="10" s="1"/>
  <c r="J818" i="10" s="1"/>
  <c r="J819" i="10" s="1"/>
  <c r="J820" i="10" s="1"/>
  <c r="J821" i="10" s="1"/>
  <c r="J822" i="10" s="1"/>
  <c r="J823" i="10" s="1"/>
  <c r="J124" i="1"/>
  <c r="J125" i="1"/>
  <c r="J126" i="1"/>
  <c r="J123" i="1"/>
  <c r="J127" i="1"/>
  <c r="J824" i="10" l="1"/>
  <c r="J107" i="1"/>
  <c r="J108" i="1"/>
  <c r="J109" i="1"/>
  <c r="J825" i="10" l="1"/>
  <c r="J826" i="10" s="1"/>
  <c r="J827" i="10" s="1"/>
  <c r="J828" i="10" s="1"/>
  <c r="J829" i="10" s="1"/>
  <c r="J830" i="10" s="1"/>
  <c r="J831" i="10" s="1"/>
  <c r="J832" i="10" s="1"/>
  <c r="J833" i="10" s="1"/>
  <c r="J834" i="10" s="1"/>
  <c r="J102" i="1"/>
  <c r="J103" i="1"/>
  <c r="J104" i="1"/>
  <c r="J105" i="1"/>
  <c r="J106" i="1"/>
  <c r="J835" i="10" l="1"/>
  <c r="J836" i="10" s="1"/>
  <c r="J837" i="10" s="1"/>
  <c r="J838" i="10" s="1"/>
  <c r="J839" i="10" s="1"/>
  <c r="J840" i="10" s="1"/>
  <c r="J841" i="10" s="1"/>
  <c r="J842" i="10" s="1"/>
  <c r="J843" i="10" s="1"/>
  <c r="J844" i="10" s="1"/>
  <c r="J845" i="10" s="1"/>
  <c r="J91" i="1"/>
  <c r="J92" i="1"/>
  <c r="J93" i="1"/>
  <c r="J89" i="1"/>
  <c r="J90" i="1"/>
  <c r="J87" i="1"/>
  <c r="J88" i="1"/>
  <c r="J846" i="10" l="1"/>
  <c r="J847" i="10" s="1"/>
  <c r="J848" i="10" s="1"/>
  <c r="J72" i="1"/>
  <c r="J73" i="1"/>
  <c r="J74" i="1"/>
  <c r="J75" i="1"/>
  <c r="J71" i="1"/>
  <c r="J76" i="1"/>
  <c r="J77" i="1"/>
  <c r="J78" i="1"/>
  <c r="J79" i="1"/>
  <c r="J70" i="1"/>
  <c r="J80" i="1"/>
  <c r="J81" i="1"/>
  <c r="J82" i="1"/>
  <c r="J83" i="1"/>
  <c r="J84" i="1"/>
  <c r="J85" i="1"/>
  <c r="J86" i="1"/>
  <c r="J94" i="1"/>
  <c r="J95" i="1"/>
  <c r="J96" i="1"/>
  <c r="J97" i="1"/>
  <c r="J98" i="1"/>
  <c r="J99" i="1"/>
  <c r="J100" i="1"/>
  <c r="J101" i="1"/>
  <c r="J110" i="1"/>
  <c r="J111" i="1"/>
  <c r="J112" i="1"/>
  <c r="J113" i="1"/>
  <c r="J114" i="1"/>
  <c r="J115" i="1"/>
  <c r="J116" i="1"/>
  <c r="J117" i="1"/>
  <c r="J118" i="1"/>
  <c r="J119" i="1"/>
  <c r="J120" i="1"/>
  <c r="J121" i="1"/>
  <c r="J122" i="1"/>
  <c r="J134" i="1"/>
  <c r="J135" i="1"/>
  <c r="J136" i="1"/>
  <c r="J137" i="1"/>
  <c r="J138" i="1"/>
  <c r="J849" i="10" l="1"/>
  <c r="J850" i="10" s="1"/>
  <c r="J851" i="10" s="1"/>
  <c r="J852" i="10" s="1"/>
  <c r="J853" i="10" s="1"/>
  <c r="J854" i="10" s="1"/>
  <c r="J855" i="10" s="1"/>
  <c r="J856" i="10" s="1"/>
  <c r="J857" i="10" s="1"/>
  <c r="J858" i="10" s="1"/>
  <c r="J40" i="1"/>
  <c r="J41" i="1"/>
  <c r="J42" i="1"/>
  <c r="J43" i="1"/>
  <c r="J44" i="1"/>
  <c r="J859" i="10" l="1"/>
  <c r="J860" i="10" s="1"/>
  <c r="J861" i="10" s="1"/>
  <c r="J38" i="1"/>
  <c r="J39" i="1"/>
  <c r="J862" i="10" l="1"/>
  <c r="J863" i="10" s="1"/>
  <c r="J864" i="10" s="1"/>
  <c r="J865" i="10" s="1"/>
  <c r="J45" i="1"/>
  <c r="J46" i="1"/>
  <c r="J47" i="1"/>
  <c r="J48" i="1"/>
  <c r="J49" i="1"/>
  <c r="J50" i="1"/>
  <c r="J51" i="1"/>
  <c r="J52" i="1"/>
  <c r="J53" i="1"/>
  <c r="J54" i="1"/>
  <c r="J58" i="1"/>
  <c r="J59" i="1"/>
  <c r="J60" i="1"/>
  <c r="J61" i="1"/>
  <c r="J62" i="1"/>
  <c r="J63" i="1"/>
  <c r="J64" i="1"/>
  <c r="J65" i="1"/>
  <c r="J66" i="1"/>
  <c r="J67" i="1"/>
  <c r="J68" i="1"/>
  <c r="J69" i="1"/>
  <c r="J866" i="10" l="1"/>
  <c r="J867" i="10" s="1"/>
  <c r="J22" i="1"/>
  <c r="J23" i="1"/>
  <c r="J24" i="1"/>
  <c r="J25" i="1"/>
  <c r="J26" i="1"/>
  <c r="J27" i="1"/>
  <c r="J28" i="1"/>
  <c r="J29" i="1"/>
  <c r="J30" i="1"/>
  <c r="J31" i="1"/>
  <c r="J32" i="1"/>
  <c r="J33" i="1"/>
  <c r="J34" i="1"/>
  <c r="J35" i="1"/>
  <c r="J36" i="1"/>
  <c r="J37" i="1"/>
  <c r="J868" i="10" l="1"/>
  <c r="J869" i="10" s="1"/>
  <c r="J870" i="10" s="1"/>
  <c r="J871" i="10" s="1"/>
  <c r="J872" i="10" s="1"/>
  <c r="J873" i="10" s="1"/>
  <c r="J874" i="10" s="1"/>
  <c r="J875" i="10" s="1"/>
  <c r="J876" i="10" s="1"/>
  <c r="J877" i="10" s="1"/>
  <c r="J878" i="10" s="1"/>
  <c r="J879" i="10" s="1"/>
  <c r="J880" i="10" s="1"/>
  <c r="J881" i="10" s="1"/>
  <c r="J18" i="1"/>
  <c r="J19" i="1"/>
  <c r="J20" i="1"/>
  <c r="J21" i="1"/>
  <c r="J882" i="10" l="1"/>
  <c r="J6" i="1"/>
  <c r="J7" i="1"/>
  <c r="J8" i="1"/>
  <c r="J9" i="1"/>
  <c r="J10" i="1"/>
  <c r="J11" i="1"/>
  <c r="J12" i="1"/>
  <c r="J13" i="1"/>
  <c r="J14" i="1"/>
  <c r="J15" i="1"/>
  <c r="J16" i="1"/>
  <c r="J17" i="1"/>
  <c r="J180" i="1"/>
  <c r="J5" i="1"/>
  <c r="J883" i="10" l="1"/>
  <c r="J884" i="10" s="1"/>
  <c r="J885" i="10" s="1"/>
  <c r="J886" i="10" s="1"/>
  <c r="I181" i="1"/>
  <c r="J887" i="10" l="1"/>
  <c r="J888" i="10" s="1"/>
  <c r="J889" i="10" s="1"/>
  <c r="J890" i="10" s="1"/>
  <c r="J891" i="10" s="1"/>
  <c r="J892" i="10" s="1"/>
  <c r="J893" i="10" s="1"/>
  <c r="J894" i="10" l="1"/>
  <c r="J895" i="10" l="1"/>
  <c r="J896" i="10" s="1"/>
  <c r="J897" i="10" s="1"/>
  <c r="J898" i="10" s="1"/>
  <c r="J899" i="10" s="1"/>
  <c r="J900" i="10" s="1"/>
  <c r="J901" i="10" s="1"/>
  <c r="J902" i="10" s="1"/>
  <c r="J903" i="10" s="1"/>
  <c r="J904" i="10" l="1"/>
  <c r="J905" i="10" s="1"/>
  <c r="J906" i="10" s="1"/>
  <c r="J907" i="10" s="1"/>
  <c r="J908" i="10" s="1"/>
  <c r="J909" i="10" s="1"/>
  <c r="J910" i="10" s="1"/>
  <c r="J911" i="10" s="1"/>
  <c r="J912" i="10" s="1"/>
  <c r="J913" i="10" s="1"/>
  <c r="J914" i="10" s="1"/>
  <c r="J915" i="10" s="1"/>
  <c r="J916" i="10" s="1"/>
  <c r="J917" i="10" l="1"/>
  <c r="J918" i="10" s="1"/>
  <c r="J919" i="10" s="1"/>
  <c r="J920" i="10" s="1"/>
  <c r="J921" i="10" s="1"/>
  <c r="J922" i="10" s="1"/>
  <c r="J923" i="10" s="1"/>
  <c r="J924" i="10" s="1"/>
  <c r="J925" i="10" s="1"/>
  <c r="J926" i="10" s="1"/>
  <c r="J927" i="10" s="1"/>
  <c r="J928" i="10" s="1"/>
  <c r="J929" i="10" s="1"/>
  <c r="J930" i="10" s="1"/>
  <c r="J931" i="10" l="1"/>
  <c r="J932" i="10" s="1"/>
  <c r="J933" i="10" s="1"/>
  <c r="J934" i="10" s="1"/>
  <c r="J935" i="10" s="1"/>
  <c r="J936" i="10" s="1"/>
  <c r="J937" i="10" s="1"/>
  <c r="J938" i="10" s="1"/>
  <c r="J939" i="10" s="1"/>
  <c r="J940" i="10" s="1"/>
  <c r="J941" i="10" l="1"/>
  <c r="J942" i="10" s="1"/>
  <c r="J943" i="10" s="1"/>
  <c r="J944" i="10" s="1"/>
  <c r="J945" i="10" s="1"/>
  <c r="J946" i="10" s="1"/>
  <c r="J947" i="10" s="1"/>
  <c r="J948" i="10" s="1"/>
  <c r="J950" i="10" s="1"/>
  <c r="J951" i="10" l="1"/>
  <c r="J952" i="10" s="1"/>
  <c r="J953" i="10" s="1"/>
  <c r="J954" i="10" s="1"/>
  <c r="J955" i="10" s="1"/>
  <c r="J956" i="10" s="1"/>
  <c r="J957" i="10" l="1"/>
  <c r="J958" i="10" l="1"/>
  <c r="J959" i="10" l="1"/>
  <c r="J960" i="10" s="1"/>
  <c r="J961" i="10" l="1"/>
  <c r="J962" i="10" l="1"/>
  <c r="J963" i="10" l="1"/>
  <c r="J964" i="10" s="1"/>
  <c r="J965" i="10" s="1"/>
  <c r="J966" i="10" l="1"/>
  <c r="J967" i="10" s="1"/>
  <c r="J968" i="10" s="1"/>
  <c r="J969" i="10" l="1"/>
  <c r="J970" i="10" l="1"/>
  <c r="J971" i="10" l="1"/>
  <c r="J972" i="10" s="1"/>
  <c r="J973" i="10" l="1"/>
  <c r="J974" i="10" s="1"/>
  <c r="J975" i="10" l="1"/>
  <c r="J976" i="10" s="1"/>
  <c r="J977" i="10" s="1"/>
  <c r="J978" i="10" l="1"/>
  <c r="J979" i="10" s="1"/>
  <c r="J980" i="10" s="1"/>
  <c r="J981" i="10" l="1"/>
  <c r="J982" i="10" s="1"/>
  <c r="J983" i="10" s="1"/>
  <c r="J984" i="10" l="1"/>
  <c r="J985" i="10" l="1"/>
  <c r="J986" i="10" s="1"/>
  <c r="J987" i="10" s="1"/>
  <c r="J988" i="10" s="1"/>
  <c r="J989" i="10" s="1"/>
  <c r="J990" i="10" s="1"/>
  <c r="J991" i="10" l="1"/>
  <c r="J992" i="10" s="1"/>
  <c r="J993" i="10" s="1"/>
  <c r="J994" i="10" s="1"/>
  <c r="J995" i="10" s="1"/>
  <c r="J996" i="10" l="1"/>
  <c r="J997" i="10" l="1"/>
  <c r="J998" i="10" s="1"/>
  <c r="J999" i="10" s="1"/>
  <c r="J1000" i="10" l="1"/>
  <c r="J1001" i="10" s="1"/>
  <c r="J1002" i="10" s="1"/>
  <c r="J1003" i="10" s="1"/>
  <c r="J1004" i="10" l="1"/>
  <c r="J1005" i="10" s="1"/>
  <c r="J1006" i="10" s="1"/>
  <c r="J1007" i="10" s="1"/>
  <c r="J1008" i="10" l="1"/>
  <c r="J1009" i="10" s="1"/>
  <c r="J1010" i="10" s="1"/>
  <c r="J1011" i="10" s="1"/>
  <c r="J1012" i="10" s="1"/>
  <c r="J1013" i="10" s="1"/>
  <c r="J1014" i="10" l="1"/>
  <c r="J1015" i="10" l="1"/>
  <c r="J1016" i="10" s="1"/>
  <c r="J1017" i="10" l="1"/>
  <c r="J1018" i="10" s="1"/>
  <c r="J1019" i="10" s="1"/>
  <c r="J1020" i="10" s="1"/>
  <c r="J1021" i="10" s="1"/>
  <c r="J1022" i="10" s="1"/>
  <c r="J1023" i="10" s="1"/>
  <c r="J1024" i="10" s="1"/>
  <c r="J1025" i="10" s="1"/>
  <c r="J1026" i="10" s="1"/>
  <c r="J1027" i="10" s="1"/>
  <c r="J1028" i="10" s="1"/>
  <c r="J1029" i="10" s="1"/>
  <c r="J1030" i="10" s="1"/>
  <c r="J1031" i="10" s="1"/>
  <c r="J1032" i="10" s="1"/>
  <c r="J1033" i="10" s="1"/>
  <c r="J1034" i="10" l="1"/>
  <c r="J1035" i="10" s="1"/>
  <c r="J1036" i="10" s="1"/>
  <c r="J1037" i="10" s="1"/>
  <c r="J1039" i="10" s="1"/>
  <c r="J1040" i="10" s="1"/>
  <c r="J1041" i="10" s="1"/>
  <c r="J1042" i="10" s="1"/>
  <c r="J1043" i="10" s="1"/>
  <c r="J1044" i="10" s="1"/>
  <c r="J1045" i="10" s="1"/>
  <c r="J1046" i="10" s="1"/>
  <c r="J1047" i="10" s="1"/>
  <c r="J1048" i="10" s="1"/>
  <c r="J1049" i="10" s="1"/>
  <c r="J1050" i="10" s="1"/>
  <c r="J1051" i="10" s="1"/>
  <c r="J1052" i="10" s="1"/>
  <c r="J1053" i="10" s="1"/>
  <c r="J1054" i="10" s="1"/>
  <c r="J1055" i="10" s="1"/>
  <c r="J1056" i="10" s="1"/>
  <c r="J1057" i="10" s="1"/>
  <c r="J1058" i="10" s="1"/>
  <c r="J1059" i="10" s="1"/>
  <c r="J1060" i="10" s="1"/>
  <c r="J1061" i="10" s="1"/>
  <c r="J1062" i="10" l="1"/>
  <c r="J1063" i="10" s="1"/>
  <c r="J1064" i="10" s="1"/>
  <c r="J1065" i="10" l="1"/>
  <c r="J1066" i="10" s="1"/>
  <c r="J1067" i="10" l="1"/>
  <c r="J1068" i="10" s="1"/>
  <c r="J1069" i="10" s="1"/>
  <c r="J1070" i="10" s="1"/>
  <c r="J1071" i="10" s="1"/>
  <c r="J1072" i="10" s="1"/>
  <c r="J1073" i="10" l="1"/>
  <c r="J1074" i="10" s="1"/>
  <c r="J1075" i="10" s="1"/>
  <c r="J1076" i="10" s="1"/>
  <c r="J1077" i="10" s="1"/>
  <c r="J1078" i="10" l="1"/>
  <c r="J1079" i="10" s="1"/>
  <c r="J1080" i="10" s="1"/>
  <c r="J1081" i="10" s="1"/>
  <c r="J1082" i="10" s="1"/>
  <c r="J1083" i="10" s="1"/>
  <c r="J1084" i="10" s="1"/>
  <c r="J1085" i="10" s="1"/>
  <c r="J1086" i="10" s="1"/>
  <c r="J1087" i="10" s="1"/>
  <c r="J1088" i="10" s="1"/>
  <c r="J1089" i="10" s="1"/>
  <c r="J1090" i="10" s="1"/>
  <c r="J1091" i="10" s="1"/>
  <c r="J1092" i="10" s="1"/>
  <c r="J1093" i="10" s="1"/>
  <c r="J1094" i="10" s="1"/>
  <c r="J1095" i="10" s="1"/>
  <c r="J1096" i="10" s="1"/>
  <c r="J1097" i="10" l="1"/>
  <c r="J1098" i="10" s="1"/>
  <c r="J1099" i="10" s="1"/>
  <c r="J1100" i="10" s="1"/>
  <c r="J1101" i="10" s="1"/>
  <c r="J1102" i="10" s="1"/>
  <c r="J1103" i="10" l="1"/>
  <c r="J1104" i="10" l="1"/>
  <c r="J1105" i="10" s="1"/>
  <c r="J1106" i="10" l="1"/>
  <c r="J1107" i="10" s="1"/>
  <c r="J1108" i="10" s="1"/>
  <c r="J1109" i="10" s="1"/>
  <c r="J1110" i="10" s="1"/>
  <c r="J1111" i="10" s="1"/>
  <c r="J1112" i="10" s="1"/>
  <c r="J1113" i="10" s="1"/>
  <c r="J1114" i="10" s="1"/>
  <c r="J1115" i="10" s="1"/>
  <c r="J1116" i="10" s="1"/>
  <c r="J1117" i="10" s="1"/>
  <c r="J1118" i="10" s="1"/>
  <c r="J1119" i="10" s="1"/>
  <c r="J1120" i="10" s="1"/>
  <c r="J1121" i="10" s="1"/>
  <c r="J1122" i="10" s="1"/>
  <c r="J1123" i="10" s="1"/>
  <c r="J1124" i="10" l="1"/>
  <c r="J1125" i="10" s="1"/>
  <c r="J1126" i="10" s="1"/>
  <c r="J1127" i="10" s="1"/>
  <c r="J1128" i="10" s="1"/>
  <c r="J1129" i="10" s="1"/>
  <c r="J1130" i="10" s="1"/>
  <c r="J1131" i="10" s="1"/>
  <c r="J1132" i="10" s="1"/>
  <c r="J1133" i="10" s="1"/>
  <c r="J1134" i="10" s="1"/>
  <c r="J1135" i="10" s="1"/>
  <c r="J1136" i="10" s="1"/>
  <c r="J1137" i="10" s="1"/>
  <c r="J1138" i="10" s="1"/>
  <c r="J1139" i="10" s="1"/>
  <c r="J1140" i="10" s="1"/>
  <c r="J1141" i="10" s="1"/>
  <c r="J1142" i="10" s="1"/>
  <c r="J1143" i="10" s="1"/>
  <c r="J1144" i="10" s="1"/>
  <c r="J1145" i="10" s="1"/>
  <c r="J1146" i="10" s="1"/>
  <c r="J1147" i="10" s="1"/>
  <c r="J1148" i="10" s="1"/>
  <c r="J1149" i="10" s="1"/>
  <c r="J1150" i="10" s="1"/>
  <c r="J1151" i="10" s="1"/>
  <c r="J1152" i="10" s="1"/>
  <c r="J1153" i="10" s="1"/>
  <c r="J1154" i="10" s="1"/>
  <c r="J1155" i="10" s="1"/>
  <c r="J1156" i="10" s="1"/>
  <c r="J1157" i="10" s="1"/>
  <c r="J1158" i="10" s="1"/>
  <c r="J1159" i="10" l="1"/>
  <c r="J1160" i="10" s="1"/>
  <c r="J1161" i="10" s="1"/>
  <c r="J1162" i="10" s="1"/>
  <c r="J1163" i="10" s="1"/>
  <c r="J1164" i="10" s="1"/>
  <c r="J1165" i="10" s="1"/>
  <c r="J1167" i="10" s="1"/>
  <c r="J1168" i="10" s="1"/>
  <c r="J1169" i="10" s="1"/>
  <c r="J1170" i="10" s="1"/>
  <c r="J1171" i="10" s="1"/>
  <c r="J1172" i="10" l="1"/>
  <c r="J1173" i="10" l="1"/>
  <c r="J1174" i="10" l="1"/>
  <c r="J1175" i="10" s="1"/>
  <c r="J1176" i="10" s="1"/>
  <c r="J1177" i="10" l="1"/>
  <c r="J1178" i="10" s="1"/>
  <c r="J1179" i="10" s="1"/>
  <c r="J1180" i="10" s="1"/>
  <c r="J1181" i="10" s="1"/>
  <c r="J1182" i="10" s="1"/>
  <c r="J1183" i="10" s="1"/>
  <c r="J1184" i="10" s="1"/>
  <c r="J1185" i="10" s="1"/>
  <c r="J1186" i="10" s="1"/>
  <c r="J1187" i="10" l="1"/>
  <c r="J1188" i="10" s="1"/>
  <c r="J1189" i="10" s="1"/>
  <c r="J1190" i="10" l="1"/>
  <c r="J1191" i="10" s="1"/>
  <c r="J1192" i="10" l="1"/>
  <c r="J1193" i="10" s="1"/>
  <c r="J1194" i="10" s="1"/>
  <c r="J1195" i="10" l="1"/>
  <c r="J1196" i="10" s="1"/>
  <c r="J1197" i="10" s="1"/>
  <c r="J1198" i="10" s="1"/>
  <c r="J1199" i="10" l="1"/>
  <c r="J1200" i="10" s="1"/>
  <c r="J1201" i="10" s="1"/>
  <c r="J1202" i="10" s="1"/>
  <c r="J1203" i="10" l="1"/>
  <c r="J1204" i="10" s="1"/>
  <c r="J1205" i="10" s="1"/>
  <c r="J1206" i="10" s="1"/>
  <c r="J1207" i="10" s="1"/>
  <c r="J1208" i="10" s="1"/>
  <c r="J1209" i="10" s="1"/>
  <c r="J1210" i="10" s="1"/>
  <c r="J1211" i="10" s="1"/>
  <c r="J1212" i="10" s="1"/>
  <c r="J1213" i="10" s="1"/>
  <c r="J1214" i="10" s="1"/>
  <c r="J1215" i="10" s="1"/>
  <c r="J1216" i="10" s="1"/>
  <c r="J1217" i="10" s="1"/>
  <c r="J1218" i="10" s="1"/>
  <c r="J1219" i="10" s="1"/>
  <c r="J1220" i="10" l="1"/>
  <c r="J1221" i="10" s="1"/>
  <c r="J1222" i="10" s="1"/>
  <c r="J1223" i="10" l="1"/>
  <c r="J1224" i="10" s="1"/>
  <c r="J1225" i="10" l="1"/>
  <c r="J1226" i="10" s="1"/>
  <c r="J1227" i="10" s="1"/>
  <c r="J1228" i="10" s="1"/>
  <c r="J1229" i="10" s="1"/>
  <c r="J1230" i="10" s="1"/>
  <c r="J1231" i="10" l="1"/>
  <c r="J1232" i="10" s="1"/>
  <c r="J1233" i="10" s="1"/>
  <c r="J1234" i="10" s="1"/>
  <c r="J1235" i="10" s="1"/>
  <c r="J1236" i="10" s="1"/>
  <c r="J1237" i="10" s="1"/>
  <c r="J1238" i="10" l="1"/>
  <c r="J1239" i="10" s="1"/>
  <c r="J1240" i="10" s="1"/>
  <c r="J1241" i="10" s="1"/>
  <c r="J1242" i="10" s="1"/>
  <c r="J1243" i="10" s="1"/>
  <c r="J1244" i="10" s="1"/>
  <c r="J1245" i="10" s="1"/>
  <c r="J1246" i="10" s="1"/>
  <c r="J1247" i="10" s="1"/>
  <c r="J1248" i="10" s="1"/>
  <c r="J1249" i="10" s="1"/>
  <c r="J1250" i="10" l="1"/>
  <c r="J1251" i="10" s="1"/>
  <c r="J1252" i="10" s="1"/>
  <c r="J1253" i="10" s="1"/>
  <c r="J1254" i="10" s="1"/>
  <c r="J1255" i="10" s="1"/>
  <c r="J1256" i="10" s="1"/>
  <c r="J1257" i="10" s="1"/>
  <c r="J1258" i="10" l="1"/>
  <c r="J1304" i="10"/>
  <c r="J1305" i="10" s="1"/>
  <c r="J1259" i="10" l="1"/>
  <c r="J1260" i="10" s="1"/>
  <c r="J1261" i="10" s="1"/>
  <c r="J1262" i="10" l="1"/>
  <c r="J1263" i="10" s="1"/>
  <c r="J1264" i="10" s="1"/>
  <c r="J1265" i="10" s="1"/>
  <c r="J1266" i="10" s="1"/>
  <c r="J1267" i="10" s="1"/>
  <c r="J1268" i="10" s="1"/>
  <c r="J1269" i="10" s="1"/>
  <c r="J1270" i="10" s="1"/>
  <c r="J1271" i="10" s="1"/>
  <c r="J1272" i="10" s="1"/>
  <c r="J1273" i="10" s="1"/>
  <c r="J1274" i="10" s="1"/>
  <c r="J1275" i="10" s="1"/>
  <c r="J1276" i="10" s="1"/>
  <c r="J1277" i="10" s="1"/>
  <c r="J1278" i="10" s="1"/>
  <c r="J1279" i="10" s="1"/>
  <c r="J1280" i="10" s="1"/>
  <c r="J1281" i="10" s="1"/>
  <c r="J1282" i="10" s="1"/>
</calcChain>
</file>

<file path=xl/comments1.xml><?xml version="1.0" encoding="utf-8"?>
<comments xmlns="http://schemas.openxmlformats.org/spreadsheetml/2006/main">
  <authors>
    <author>ROUSS</author>
  </authors>
  <commentList>
    <comment ref="H482" authorId="0" shapeId="0">
      <text>
        <r>
          <rPr>
            <b/>
            <sz val="9"/>
            <color indexed="81"/>
            <rFont val="Tahoma"/>
            <family val="2"/>
          </rPr>
          <t>ROUSS:</t>
        </r>
        <r>
          <rPr>
            <sz val="9"/>
            <color indexed="81"/>
            <rFont val="Tahoma"/>
            <family val="2"/>
          </rPr>
          <t xml:space="preserve">
</t>
        </r>
      </text>
    </comment>
  </commentList>
</comments>
</file>

<file path=xl/sharedStrings.xml><?xml version="1.0" encoding="utf-8"?>
<sst xmlns="http://schemas.openxmlformats.org/spreadsheetml/2006/main" count="6563" uniqueCount="5012">
  <si>
    <t xml:space="preserve">C O N C E P TO </t>
  </si>
  <si>
    <t>IMPORTE</t>
  </si>
  <si>
    <t>FACTURA</t>
  </si>
  <si>
    <t>VALOR USD</t>
  </si>
  <si>
    <t>ANTICPO USD</t>
  </si>
  <si>
    <t>SALDO USD</t>
  </si>
  <si>
    <t>.</t>
  </si>
  <si>
    <t xml:space="preserve">SEABOARD FOODS </t>
  </si>
  <si>
    <t xml:space="preserve">2 0 1 4 </t>
  </si>
  <si>
    <t>CIERRE A DICIEMBRE 2013</t>
  </si>
  <si>
    <t>BBVA Compra de 33,000.00 usd t.c. 13.320  Y PAGO A SEABOARD FOODS FACTURA 1004818 NLP-080 valor factura 37,874.01 saldo pendiente  4,874.01 usd</t>
  </si>
  <si>
    <t>BBVA Compra de 38,000.00  usd t.c 13.445 Y PAGO A SEABOARD FOODS FACTURA 1007059 NLP-083 Valor factura 37,689.33 saldo pendiente de 310.67</t>
  </si>
  <si>
    <t>BBVA Compra de 42,000.00 usd t.c. 13.375 Y PAGO A SEABOARD FOODS FACTURA 1008890 NLP-084  Valor factura 39,214.49 saldo a favor de 2,785.51</t>
  </si>
  <si>
    <t>( S )Compra de 30,000.00 usd t.c. 13.140 Y APGO A SEABOARD FOODS FACTURA 1000929  NLP-076     valor factura 34,532.30 saldo pendiente 4,532.30</t>
  </si>
  <si>
    <t>( S )  Compra de 34,000.00 usd t.c. 13.148 Y PAGO A SEABOARD FOODS FACTURA 1001231 NLP--077  valor factura 35,338.61  saldo pendiente 1,338.61</t>
  </si>
  <si>
    <t>( S )  Compra de 38,000.00 usd t.c. 13.173 Y PAGO A SEABOARD FOODS FACTURA 1002662  NLP--078  valor factura 35,276.42 saldo a favor de  2,723.58</t>
  </si>
  <si>
    <t>( S )  Compra de 35,000.00 usd t,c. 13.030 Y PAGO A SEABORD FOODS FACTURA 1003171  NLP--079   VALOR FACTURA 35,111.03 SALDO PENDIENTE 111.03</t>
  </si>
  <si>
    <t>( S )  Compra de 35,000.00 usd t.c. 13.283 Y PAGO A SEABOARD FOODS FACTURA 1005389  NLP--081    VALOR FACTURA 36,781.88 saldo pendiente de 1,781.88</t>
  </si>
  <si>
    <t>( S )  Compra de 37,000.00 usd t.c. 13.400 Y PAGO A SEABOARD FOODS FACTURA 1006607 NLP--082   valor factura 37,928.35 saldo pendiente de 928.35</t>
  </si>
  <si>
    <t>( S ) Comrpa de 42,000.00 usd t.c. 13.440 Y PAGO A SEABOARD FOODS FACTURA 1009213 NLOP-085 valor factura 39,360.37 saldo a favor de 2,639.63 usd</t>
  </si>
  <si>
    <t>( S ) Compra de 40,000.00 usd t.c. 13.345 Y PAGO A SEABOARD FOODS FACTURA 1010605 NLP-086 valor factura 39,907.13 Saldo a factor de 92.87 usd</t>
  </si>
  <si>
    <t>( S ) Compra de 40,000.00 usd t.c. 13.365 Y PAGO A SEABOARD FOODS FACTIRA 1011179 valor factura 39,303.93 saldo a favor de 696.07 usd</t>
  </si>
  <si>
    <t>( S ) Compra de 40,000.00 usd t.c. 13.375 Y PAGO A SEABOARD FOODS FACTURA 1012660 valor factura 40,479.14 saldo pendiente de 479.14</t>
  </si>
  <si>
    <t>( S ) Compra de 38,000.00 usd t.c. 13.258 Y PAGO A SEABOARD FOODS FACTURA 1013404 valor factura 39,877.10 saldo pendiente 1,877.10</t>
  </si>
  <si>
    <t>( S ) Compra de 40,000.00 usd t.c. 13.342 Y PAGO A SEABOARD FOOODS FACTURA 1015046  valor factura 40,867.19 saldo pendiente 867.19</t>
  </si>
  <si>
    <t>( S ) Compra de 40,000.00 usd t.c. 13.285 Y PAGO A SEABOARD FOODS FACTURA 1015292 valor factura 40,411.93 saldo pendiente 411.93</t>
  </si>
  <si>
    <t>(B ) Compra de 40,000.00 usd t.c. 13.335 Y PAGO A SEABOARD FOODS FACTURA 1017084  NLP-092  valor factura 41,910.02 saldo pendiente 1,910.02</t>
  </si>
  <si>
    <t>NLP-091</t>
  </si>
  <si>
    <t>NLP-092</t>
  </si>
  <si>
    <t>( B ) Compra de 45,000.00 usd t.c. 13.297 Y PAGO A SEABOARD FOODS FACTURA 1019616  NLP-095 valor factura 43,484.46 saldo a favor de 1,515.54 usd</t>
  </si>
  <si>
    <t>NLP-095</t>
  </si>
  <si>
    <t>Compra de 40,000.00 usd t.c. 13.305 Y PAGO A SEABOARD FOODS FACTURA 1017273  NLP-093  Valor factura 40847.2 saldo pendiente 847.20</t>
  </si>
  <si>
    <t>NLP-093</t>
  </si>
  <si>
    <t>Compra de 43,000.00 usd t.c. 13.185 Y PAGO A SEABOARD FOODS FACTURA 1019008  NLP-094 Valor factura 44,047.50 saldo pendiente 1,047.50</t>
  </si>
  <si>
    <t>NLP-094</t>
  </si>
  <si>
    <t>Compra de 45,000.00 usd t.c 13.260 Y PAGO A SEABOARD FOODS FACTURA 1021601 NLP-097  Valor factura 49,321.86 saldo pendiente 4,321.86</t>
  </si>
  <si>
    <t>NLP-097</t>
  </si>
  <si>
    <t>Compra de 45,000.0 T.C 13.210 PAGO A SEABOARD FOODS FACTURA 1023096 NLP-098 Valor factura 50,594.04 M saldo pendiente 5,594.04</t>
  </si>
  <si>
    <t>NLP-098</t>
  </si>
  <si>
    <t>Compra de 55,000.00 usd t.c. 13.254 Y PAGO A SEABOARD FOODS FACTURA 1023298 NLP-099 Valor factura 52,349.04 saldo a favor de 2,650.96</t>
  </si>
  <si>
    <t>NLP-099</t>
  </si>
  <si>
    <t>Compra de 55,000.00 usd t.c. 13.140 Y PAGO A SEABOARD FOODS FACTURA 1024861  NLP-100 Valor factura 52,619.91 saldo a favor de 2,380.09 usd</t>
  </si>
  <si>
    <t>NLP-100</t>
  </si>
  <si>
    <t>Compra de 55,000.00 usd t.c. 13.120 Y PAGO A SEABORD FOODS FACTURA 1025799 NLP-101 valor factura 52,362.67 saldo a favor de 2,637.33 usd</t>
  </si>
  <si>
    <t>NLP-101</t>
  </si>
  <si>
    <t>Compra de 55,000.00 usd t.c. 13.082 Y PAGO A SEABOARD FOODS FACTURA 1027498 NLP-103 Valor factura 53,003.18  saldo a favor de 1,996.82 udf</t>
  </si>
  <si>
    <t>NLP-103</t>
  </si>
  <si>
    <t>Compra de 54,000.00 usd t.c. 13.105 Y PAGO A SEABOARD FOODS FACTURA 1028509 valor factura NLP-104 saldo a favor 8,059.03 usd</t>
  </si>
  <si>
    <t>NLP-104</t>
  </si>
  <si>
    <t>Compra de 53,000.00 usd t.c. 13.105 PAGO A SEABOARD FOODS FACTURA 1029222 valor factura 46,430.79 saldo a favor  6,569.21 usd</t>
  </si>
  <si>
    <t>NLP-105</t>
  </si>
  <si>
    <t>Compra de 35,000.00 usd t.c. 13.130 Y PAGO A SEABOARD FOODS FACTURA 1031274 valor factura 46,546.73 saldo pendiente 11,546.73</t>
  </si>
  <si>
    <t>NLP-106</t>
  </si>
  <si>
    <t>Compra de 45,000.00 usd t.c. 13.120 Y PAGO A SEABOARD FOODS FACTURA 1031778 NLP-107  Valor factura 46,225.67  saldo pendiente 1,225.67</t>
  </si>
  <si>
    <t>NLP-107</t>
  </si>
  <si>
    <t>Compra 47,000.00 usd t.c. 13.180  Y PAGO A SEABOARD FOODS FACTURA  1033433 NLP-108 Valor factura 47,205.18 saldo pendiente de 205.18</t>
  </si>
  <si>
    <t>NLP-108</t>
  </si>
  <si>
    <t>Compra de 45,000.00 usd t.c. 13.202 Y PAGO A SEABOARD FOODS FACTURA 1033763 NLP-109 Valro factura 47,650.71 Saldo pendiente 2,650.71</t>
  </si>
  <si>
    <t>NLP-109</t>
  </si>
  <si>
    <t>Compra de 50,000.00 usd t.c. 13.010 Y PAGO A SEABOARD FOODS FACTURA 1037628  NLP-112 Valor factura 48,279.19 saldo a favor de 1,720.81</t>
  </si>
  <si>
    <t>NLP-112</t>
  </si>
  <si>
    <t>Compra de 48,000.00 usd t.c. 13.150 Y PAGO A SEABOARD FOODS FACTURA 1035522 NLP-110 Valor Factura  48,369.64 saldo pendiente 369.64</t>
  </si>
  <si>
    <t>NLP-110</t>
  </si>
  <si>
    <t>06-045</t>
  </si>
  <si>
    <t>Compra de 48,000.00 usd t.c. 13.090 Y PAGO A SEABOARD FOODS FACTURA 1036087 NLP-111 Valor factura 47,560.01  saldo a favro de 439.99</t>
  </si>
  <si>
    <t>NLP-111</t>
  </si>
  <si>
    <t>Compra de 50,000.00 usd t.c. 13.020 Y PAGO A SEABOARD FOODS FACTURA 1038238  NBLP-113 Valor Factura 49,750.86  saldo a favor 249.14</t>
  </si>
  <si>
    <t>NLP-113</t>
  </si>
  <si>
    <t>Compra de 50,000.00 usd t.c. 13.000 Y PAGO A SEABOARD FOODS FACTURA 1039921 NLP-114 Valor factura 50,643.61 saldo pendiente 643.61</t>
  </si>
  <si>
    <t>NLP-114</t>
  </si>
  <si>
    <t>Compra de 50,000.00 usd t.-c. 12.990  Y PAGO A SEABOARD FOODS FACTURA 1040403 NLP-115 Valor factura 50,002.84 saldo pendiente 2.84</t>
  </si>
  <si>
    <t>NLP-115</t>
  </si>
  <si>
    <t>Comrpa de 50,000.00 usd t.c. 12.940 Y PAGO A SEABOAR FOODS FACTURA 1042595 NLP-117 Valor Factura a50,529.34 saldo pendiente 529.34</t>
  </si>
  <si>
    <t>NLP-117</t>
  </si>
  <si>
    <t>Compra de 50,000.00 usd t.c. 12.910  Y PAGO A SEABOARD FOODS FACTURA 1043756  NLP-118  Valor factura 52,282.48</t>
  </si>
  <si>
    <t>NLP-118</t>
  </si>
  <si>
    <t>Compra de 58,000.00 usd t.c. 13.080 Y PAGO A SEABOARD FOODS FACTURA 1047607 NLP-122 Valor factura 57,219.32 saldo a favor de 780.68</t>
  </si>
  <si>
    <t>NLP-122</t>
  </si>
  <si>
    <t>Compra de 58,000.00 usd t.c. 13.105 Y PAGO A SEABOARD FOODS FACTURA 1047688  NLP-123 Valor factura 58,108.82 saldo pendiente 108.82</t>
  </si>
  <si>
    <t>NLP-123</t>
  </si>
  <si>
    <t>Compra de 52,000.00 usd t.c. 12.990 Y PAGO A SEABOARD FOODS FACTURA 1043837 NLP-119 Valor factura 53,489.97 saldo pendiente 1,489.97</t>
  </si>
  <si>
    <t>NLP-119</t>
  </si>
  <si>
    <t>Compra de 56,000.00 usd t.c.  12.910 Y PAGO A SEABOARD FOODS FACTURA 1045699 NLP-120 Valor factura 51,207.60 saldo a favor de 4,792.40</t>
  </si>
  <si>
    <t>NLP-120</t>
  </si>
  <si>
    <t>Compra de 58,000.00 usd t.c. 13.025  PAGO A SEABOARD FOODS FACTURA 1045700 NLP-121 Valor factura 56,127.79 saldo a favor de 1,872.21</t>
  </si>
  <si>
    <t>NLP-121</t>
  </si>
  <si>
    <t>NLP-124</t>
  </si>
  <si>
    <t>Compra de 58,000.00 usd t.c. 13.090 Y PAGO A SEABOARD FOODS FACTURA 1049686 NLP-125 Valor factura 61,589.79 saldo pendiente 3,589.79</t>
  </si>
  <si>
    <t>Compra de 58,000.00 usd t.c. 13.090 Y PAGO A SEABOARD FOODS FACTURA 1049557 NLP-124 Valor factura 60,699.50 saldo pendiente de 2,699.50</t>
  </si>
  <si>
    <t>NLP-125</t>
  </si>
  <si>
    <t>compra de 60,000.00 usd t.c. 13.085 Y PAGO A SEABOARD FOODS FACTURA 1051140 NLP-126 VALOR FACTURA 63,945.45 saldo pendiente 3,945.45</t>
  </si>
  <si>
    <t>NLP-126</t>
  </si>
  <si>
    <t>Compra de 65,000.00 USD T.C. 13.090  Y PAGO A SEABOARD FOODS FACTURA 1054720 NLP-130 Valor factura 64,156.63 saldo a favor de 843.37</t>
  </si>
  <si>
    <t>NLP-130</t>
  </si>
  <si>
    <t>Compra de 65,000.00 usd t.c. 13.070 Y PAGO A SEABOARD FOODS FACTURA 1053041 NLP-128 VALOR FACTURA  63,403.09 SALDO A FAVOR 1,596.91</t>
  </si>
  <si>
    <t>NLP-128</t>
  </si>
  <si>
    <t>Compra de 63,000.00 usd t.c. 13.050 Y PAGO A SEABOARD FOODS FACTURA 1051308 NLP-127 valor factura 63,495.27 saldo pendiente 495.27</t>
  </si>
  <si>
    <t>NLP-127</t>
  </si>
  <si>
    <t>Compra de 65,000.00 usd t.c. 13.070 Y PAGO A SEABOARD FOODS FACTURA 1053442 NLP-129 valor factura 62,840.75 saldo afavor de 2,159.25</t>
  </si>
  <si>
    <t>NLP-129</t>
  </si>
  <si>
    <t>Compra de 65,000.00 USD T.C. 13.050 Y PAGO A SEABOARD FOODS FACTURA  10553.85 NLP-131 valor factura 65,121.15 saldo pendiente  121.15</t>
  </si>
  <si>
    <t>NLP-131</t>
  </si>
  <si>
    <t>Compra de 68,000.00 usd t.c. 13.040 Y PAGO A SEABOARD FOODS FACTURA 1056831 NLP-132 valor factura 65,001.64 saldo a favor de 2,998.36</t>
  </si>
  <si>
    <t>NLP-132</t>
  </si>
  <si>
    <t>Compra de 65,000.00 usd t.c. 13.060 Y PAGO A SEABOARD FOODS FACTURA 1057064 NLP-133 valor factura 65,321.65 saldo pendiente 321.65</t>
  </si>
  <si>
    <t>NLP-133</t>
  </si>
  <si>
    <r>
      <t xml:space="preserve">Compra de 66,000.00  usd t.cv. 13.020 Y PAGO A SEABOARD FOODS FACTURA 1058494 NLP-134 saldo a favor de 259.83 </t>
    </r>
    <r>
      <rPr>
        <b/>
        <sz val="10"/>
        <color rgb="FF0000FF"/>
        <rFont val="Calibri"/>
        <family val="2"/>
        <scheme val="minor"/>
      </rPr>
      <t>Complemento con SANTANDER</t>
    </r>
  </si>
  <si>
    <t>NLP-134</t>
  </si>
  <si>
    <t>Compra de 45,000.00 usd t.c. 13.015 Y PAGO A SEABOARD FOODS FACTURA 1059258 NLP-136 Valor factura 44,328.00 saldo a favor de 672.00</t>
  </si>
  <si>
    <t>NLP-136</t>
  </si>
  <si>
    <t>Compra de 67,000.00 usd t.c. 13.023 Y PAGO A SEABOARD FOODS FACTURA 1059194 NLP-135 Valor Factura 66,261.47 saldo a favor de 738.53</t>
  </si>
  <si>
    <t>NLP-135</t>
  </si>
  <si>
    <t>Compra de 65,000.00 usd t.c. 13.295 Y PAGO A SEABOARD FOODS FACTURA 1062656 NLP-139 Valor factura 62,361.48 saldo a favor de 2,638.52</t>
  </si>
  <si>
    <t>NLP-139</t>
  </si>
  <si>
    <t>Compra de 30,000.00 usd t.c. 13.130 Y PAGO A SEABOARD FOODS FACTURA 1064884 Valor factura 47,058.47  saldo pendiente 17,058.47</t>
  </si>
  <si>
    <t>NLP-142</t>
  </si>
  <si>
    <t>Compra de 65,000.00 usd t.c. 13.230 Y PAGO A SEABOARD FOODS FACTURA 1060574 NLP-137 Valor factura 66,268.45 saldo pendiente 1,268.45</t>
  </si>
  <si>
    <t>NLP-137</t>
  </si>
  <si>
    <t>Compra de 65,000.00 usd t.c. 13.240 Y PAGO A SEABOARD FOODS FACTURA 1061066 NLP-138  Valor factura  65,506.04 saldo pendiente 506.04</t>
  </si>
  <si>
    <t>NLP-138</t>
  </si>
  <si>
    <t>Compra de 67,000.00 usd t.c 13.290 Y PAGO A SEABOARD FOODS FACTURA 1062938 NLP-140 Valor factura 53,721.63 saldo a favor de 13,278.37</t>
  </si>
  <si>
    <t>NLP-140</t>
  </si>
  <si>
    <t>Compra de 60,000.00 usd t.c. 13.170  Y PAGO A SEABORD FOODS FACTURA 1064706 NLP-141 Valor factura 48,875.86 saldo a favor de 11,124.14</t>
  </si>
  <si>
    <t>NLP-141</t>
  </si>
  <si>
    <t>NLP-077</t>
  </si>
  <si>
    <t>NLP-078</t>
  </si>
  <si>
    <t>NLP-079</t>
  </si>
  <si>
    <t>NLP-080</t>
  </si>
  <si>
    <t>NLP-081</t>
  </si>
  <si>
    <t>NLP-082</t>
  </si>
  <si>
    <t>NLP-083</t>
  </si>
  <si>
    <t>NLP-084</t>
  </si>
  <si>
    <t>NLP-085</t>
  </si>
  <si>
    <t>NLP-086</t>
  </si>
  <si>
    <t>NLP-087</t>
  </si>
  <si>
    <t>NLP-088</t>
  </si>
  <si>
    <t>NLP-089</t>
  </si>
  <si>
    <t>NLP-090</t>
  </si>
  <si>
    <t xml:space="preserve">Compra de 56,000.00 usd t.c. 13.163 Y PAGO A SEABOARD FACTURA 10272455  NLP-102 Valor factura 55,081.53 saldo a favor de 918.47 </t>
  </si>
  <si>
    <t>NLP-102</t>
  </si>
  <si>
    <t>OKOKOKOK</t>
  </si>
  <si>
    <t>Compra de  40,000.00 usd t.c. 13.20 Y PAGO A SEABOARD FOODS FACTURA 1066388  NLP-143  Valor factura 45,979.91  saldo pendiente 5,979.91</t>
  </si>
  <si>
    <t>NLP-143</t>
  </si>
  <si>
    <t>Compra de  40,000.00 usd t.c. 13.195  Y PAGO A SEABOARD FOODS FACTURA 1066954  NLP-144   Valor factura 45,422.23  saldo pendiente 5,422.23</t>
  </si>
  <si>
    <t>NLP-144</t>
  </si>
  <si>
    <t>Compra de 45,000.00 usd t.c. 13.170 Y PAGO A SEABOARD FOODS FACTURA 1068801  NLP-145 valor factura 46,761.15 saldo pendiente 1,761.15</t>
  </si>
  <si>
    <t>NLP-145</t>
  </si>
  <si>
    <t>Compra de 45,000.00 usd t.c. 13.160 Y PAGO A SEABOARD FOODS FACTURA 1068802 NLP-146 Valor factura 46,835.94 saldo pendiente 1,835.94</t>
  </si>
  <si>
    <t>NLP-146</t>
  </si>
  <si>
    <t>Compra de 50,000.00 usd t.c. 13.150 Y PAGO A SEABOARD FOODS FACTURA 1070581 Valor factura 45,910.41 saldo a favor de 4,089.59</t>
  </si>
  <si>
    <t>NLP-147</t>
  </si>
  <si>
    <t>Compra de 48,000.00 usd t.c. 13.090 Y PAGO A SEABORD FOODS FACTURA 1070986 NLP-148 Valor factura 50,116.07  saldo pendiente 2,116.0</t>
  </si>
  <si>
    <t>NLP-148</t>
  </si>
  <si>
    <t>Compra de 50,000.00 usd t.c.  13.265 Y PAGO A SEABOARD FOODS FACTURA 1072858  NLP-149  Valor factura 52,432.12  saldo pendiente 2,432.12</t>
  </si>
  <si>
    <t>NLP-149</t>
  </si>
  <si>
    <t>Compra 52,000.00 usd t.c. 13.260 Y PAGO A SEABOARD FOODS FACTURA 1073566  NLP-150 valor factura 52,140.11 saldo pendiente  140.11</t>
  </si>
  <si>
    <t>NLP-150</t>
  </si>
  <si>
    <t>Compra de 55,000.00 usd t.c. 13.270 Y PAGO A SEABOARD FOODS FACTURA 1074644 Valor factura 56,584.17 saldo pendiente 1,584.17</t>
  </si>
  <si>
    <t>NLP-151</t>
  </si>
  <si>
    <t>Compra de 55,000.00 usd t.c. 13.290 Y PAGO A SEABOAR FOODS FACTURA 1075276 Valor factura 59,406.14 saldo pendiente 4,406.14</t>
  </si>
  <si>
    <t>NLP-153</t>
  </si>
  <si>
    <t>Compra de 60,000.00 usd t.c. 13.480 Y PAGO A SEABOARD FOODS FACTURA 1077737  NLP-154  Valor factura 49,579.20  saldo a favor de 10,420.80</t>
  </si>
  <si>
    <t>NLP-154</t>
  </si>
  <si>
    <t>Compra de 67,000.00 usd t.c. 13.540 Y PAGO A SEABOARD FOODS FACTURA 1077489 Valor factura 60,755.44 saldo a favor de 6,244.56</t>
  </si>
  <si>
    <t>NLP-155</t>
  </si>
  <si>
    <t>Compra de 67,000.00 usd t.c. 13.540 Y PAGO A SEABOARD FOODS FACTURA 1077490 NLP-154  Valor factura 60,786.87 saldo a favor de 6,213.33</t>
  </si>
  <si>
    <t>NLP-164</t>
  </si>
  <si>
    <t>Compra de 50,000.00 usd t.c. 13.490 Y PAGO A SEABOARD FOODS FACTURA 1079277  NLP-156 Valor factura 63,545.47  saldo pendiente 13,545.47</t>
  </si>
  <si>
    <t>NLP-156</t>
  </si>
  <si>
    <t>Compra de 62,000.00 usd t.c. 13.480 Y PAGO A SEABOARD FOODS FACTURA 1079751  NLP-157  Valor factura 63,719.05 saldo pendiente 1,719.05</t>
  </si>
  <si>
    <t>NLP-157</t>
  </si>
  <si>
    <t>Compra de 64,000.00 usd t.c. 13.496 Y PAGO A SEABOARD FOODS FACTURA 1081330 NLP-158  Valor factura 65,160.96 saldo pendiente 1,160.96</t>
  </si>
  <si>
    <t>NLP-158</t>
  </si>
  <si>
    <t>Compra de 65,000.00 usd t.c. 13.500  PAGO A SEABOARD FOODS FACTURA 1083479  NLP-160 Valor factura 53,597.26 saldo a favor de 11,402.74</t>
  </si>
  <si>
    <t>NLP-160</t>
  </si>
  <si>
    <t>Compra de 30,000.00 usd t.c. 13.515 Y PAGO A SEABOARD FOODS FACTURA 1085887 NLP-163  Valor factura 42,060.31 saldo pendiente 12,060.31</t>
  </si>
  <si>
    <t>NLP-163</t>
  </si>
  <si>
    <t>Compra de 62,000.00 usd t.c. 13.499  Y PAGO A SEABOARD FOODS FACTURA 1076818 NLP-152  Valor factura 59,294.16 saldo a favor de 2,705.84</t>
  </si>
  <si>
    <t>NLP-152</t>
  </si>
  <si>
    <t>Compra de 45,000.00 usd. T.c. 13.580 Y PAGO A SEABOARD FOODS FACTURA 1085413 NLP-162  Valor factura 41,746.99 saldo a favor de 3,253.01</t>
  </si>
  <si>
    <t>NLP-162</t>
  </si>
  <si>
    <t xml:space="preserve">NOVIEMBRE  2 0 1 4 </t>
  </si>
  <si>
    <t>Compra 48,000.00 usd t.c. 13.570 Y PAGO A SEABOARD FOODS FACTURA 1091680  NLP-164  Valor factura 47,222.37 saldo a favor de  777.63</t>
  </si>
  <si>
    <t>Compra de 45,000.00 usd t.c. 13.640 Y PAGO A SEABOARD FOODS FACTURA 1092382 NLP-165 Valor factura 44,084.85 saldo a favor de 915.15</t>
  </si>
  <si>
    <t>NLP-165</t>
  </si>
  <si>
    <t>Compra de 46,000.00 usd t.c. 13.678 Y PAGO A SEABOARD FOODS FACTURA 1094181 NLP-166 Vaslor factura 45,381.65 saldo a favor de 618.35</t>
  </si>
  <si>
    <t>NLP-166</t>
  </si>
  <si>
    <t>Compra de 43,000.00 usd t.c. 14.380 Y PAGO A SEABOARD FOODS FACTURA 1099513 NLP-169  Valor factura 39,284.40  saldo a favor 3,715.60</t>
  </si>
  <si>
    <t>NLP-169</t>
  </si>
  <si>
    <t>NLP-167</t>
  </si>
  <si>
    <t>Compra de 45,000.00 usd t.c. 13.760 Y PAGO A SEABOARD FOODS FACTURA 1095649 Valor factura 41,913.30 saldo a favor de  3,086.70</t>
  </si>
  <si>
    <t>Compra de 37,000.00 usd t.c. 14,085 Y PAGO A SEABOARD FOODS FACTURA 1096597 NLP-168</t>
  </si>
  <si>
    <t>NLP-168</t>
  </si>
  <si>
    <t>Compra de 43,000.00 usd tc. 14.719 Y PAGO FACTURA 1100255 NLP-171   Valor factura 39,008.89 saldo a favor de 3,991.11</t>
  </si>
  <si>
    <t>NLP-171</t>
  </si>
  <si>
    <t>Compra de 43,000.00 usd t.c. 14.719 Y PAGO FACTURA 1098503  NLP-170 valor factura 42,371.10 saldo a favor de 628.90</t>
  </si>
  <si>
    <t>NLP-170</t>
  </si>
  <si>
    <t>Compra de 43,000.00 usd t.c. 14.830 Y PAGO FACTURA 1100140 NLP-172 Valor factura 38,441.87 saldo a favor de 4,558.13</t>
  </si>
  <si>
    <t>NLP-172</t>
  </si>
  <si>
    <t>Compra de 35,000.00 usd t.c. 14.620 Y PAGO FACTURA 1101028 NLP-174  Valor factura 38,306.35 saldo pendiente  3,306.35</t>
  </si>
  <si>
    <t>NLP-174</t>
  </si>
  <si>
    <t>Compra de 35,000.00 usd t.c. 14.620 Y PAGO FACTURA 1101027 NLP-173  Valor factura 38,132.09  saldo pendiente  3,132.09</t>
  </si>
  <si>
    <t>NLP-173</t>
  </si>
  <si>
    <t>Compra de 30,000.00 usd t.c. 14.540 Y PAGO FACTURA 1101265 NLP-175 Valor factura 35,179.59 saldo pendiente 5,179.59</t>
  </si>
  <si>
    <t>NLP-175</t>
  </si>
  <si>
    <t>Compra de 35,000.00 usd t.c. 14.701 Y PAGO FACTURA 1102687  NLP-176 Valor factura 33,693.89  saldo a favor de  1,306.11</t>
  </si>
  <si>
    <t>NLP-176</t>
  </si>
  <si>
    <t>Compra de 33,000.00 usd t.c. 14.740 Y PAGO FACTURA 1104146  NLP-177 Valor factura 33,934.77 saldo pendiente 934.77</t>
  </si>
  <si>
    <t>NLP-177</t>
  </si>
  <si>
    <t>Compra de 68,000.00 usd tc. 14.740 Y PAGO FACTURA 1103502 NLP-178  Valor factura 63,552.00  saldo a favor de  4,448.00</t>
  </si>
  <si>
    <t>NLP-178</t>
  </si>
  <si>
    <t>Compra de 30,000.00 usd t.c. 14.885 Y PAGO A SEABOARD FOODS FACTURA 1106118 valor factura 30,983.68 saldo pendiente 983.68</t>
  </si>
  <si>
    <t>NLP-01</t>
  </si>
  <si>
    <t>NLP-02</t>
  </si>
  <si>
    <t>Compra de 30,000.00 usd. T.c. 14.970 Y PAGO A SEABOARD FOODS FACTURA 1106545 NLP-02 valor factura  31,430.54 saldo pendiente 1,430.54</t>
  </si>
  <si>
    <t>Compra de 30,000.00 usd. T.c. 14.650   Y PAGO A SEABOARD FOODS FACTURA 1108916 NLP-03 valor factura  35,457.56 saldo pendiente 5,457.56</t>
  </si>
  <si>
    <t>NLP-03</t>
  </si>
  <si>
    <t>Compra de 30,000.00 usd t.c. 14.680 Y PAGO A SEABOARD FOODS FACTURA 1108513 NLP-04 Valor factura 35,161.08 saldo pendiente 5,161.08</t>
  </si>
  <si>
    <t>NLP-04</t>
  </si>
  <si>
    <t>Compra de 30,000.00 usd tc. 14.640  PAGO A FACTURA 1109799 NLP-05 Valor factura 35,787.99 saldo pendiente 5,787.99</t>
  </si>
  <si>
    <t>NLP-05</t>
  </si>
  <si>
    <t>Compra de 40,000.00 usd t.c. 14.666 Y PAGO A FACTURA 1110387 Valor factura 36,861.73 saldo a favor 3,138.27</t>
  </si>
  <si>
    <t>NLP-06</t>
  </si>
  <si>
    <t>Compra de 45,000.00 usd t.c. 14.635 Y PAGO A FACTURA 1111954   Valor factura 37,008.06  saldo a favor 7,991.94</t>
  </si>
  <si>
    <t>NLP-07</t>
  </si>
  <si>
    <t>Compra de 38,000.00 usd t.c. 14.680  Y PAGO A FACTURA 1112638   Valor factura 35,450.14  saldo a favor 2,549.86</t>
  </si>
  <si>
    <t>NLP-08</t>
  </si>
  <si>
    <t>NLP-09</t>
  </si>
  <si>
    <t>Compra de 31,000.00 usd t.c. 15-018  Y PAGO A FACTURA 1114433   Valor factura 31,345.39  saldo pendiente 345.39</t>
  </si>
  <si>
    <t>NLP-10</t>
  </si>
  <si>
    <t>Compra de 35,000.00 usd t.c. 14.810 Y PAGO FACTURA 1114745  NLP15-11 VALOR FACTURA 30,005.34  SALDO A FAVOR DE 4,994.66</t>
  </si>
  <si>
    <t>NLP15-11</t>
  </si>
  <si>
    <t>Compra de 35,000.00 usd t.c. 14.810 Y PAGO FACTURA 1114746  NLP15-12 VALOR FACTURA 28,630.86  SALDO A FAVOR DE 6,369.14</t>
  </si>
  <si>
    <t>NLP15-12</t>
  </si>
  <si>
    <t>Compra de 15,000.00 usd t.c. 14.829 Y PAGO FACTURA 1116543 NLP15-13  VALOR FACTURA 28,556.99 saldo pendiente  13,556.99</t>
  </si>
  <si>
    <t>NLP15-13</t>
  </si>
  <si>
    <t>Compra de 29,000.00 usd tc. 15.067 Y PAGO A SEABOARD FOODS FACTURA 1117008 NLP15-15 VALOR FACTURA 29,594.87 saldo pendiente 594.87</t>
  </si>
  <si>
    <t>NLP15-15</t>
  </si>
  <si>
    <t>NLP15-14</t>
  </si>
  <si>
    <t>Compra de 29,000.00 usd tc. 15.067 Y PAGO A SEABOARD FOODS FACTURA 1117007     NLP15-14      VALOR FACTURA 29,679.62 saldo pendiente 679.62</t>
  </si>
  <si>
    <t>Compra de 29,000.00 usd t.c. 14.940 Y PAGO A SEABOARD FOODS FACTURA  1118550  BKP15-16 valor factura  30,284.90 saldo pendiente 1,284.90</t>
  </si>
  <si>
    <t>NLP15-16</t>
  </si>
  <si>
    <t>Compra de 30,000.00 usd t.c. 14.920 Y PAGO A SEABOARD FOODS FACTURA 1118881  NLP15-18 Valor factura 31,023.39 saldo pendiente  1,023.39</t>
  </si>
  <si>
    <t>NLP15-18</t>
  </si>
  <si>
    <t>Compra de 30,000.00 usd t.c. 14.920 Y PAGO A SEABOARD FOODS FACTURA 1118880  NLP15-17 Valor factura 30,730.96   saldo pendiente  730.96</t>
  </si>
  <si>
    <t>NLP15-17</t>
  </si>
  <si>
    <t>Compra de 30,000.00 t.c. 14.910 Y PAGO A SEABOARD FOODS FACTURA 1120714  NLP15-19 Valor factura 31,665.27  saldo pendiente de  1,665.27</t>
  </si>
  <si>
    <t>NLP15-19</t>
  </si>
  <si>
    <t>Compra de 34,000.00 usd t.c. 15.079 Y PAGO A SEABOARD FOODS FACTURA  1121120  NLP15-21 Valor factura 29,240.87 saldo a favor de  4,759.13</t>
  </si>
  <si>
    <t>NLP15-21</t>
  </si>
  <si>
    <t>NLP15-20</t>
  </si>
  <si>
    <t>Compra de 34,000.00 usd t.c. 15.079 Y PAGO A SEABOARD FOODS FACTURA  1122002  NLP15-20 Valor factura 28,384.00   saldo a favor de  5,616.00</t>
  </si>
  <si>
    <t>Compra de 25,000.00 usd t.c. 14.998 Y PAGO A SEABOARD FOODS FACTURA 1122799 NLP15-22  Valor factura 29,851.57  saldo pendiente 4,851.57</t>
  </si>
  <si>
    <t>NLP15-22</t>
  </si>
  <si>
    <t>Compra de 29,000.00 USD T.C. 15.00 y pago NLP15-24 FACTURA 1123275  VALOR FACTURA 28,643.40 saldo a favor de 356.60</t>
  </si>
  <si>
    <t>NLP15-24</t>
  </si>
  <si>
    <t>Compra de 29,000.00 usd t.c. 15.00 y pago a NLP15-23 FACTURA 1123274 Valor factura 27,466.86  saldo a favro de  1,533.14</t>
  </si>
  <si>
    <t>NLP15-23</t>
  </si>
  <si>
    <t>Compra de 27,000.00 usd t.c. 15.496 y pago a NLP15-25  FACTURA 1124967  Valor factura 28,743.39  saldo pendiente 1,743.39</t>
  </si>
  <si>
    <t>NLP15-25</t>
  </si>
  <si>
    <t>Compra de 29,000.00 usd t.c. 15.545 y pago a NLP15-27 FACTURA 1125448  VALOR FACTURA 27,398.31 saldo a favor de 1,601.69</t>
  </si>
  <si>
    <t>NLP15-27</t>
  </si>
  <si>
    <t>Compra de 29,000.00 usd t.c. 15.545 y pago a NLP15-26    FACTURA 1125356  Valor factura 26,773.82 saldo a favor de 2,226.18</t>
  </si>
  <si>
    <t>NLP15-26</t>
  </si>
  <si>
    <t>Compra de 24,000.00 usd t.c. 15.520 y pago a NLP15-28  FACTURA 1127123  Valor factura 27,419.94  saldo pendiente 3,419.94</t>
  </si>
  <si>
    <t>NLP15-28</t>
  </si>
  <si>
    <t>Compra de 29,000.00m usd t.c. 15.450  y pago a NLP15-30     FACTURA   1127491  Valor factura 25,383.40  saldo a favor 3,616.60</t>
  </si>
  <si>
    <t>NLP15-30</t>
  </si>
  <si>
    <t>Compra de 29,000.00 usd t.c  15.450 y pago a NLP15-29    FACTURA 1127490  Valor factura 25,115.73 saldo a favor de 3,884.27</t>
  </si>
  <si>
    <t>Compra de 26,000.00 usd t.c. 15.092  y pago a NLP15-31   FACTURA 1129242  Valor factura 25,132.65  Saldo a favor de 867.35</t>
  </si>
  <si>
    <t>NLP15-31</t>
  </si>
  <si>
    <t>NLP15-29</t>
  </si>
  <si>
    <t xml:space="preserve">Compra de 70,000.00 usd t.c. 14.980 y pago a NLP15-34    FACTURA  1130410  Valor factura  22,342.68  </t>
  </si>
  <si>
    <t>NLP15-34</t>
  </si>
  <si>
    <t>NLP15-35</t>
  </si>
  <si>
    <t>Compra de 70,000.00 usd t.c. 14.980 y pago a NLP15-36    FACTURA  1131212   Valor factura 21,563.93</t>
  </si>
  <si>
    <t>Compra de 70,000.00 usd t.c. 14.980 y pago a NLP15-35    FACTURA  1131213  Valor factura 21,479.88</t>
  </si>
  <si>
    <t>NKP15-36</t>
  </si>
  <si>
    <t>Compra de 21,000.00 usd t.c. 14.997 y pago a NLP15-33 FACTURA 1129335  Valor factura  24,059.38 saldo pendiente  3,059.38</t>
  </si>
  <si>
    <t>NLP15-33</t>
  </si>
  <si>
    <t>Compra de 21,000.00 isd t.c. 14.997 y pago a NLP15-32  FACTURA  1129663  Valor factura 23,371.12  saldo pendiente  de  2,371.12</t>
  </si>
  <si>
    <t>NLP15-32</t>
  </si>
  <si>
    <t>Compra de 26,000.00 usd t.c. 15.180 PAGO FACTURA 1137838  NLP15-37  Valor factura 29,591.20  saldo pendiente  3,591.20</t>
  </si>
  <si>
    <t>NLP15-44</t>
  </si>
  <si>
    <t>Compra de 20,000.00 usd t.c. 15.148 Y PAGO FACTURA 1133402  NLP15-38 Valor factura 22,241.29  saldo pendiente de 2,241.29</t>
  </si>
  <si>
    <t>NLP15-38</t>
  </si>
  <si>
    <t>NLP15-40</t>
  </si>
  <si>
    <t>Compra de 22,000.00 usd t.c. 14.820 Y PAGO FACTURA 1133749 NLP15-40  Valor factura 23,013.12 saldo pendiente 1,013.12</t>
  </si>
  <si>
    <t>Compra de 22,000.00 usd t.c. 14.820 Y PAGO FACTURA 1133748 NLP15-39  Valor factura 22,780.36 saldo pendiente 780.36</t>
  </si>
  <si>
    <t>NLP15-39</t>
  </si>
  <si>
    <t>Compra de 70,000.00 usd t.c. 15.200 Y PAGO NLP15-37 FACTURA 1135547  Valor factura 69,120.00 saldo a favor de 880.00</t>
  </si>
  <si>
    <t>NLP15-37</t>
  </si>
  <si>
    <t>Compra de 26,000.00 usd t.c. 15.290 Y PAGO FACTURA 1136095  NLP15-42  Valor factura 26,209.41  nc  153.39  Valor real 26,056.02  saldo pendiente 56.02</t>
  </si>
  <si>
    <t>NLP15-42</t>
  </si>
  <si>
    <t>Compra de 26,000.00 usd t.c. 15.290 Y PAGO FACTURA 1136096 NLP15-43 Valor factura 28,686.92  saldo pendiente 2,686.92</t>
  </si>
  <si>
    <t>NLP15-43</t>
  </si>
  <si>
    <t>Compra de 29,000.00 usd tc.. 15.420 Y PAGO FACTURA 1138317 NLP15-45 Valor factura 30,364.78 saldo pendiente 1,364.78</t>
  </si>
  <si>
    <t>NLP15-45</t>
  </si>
  <si>
    <t>Compra de 29,000.00 usd tc.. 15.420 Y PAGO FACTURA 1138318  NLP15-46  Valor factura 30,473.41  saldo pendiente 1,473.41</t>
  </si>
  <si>
    <t>NLP15-46</t>
  </si>
  <si>
    <t>Compra de 35,000.00 usd tc.. 15.420   Y PAGO FACTURA 1140035    NLP15-47  Valor factura 30,141.00  saldo a favor de  4,859.00</t>
  </si>
  <si>
    <t>NLP15-47</t>
  </si>
  <si>
    <t>Compra de 33,000.00 usd tc.. 15.350   Y PAGO FACTURA 1140314    NLP15-49  Valor factura 30,035.69  saldo a favor de  2,964.31</t>
  </si>
  <si>
    <t>NLP15-49</t>
  </si>
  <si>
    <t>Compra de 33,000.00 usd tc.. 15.350   Y PAGO FACTURA 1140314    NLP15-49  Valor factura 30,035.69  saldo a favor de  2,964.29</t>
  </si>
  <si>
    <t>NLP15-48</t>
  </si>
  <si>
    <t>Compra de 28,000.00 usd tc.. 15.416   Y PAGO FACTURA 1141914    NLP15-50  Valor factura 29,681.56  saldo pendiente 1,681.56</t>
  </si>
  <si>
    <t>NLP15-50</t>
  </si>
  <si>
    <t>NL15-51</t>
  </si>
  <si>
    <t>Compra de 31,000.00 usd t.c. 15.525  Y PAGO FACTURA 1142707  NLP15-53  valor factura 31,044.50  SALDO PENDIENTE 44.50</t>
  </si>
  <si>
    <t>NLP15-53</t>
  </si>
  <si>
    <t>Compra de 31,000.00 usd t.c. 15.525  Y PAGO FACTURA 1142706  NLP15-52  valor factura 31,076.40  SALDO PENDIENTE 76.40</t>
  </si>
  <si>
    <t>NLP15-52</t>
  </si>
  <si>
    <t>Compra de 31,000.00 usd t.c. 15.215  Y PAGO FACTURA 1144390  NLP15-55  valor factura 32,026.40  SALDO PENDIENTE 1,026.40</t>
  </si>
  <si>
    <t>NLP15-55</t>
  </si>
  <si>
    <t>Compra de 31,000.00 usd t.c. 15.215  Y PAGO FACTURA 1144389 NLP15-54  valor factura 31,146.93  SALDO PENDIENTE 146.93</t>
  </si>
  <si>
    <t>NLP15-54</t>
  </si>
  <si>
    <t>Compra de 32,000.00 usd t.c. 15.260  Y PAGO FACTURA 1144949  NLP15-56  valor factura 32,369.76  SALDO PENDIENTE 369.76</t>
  </si>
  <si>
    <t>NLP15-56</t>
  </si>
  <si>
    <t>NLP15-57</t>
  </si>
  <si>
    <t>Compra de 32,000.00 usd t.c. 15.260  Y PAGO FACTURA 1144950  NLP15-57  valor factura 32,575.50  SALDO PENDIENTE 575.50</t>
  </si>
  <si>
    <t>Compra de 33,000.00 usd t.c. 15.088  Y PAGO FACTURA 1146559  NLP15-58alor factura 33,704.71  SALDO PENDIENTE 704.71</t>
  </si>
  <si>
    <t>NLP15-58</t>
  </si>
  <si>
    <t>Compra de 33,000.00 usd t.c. 15.088  Y PAGO FACTURA 1146560  NLP15-59   Valor factura 33,178.02  SALDO PENDIENTE 178.02</t>
  </si>
  <si>
    <t>NLP15-59</t>
  </si>
  <si>
    <t>Compra de 34,000.00 usd t.c. 15.060  Y PAGO FACTURA 1147119  NLP15-60   Valor factura 34,125.66  SALDO PENDIENTE 125.66</t>
  </si>
  <si>
    <t>NLP15-60</t>
  </si>
  <si>
    <t>Compra de 34,000.00 usd t.c. 15.060  Y PAGO FACTURA 1147120  NLP15-61   Valor factura 33,976.51  SALDO A FAVOR DE 23.49</t>
  </si>
  <si>
    <t>NLP15-61</t>
  </si>
  <si>
    <t>Compra de 36,000.00 usd t.c. 15.310  Y PAGO FACTURA 1148751  NLP15-62   Valor factura 33,213.72  SALDO A FAVOR DE 2,786.28</t>
  </si>
  <si>
    <t>NLP15-62</t>
  </si>
  <si>
    <t>Compra de 36,000.00 usd t.c. 15.310  Y PAGO FACTURA 1148752  NLP15-63   Valor factura 33,175.16  SALDO A FAVOR DE 2,824.84</t>
  </si>
  <si>
    <t>NLP15-63</t>
  </si>
  <si>
    <t>Compra de 34,000.00 usd t.c. 15.295  Y PAGO FACTURA 1148753  NLP15-64   Valor factura 33,888.65  SALDO A FAVOR DE 111.35</t>
  </si>
  <si>
    <t>NLP15-64</t>
  </si>
  <si>
    <t>Compra de 34,000.00 usd t.c. 15.295  Y PAGO FACTURA 1148989  NLP15-65  Valor factura 34,027.78  SALDO 27.78</t>
  </si>
  <si>
    <t>NLP15-65</t>
  </si>
  <si>
    <t>Compra de 34,000.00 usd t.c. 15.370  Y PAGO FACTURA 1150616  NLP15-66  Valor factura 32,863.11  SALDO  A FAVOR DE 1,136.89</t>
  </si>
  <si>
    <t>NLP15-66</t>
  </si>
  <si>
    <t>Compra de 34,000.00 usd t.c. 15.370  Y PAGO FACTURA 1150617  NLP15-67  Valor factura 32,087.58  SALDO  A FAVOR DE 1,912.42</t>
  </si>
  <si>
    <t>NLP15-67</t>
  </si>
  <si>
    <t>Compra de 32,000.00 usd t.c. 15.480  Y PAGO FACTURA 1155333  NLP15-77  Valor factura 31,625.09   SALDO  A FAVOR DE 374.91</t>
  </si>
  <si>
    <t>NLP15-77</t>
  </si>
  <si>
    <t>Compra de 30,000.00 usd t.c. 15.590  Y PAGO FACTURA 1159144  NLP15-82  Valor factura 29,320.20   SALDO  A FAVOR DE 679.80</t>
  </si>
  <si>
    <t>NLP15-82</t>
  </si>
  <si>
    <t>Compra de 33,000.00 usd t.c. 15.500  Y PAGO FACTURA 1150731  NLP15-68  Valor factura 32,823.94   SALDO  A FAVOR 176.06</t>
  </si>
  <si>
    <t>NLP15-68</t>
  </si>
  <si>
    <t>Compra de 33,000.00 usd t.c. 15.500  Y PAGO FACTURA 1150988    NLP15-69  Valor factura 32,071.04   SALDO  A FAVOR 928.96</t>
  </si>
  <si>
    <t>NLP15-69</t>
  </si>
  <si>
    <t>NLP15-70</t>
  </si>
  <si>
    <t>NLP15-71</t>
  </si>
  <si>
    <t>NLP15-73</t>
  </si>
  <si>
    <t>NLP15-72</t>
  </si>
  <si>
    <t>Compra de 30,000.00 usd t.c. 15.457  Y PAGO FACTURA 1154723    NLP15-74  Valor factura 30,345.99   SALDO  A PENDIENTE 345.99</t>
  </si>
  <si>
    <t>Compra de 30,000.00 usd t.c. 15.700  Y PAGO FACTURA 1153021    NLP15-73  Valor factura 31,295.73   SALDO  PENDIENTE 1,295.73</t>
  </si>
  <si>
    <t>Compra de 30,000.00 usd t.c. 15.700  Y PAGO FACTURA 1153181    NLP15-72  Valor factura 30,560.76   SALDO  PENDIENTE  560.76</t>
  </si>
  <si>
    <t>Compra de 28,000.00 usd t.c. 15.766  Y PAGO FACTURA 1152564    NLP15-71  Valor factura 30,413.09   SALDO  PENDIENTE  2,413.99</t>
  </si>
  <si>
    <t>Compra de 28,000.00 usd t.c. 15.766  Y PAGO FACTURA 1152679    NLP15-70  Valor factura 29,750.82   SALDO PENDIENTE  1,750.82</t>
  </si>
  <si>
    <t>NLP15-74</t>
  </si>
  <si>
    <t>Compra de 30,000.00 usd t.c. 15.450  Y PAGO FACTURA 1154816    NLP15-75  Valor factura 29,514.68   SALDO  A FAVOR  485.32</t>
  </si>
  <si>
    <t>NLP15-75</t>
  </si>
  <si>
    <t>Compra de 32,000.00 usd t.c. 15.480  Y PAGO FACTURA 1155332    NLP15-76  Valor factura 30,762.65   SALDO  A FAVOR  1,237.35</t>
  </si>
  <si>
    <t>NLP15-76</t>
  </si>
  <si>
    <t>Compra de 32,000.00 usd t.c. 15.370  Y PAGO FACTURA 1156912  NLP15-79  Valor factura 31,425.98   SALDO  A FAVOR DE 574.02</t>
  </si>
  <si>
    <t>NLP15-79</t>
  </si>
  <si>
    <t>Compra de 32,000.00 usd t.c. 15.370  Y PAGO FACTURA 1156792  NLP15-78  Valor factura 31,442.89   SALDO  A FAVOR DE 557.11</t>
  </si>
  <si>
    <t>NLP15-78</t>
  </si>
  <si>
    <t>Compra de 31,000.00 usd t.c. 15.340  Y PAGO FACTURA 1157573  NLP15-80  Valor factura 31,114.40   SALDO  PENDIENTE  DE 114.40</t>
  </si>
  <si>
    <t>NLP15-80</t>
  </si>
  <si>
    <t>Compra de 31,000.00 usd t.c. 15.340  Y PAGO FACTURA 1157574  NLP15-81  Valor factura  30,876.03   SALDO  A FAVOR 123.97</t>
  </si>
  <si>
    <t>NLP15-81</t>
  </si>
  <si>
    <t>Compra de 30,000.00 usd t.c. 15.590  Y PAGO FACTURA 1159322  NLP15-83  Valor factura 29,348.05   SALDO  A FAVOR DE 651.95</t>
  </si>
  <si>
    <t>NLP15-83</t>
  </si>
  <si>
    <t>Compra de 29,000.00 usd t.c. 15.680  Y PAGO FACTURA 1159323  NLP15-84  Valor factura 28,366.97   SALDO  A FAVOR DE 633.03</t>
  </si>
  <si>
    <t>NLP15-84</t>
  </si>
  <si>
    <t>Compra de 29,000.00 usd t.c. 15.680  Y PAGO FACTURA 1159324  NLP15-85  Valor factura 29,360.49   SALDO   PENDIENTE  360.49</t>
  </si>
  <si>
    <t>NLP15-85</t>
  </si>
  <si>
    <t>Compra de 28,000.00 usd t.c. 15.710  Y PAGO FACTURA 1160984  NLP15-87  Valor factura 27,455.58   SALDO   A FAVOR DE  544.42</t>
  </si>
  <si>
    <t>NLP15-87</t>
  </si>
  <si>
    <t>XXXX</t>
  </si>
  <si>
    <t>Compra de 28,000.00 usd t.c. 15.710  Y PAGO FACTURA 1160983  NLP15-86  Valor factura 28,303.64   SALDO  PENDIENTE 303.64</t>
  </si>
  <si>
    <t>NLP15-86</t>
  </si>
  <si>
    <t>Compra de 28,000.00 usd t.c. 15.875  Y PAGO FACTURA 1161476  NLP15-88  Valor factura 27,227.86   SALDO   A FAVOR DE  772.14</t>
  </si>
  <si>
    <t>NLP15-88</t>
  </si>
  <si>
    <t>Compra de 28,000.00 usd t.c. 15.875  Y PAGO FACTURA 1161477  NLP15-89  Valor factura 27,015.35   SALDO   A FAVOR DE  984.65</t>
  </si>
  <si>
    <t>NLP15-89</t>
  </si>
  <si>
    <t>Compra de 24,000.00 usd t.c. 15.730  Y PAGO FACTURA 1163041  NLP15-90  Valor factura 27,614.49   SALDO   PENDIENTE 3,604.49</t>
  </si>
  <si>
    <t>NLP15-90</t>
  </si>
  <si>
    <t>Compra de 24,000.00 usd t.c. 15.730  Y PAGO FACTURA 1163327  NLP15-91  Valor factura 27,161.70   SALDO   PENDIENTE 3,161.70</t>
  </si>
  <si>
    <t>NLP15-91</t>
  </si>
  <si>
    <t>Compra de 28,000.00 usd t.c. 15.765  Y PAGO FACTURA 1163610  NLP15-92  Valor factura 27,123.94   SALDO  A FAVOR 876.06</t>
  </si>
  <si>
    <t>NLP15-92</t>
  </si>
  <si>
    <t>Compra de 28,000.00 usd t.c. 15.765  Y PAGO FACTURA 1163610  NLP15-93  Valor factura 27,210.09   SALDO  A FAVOR 789.91</t>
  </si>
  <si>
    <t>NLP15-93</t>
  </si>
  <si>
    <t>Compra de 28,000.00 usd t.c. 15.940  Y PAGO FACTURA 1165121  NLP15-94  Valor factura 28,702.51   SALDO  PENDIENTE 702.51</t>
  </si>
  <si>
    <t>NLP15-94</t>
  </si>
  <si>
    <t>Compra de 28,000.00 usd t.c. 15.940  Y PAGO FACTURA 1165218  NLP15-95  Valor factura 28,787.39   SALDO  PENDIENTE 787.39</t>
  </si>
  <si>
    <t>NLP15-95</t>
  </si>
  <si>
    <t>Compra de 50,000.00 usd t.c. 16.038  Y PAGO FACTURA 1165331    NLPTF15-01  Valor factura 46,260.66   SALDO  A FAVOR DE 3,739.34</t>
  </si>
  <si>
    <t>NLPTF15-01</t>
  </si>
  <si>
    <t>Compra de 28,000.00 usd t.c. 16.038  Y PAGO FACTURA 1165640  NLP15-96  Valor factura 29,993.27  SALDO  PENDIENTE  1993.27</t>
  </si>
  <si>
    <t>NLP15-96</t>
  </si>
  <si>
    <t>Compra de 28,000.00 usd t.c. 16.038  Y PAGO FACTURA 1165449  NLP15-97  Valor factura 29,701.68  SALDO  PENDIENTE  1,701.68</t>
  </si>
  <si>
    <t>NLP15-97</t>
  </si>
  <si>
    <t>Compra de 28,000.00 usd t.c. 16.289  Y PAGO FACTURA 1167080  NLP15-98  Valor factura 30,300.48  SALDO  PENDIENTE  2,300.48</t>
  </si>
  <si>
    <t>NLP15-98</t>
  </si>
  <si>
    <t>NLP15-99</t>
  </si>
  <si>
    <t>Compra de 28,000.00 usd t.c. 16.310  Y PAGO FACTURA 1167576  NLP15-100  Valor factura 30,956.79  SALDO  PENDIENTE  2,956.79</t>
  </si>
  <si>
    <t>NLP15-100</t>
  </si>
  <si>
    <t>NLP15-101</t>
  </si>
  <si>
    <t>Compra de 28,000.00 usd t.c. 16.310  Y PAGO FACTURA 1167577  NLP15-101  Valor factura 31,037.88 SALDO  PENDIENTE  3,037.88</t>
  </si>
  <si>
    <t>Compra de 28,000.00 usd t.c. 16.289    Y PAGO FACTURA 1168988    NLP15-102  Valor factura 32,107.21   SALDO  PENDIENTE  4,107.21</t>
  </si>
  <si>
    <t>NLP15-102</t>
  </si>
  <si>
    <t>Compra de 28,000.00 usd t.c. 16.289    Y PAGO FACTURA 1168989    NLP15-103  Valor factura 32,278.83   SALDO  PENDIENTE  4,278.83</t>
  </si>
  <si>
    <t>NLP15-103</t>
  </si>
  <si>
    <t>NLP15-120</t>
  </si>
  <si>
    <t>NLP15-104</t>
  </si>
  <si>
    <t>Compra de 28,000.00 usd t.c. 16.133    Y PAGO FACTURA 1169570    NLP15-104  Valor factura 33,110.32   SALDO  PENDIENTE  5,110.32</t>
  </si>
  <si>
    <t>Compra de 28,000.00 usd t.c. 16.133    Y PAGO FACTURA  1169571   NLP15-105  Valor factura 33,281.22   SALDO  PENDIENTE  5,281.22</t>
  </si>
  <si>
    <t>NLP15-105</t>
  </si>
  <si>
    <t>NLP15-106</t>
  </si>
  <si>
    <t>Compra de 40,000.00 usd t.c. 16.390    Y PAGO FACTURA  1170987   NLP15-106  Valor factura 30,993.60   SALDO  A FAVOR   9,006.40</t>
  </si>
  <si>
    <t>NLP15-107</t>
  </si>
  <si>
    <t>Compra de 40,000.00 usd t.c. 16.286   Y PAGO FACTURA  1171172   NLP15-107  Valor factura 33,049.07   SALDO  A FAVOR   6,950.93</t>
  </si>
  <si>
    <t>NLP15-108</t>
  </si>
  <si>
    <t>Compra de 40,000.00 usd t.c. 16.165   Y PAGO FACTURA  1170988   NLP15-108  Valor factura 32,299.72   SALDO  A FAVOR   7,700.28</t>
  </si>
  <si>
    <t>NLP15-109</t>
  </si>
  <si>
    <t>Compra de 40,000.00 usd t.c. 16.165   Y PAGO FACTURA  1171546   NLP15-108  Valor factura 32,970.59   SALDO  A FAVOR   7,029.41</t>
  </si>
  <si>
    <t>NLP15-110</t>
  </si>
  <si>
    <t>Compra de 33,000.00 usd t.c. 16.415   Y PAGO FACTURA  1173001   NLP15-110  Valor factura 33,263.03   SALDO  PENDIENTE 263.03</t>
  </si>
  <si>
    <t>NLP15-111</t>
  </si>
  <si>
    <t>Compra de 33,000.00 usd t.c. 16.415   Y PAGO FACTURA  1172912  NLP15-111  Valor factura 32,868.73   SALDO  A FAVOR   131.27</t>
  </si>
  <si>
    <t>Compra de 35,000.00 usd t.c. 16.445   Y PAGO FACTURA  1172913  NLP15-112  Valor factura 32,883.37   SALDO  A FAVOR   2,116.63</t>
  </si>
  <si>
    <t>NLP15-112</t>
  </si>
  <si>
    <t>NLP15-113</t>
  </si>
  <si>
    <t>Compra de 35,000.00 usd t.c. 16.445   Y PAGO FACTURA  1173399  NLP15-113  Valor factura 34,134.24   SALDO  A FAVOR   865.76</t>
  </si>
  <si>
    <t>Compra de 35,000.00 usd t.c. 16.979  Y PAGO FACTURA  1174731  NLP15-126--( 114 )    Valor factura 34,005.16   SALDO  A FAVOR   994.84</t>
  </si>
  <si>
    <t>NLP15-126--( 114 )</t>
  </si>
  <si>
    <t>Compra de 35,000.00 usd t.c. 16.979  Y PAGO FACTURA  1175236   NLP15-115   Valor factura 34,707.82   SALDO  A    FAVOR   292.18</t>
  </si>
  <si>
    <t>NLP15-115</t>
  </si>
  <si>
    <t>Compra de 32,000.00 usd t.c. 17,090  Y PAGO FACTURA  1175237   NLP15-116  Valor factura 34,362.94   SALDO  PENDIENTE  2,362.94</t>
  </si>
  <si>
    <t>NLP15-116</t>
  </si>
  <si>
    <t>NLP15-117</t>
  </si>
  <si>
    <t>Compra de 32,000.00 usd t.c. 17,090  Y PAGO FACTURA  1175460   NLP15-117  Valor factura 34,325.42   SALDO  PENDIENTE  2,325.42</t>
  </si>
  <si>
    <t>Compra de 32,000.00 usd t.c. 16,985  Y PAGO FACTURA  1177416   NLP15-118  Valor factura 33,848.10   SALDO  PENDIENTE  1,.848.10</t>
  </si>
  <si>
    <t>NLP15-118</t>
  </si>
  <si>
    <t>NLP15-119</t>
  </si>
  <si>
    <t>Compra de 32,000.00 usd t.c. 16,985  Y PAGO FACTURA  1177417   NLP15-119  Valor factura 33,146.80   SALDO  PENDIENTE  1,.146.80</t>
  </si>
  <si>
    <t>NLP-15-121</t>
  </si>
  <si>
    <t>Compra de 33,000.00 usd t.c. 16.775    Y PAGO FACTURA 1177900   NLP15-121  Valor factura 32,902.96   SALDO A FAVOR DE 97.04</t>
  </si>
  <si>
    <t>Compra de 33,000.00 usd t.c. 16.775    Y PAGO FACTURA 1177364    NLP15-120  Valor factura 33,090.72   SALDO  PENDIENTE  90.72</t>
  </si>
  <si>
    <t>NLP-15-122</t>
  </si>
  <si>
    <t>NLP-15-123</t>
  </si>
  <si>
    <t>NLP15-124</t>
  </si>
  <si>
    <t>NLP15-125</t>
  </si>
  <si>
    <t>NLP15-126</t>
  </si>
  <si>
    <t>NLP15-127</t>
  </si>
  <si>
    <t>NLP15-128</t>
  </si>
  <si>
    <t>NLP15-129</t>
  </si>
  <si>
    <t>NLP15-130</t>
  </si>
  <si>
    <t>Compra de 25,000.00 usd t.c. 16.730    Y PAGO FACTURA 1184040   NLP15-130  Valor factura 29,361.62   SALDO PENDIENTE   4,361.62</t>
  </si>
  <si>
    <t>Compra de 34,000.00 usd t.c. 16.850    Y PAGO FACTURA 1179740   NLP15-122  Valor factura 34,548.46   SALDO PENDIENTE 548.46</t>
  </si>
  <si>
    <t>Compra de 34,000.00 usd t.c. 16.850    Y PAGO FACTURA 1179741   NLP15-123  Valor factura 34,616.06   SALDO PENDIENTE 616.06</t>
  </si>
  <si>
    <t>Compra de 34,000.00 usd t.c. 16.880    Y PAGO FACTURA 1179744   NLP15-124  Valor factura 32,988.48   SALDO PENDIENTE 1,011.52</t>
  </si>
  <si>
    <t>Compra de 33,000.00 usd t.c. 16.830    Y PAGO FACTURA 1180774   NLP15-125  Valor factura 31,811.50  SALDO  A favor 1,188.50</t>
  </si>
  <si>
    <t>Compra de 33,000.00 usd t.c. 16.771   Y PAGO FACTURA 1181697  NLP15-126  Valor factura 29,870.86  SALDO  A favor 3,129.14</t>
  </si>
  <si>
    <t>Compra de 32,000.00 usd t.c. 16.579   Y PAGO FACTURA 1183633    NLP15-128  Valor factura 28,096.66  SALDO  A favor 3,903..4</t>
  </si>
  <si>
    <t>Compra de 32,000.00 usd t.c. 16.579   Y PAGO FACTURA 1183820    NLP15-129  Valor factura 28,911.69  SALDO  A favor 3,088.31</t>
  </si>
  <si>
    <t>Compra de 28,000.00 usd t.c. 16.899    Y PAGO FACTURA 1185766   NLP15-131  Valor factura 30,076.25   SALDO PENDIENTE   2,076.25</t>
  </si>
  <si>
    <t>NLP15-131</t>
  </si>
  <si>
    <t>NLP15-132</t>
  </si>
  <si>
    <t>Compra de 28,000.00 usd t.c. 16.899    Y PAGO FACTURA 1185767   NLP15-132  Valor factura 30,748.46   SALDO PENDIENTE   2,748.46</t>
  </si>
  <si>
    <t>NLP15-133</t>
  </si>
  <si>
    <t>Compra de 29,000.00 usd t.c. 16.990    Y PAGO FACTURA 1186171   NLP15-133  Valor factura 31,545.58   SALDO PENDIENTE   2,545.58</t>
  </si>
  <si>
    <t>Compra de 30,000.00 usd t.c. 16.885    Y PAGO FACTURA 1188029   NLP15-135  Valor factura 31,595.63   SALDO PENDIENTE   1,595.63</t>
  </si>
  <si>
    <t>NLP15-135</t>
  </si>
  <si>
    <t>ANTICIPOS PARA INDIANA PACKERS CORPORATION</t>
  </si>
  <si>
    <t>COMPRA DE 30,000.00 usd .T.C 16.993 Y PAGO FACTURA 725975 Valor factura 32,366.43 usd SALDO PENDIENTE 2,366.43</t>
  </si>
  <si>
    <t>nlin15-02</t>
  </si>
  <si>
    <t># 725975</t>
  </si>
  <si>
    <t>Compra de 30,000.00 usd t.c. 16.885    Y PAGO FACTURA 1187893   NLP15-134  Valor factura 32,044.69   SALDO PENDIENTE   2,044.69</t>
  </si>
  <si>
    <t>NLP15-134</t>
  </si>
  <si>
    <t>NLP15-136</t>
  </si>
  <si>
    <t>nlin15-03</t>
  </si>
  <si>
    <t>COMPRA DE 36,000.00 usd .T.C 16.560   Y PAGO FACTURA 727067   Valor factura 32,972.79   usd SALDO  A FAVOR DE  usd  3,027.21</t>
  </si>
  <si>
    <t>Compra de 35,000.00 usd t.c. 16.560    Y PAGO FACTURA 1190221   NLP15-138  Valor factura 35,532.60   SALDO PENDIENTE   532.60</t>
  </si>
  <si>
    <t>NLP15-138</t>
  </si>
  <si>
    <t># 727067</t>
  </si>
  <si>
    <t>NLP15-137</t>
  </si>
  <si>
    <t>Compra de 35,000.00 usd t.c. 16.560    Y PAGO FACTURA 1190075   NLP15-137  Valor factura 35,074.87   SALDO PENDIENTE   74.87</t>
  </si>
  <si>
    <t>Compra de 35,000.00 usd t.c. 16.475   Y PAGO FACTURA 1190469   NLP15-139  Valor factura 34,799.13   SALDO A FAVOR 200.87</t>
  </si>
  <si>
    <t>NLP15-139</t>
  </si>
  <si>
    <t>NLP15-141</t>
  </si>
  <si>
    <t>COMPRA DE 36,000.00 usd .T.C 16.478   Y PAGO FACTURA 727536  Valor factura 35,373.29   usd SALDO  A FAVOR DE  usd  626.71</t>
  </si>
  <si>
    <t>nlin15-04</t>
  </si>
  <si>
    <t># 727536</t>
  </si>
  <si>
    <t>Compra de 36,000.00 usd t.c. 16,478   Y PAGO FACTURA 1192260   NLP15-140  Valor factura 36,105.04   SALDO A FAVOR 105.04</t>
  </si>
  <si>
    <t>NLP15-140</t>
  </si>
  <si>
    <t>Compra de 35,000.00 usd t.c. 16.475   Y PAGO FACTURA 1190469   NLP15-139  Valor factura 34,799.13   SALDO A A FAVOR   200.87</t>
  </si>
  <si>
    <t>Compra de 55,000.00 usd t.c. 16.510   Y PAGO FACTURA 1192536   NLSETF15--02    Valor factura 54,519.71   SALDO A FAVOR     480.29</t>
  </si>
  <si>
    <t>NLSETF15-02</t>
  </si>
  <si>
    <t>Compra de 40,000.00 usd t.c. 16.525   Y PAGO FACTURA 1192697   NLL15-142   Valor factura 35,251.13   SALDO A FAVOR     4,748.87</t>
  </si>
  <si>
    <t>NLP15-142</t>
  </si>
  <si>
    <t>Compra de 33,000.00 usd t.c. 16.580   Y PAGO FACTURA 1194359   NLL15-143  Valor factura 31,315.97   SALDO A FAVOR     1,684.03</t>
  </si>
  <si>
    <t>NLP15-143</t>
  </si>
  <si>
    <t>nlin15-05</t>
  </si>
  <si>
    <t># 728681</t>
  </si>
  <si>
    <t>Compra de 33,000.00 usd t.c. 16.580   Y PAGO FACTURA 1194477   NLL15-144  Valor factura 29,543.30   SALDO A FAVOR     3,456.70</t>
  </si>
  <si>
    <t>NLP15-144</t>
  </si>
  <si>
    <t>Compra de 30,000.00 usd t.c. 16.540   Y PAGO FACTURA 1195378   NLL15-145  Valor factura 28,654.48   SALDO A FAVOR     1,345.52</t>
  </si>
  <si>
    <t>NLP15-145</t>
  </si>
  <si>
    <t>Compra de 27,000.00 usd t.c. 16.575   Y PAGO FACTURA 1196385   NLL15-146  Valor factura 28,865.03  SALDO PENDIENTE 1,865.03</t>
  </si>
  <si>
    <t>NLP15-146</t>
  </si>
  <si>
    <t>NLP15-147</t>
  </si>
  <si>
    <t>Compra de 27,000.00 usd t.c. 16.575   Y PAGO FACTURA 1196605   NLL15-147  Valor factura 28,608.75  SALDO PENDIENTE 2,608.75</t>
  </si>
  <si>
    <t>COMPRA DE 25,000.00 usd .T.C 16.575   Y PAGO FACTURA 729543  Valor factura 28,382.49   usd SALDO  PENDIENTE 3,382.49</t>
  </si>
  <si>
    <t>nblin15-06</t>
  </si>
  <si>
    <t># 729543</t>
  </si>
  <si>
    <t>inicio operaciones octubre 2015</t>
  </si>
  <si>
    <t>Compra de 29,000.00 usd t.c. 16.500   Y PAGO FACTURA 1196606   NLL15-148  Valor factura 29,624.09  SALDO PENDIENTE 624.09</t>
  </si>
  <si>
    <t>NLP15-148</t>
  </si>
  <si>
    <t>Compra de 30,000.00 usd t.c. 16.500   Y PAGO FACTURA 1197408   NLL15-149  Valor factura 30,589.67  SALDO PENDIENTE 589.67</t>
  </si>
  <si>
    <t>NLP15-149</t>
  </si>
  <si>
    <t>NLP15-150</t>
  </si>
  <si>
    <t>NLP15-152</t>
  </si>
  <si>
    <t>COMPRA DE 32,000.00 usd .T.C 16.889   Y PAGO FACTURA 730534  Valor factura 29,585.01   usd SALDO  A FAVOR  2,414.99</t>
  </si>
  <si>
    <t>nlin15-07</t>
  </si>
  <si>
    <t>NLP15-153</t>
  </si>
  <si>
    <t>NLP15-151</t>
  </si>
  <si>
    <t>Compra de 31,000.00 usd t.c. 16.992   Y PAGO FACTURA 1199459   NLL15-153  Valor factura 30,992.15   SALDO A FAVOR DE 7.85</t>
  </si>
  <si>
    <t>Compra de 31,000.00 usd t.c. 16.889   Y PAGO FACTURA 1198621   NLL15-152  Valor factura 30,348.33  SALDO A FAVOR  651.67</t>
  </si>
  <si>
    <t>Compra de 31,000.00 usd t.c. 16.889   Y PAGO FACTURA 1198620   NLL15-151  Valor factura 30,412.23   SALDO A FAVOR  587.77</t>
  </si>
  <si>
    <t>Compra de 31,000.00 usd t.c. 16.889   Y PAGO FACTURA 1198619   NLL15-150  Valor factura 29,843.77  SALDO A FAVOR  1,156.23</t>
  </si>
  <si>
    <t>Compra de 29,000.00 usd t.c. 16.774   Y PAGO FACTURA 1200634   NLL15-154  Valor factura 30,951.26   SALDO PENDIENTE DE   1,951.26</t>
  </si>
  <si>
    <t>NLP15-154</t>
  </si>
  <si>
    <t>Compra de 29,000.00 usd t.c. 16.774   Y PAGO FACTURA 1201249   NLL15-155  Valor factura 30,527.04   SALDO PENDIENTE DE   1,527.04</t>
  </si>
  <si>
    <t>NLP15-155</t>
  </si>
  <si>
    <t>NLP15-157</t>
  </si>
  <si>
    <t>COMPRA DE 29,000.00 usd .T.C 16.769   Y PAGO FACTURA 731511  Valor factura 30,053.65   usd SALDO  PENDIENTE  1,053.65</t>
  </si>
  <si>
    <t>Compra de 30,000.00 usd t.c. 16.800   Y PAGO FACTURA 1202000   NLL15-158  Valor factura 30,787.10   SALDO PENDIENTE DE   787.10</t>
  </si>
  <si>
    <t>NLP15-158</t>
  </si>
  <si>
    <t>Compra de 30,000.00 usd t.c. 16.800   Y PAGO FACTURA 1202001   NLL15-159  Valor factura 31,059.44   SALDO PENDIENTE DE   1,059.44</t>
  </si>
  <si>
    <t>NLP15-159</t>
  </si>
  <si>
    <t>COMPRA DE 28,000.00 usd .T.C 16.800   Y PAGO FACTURA 732345  Valor factura 29,968.64   usd SALDO 1,968.64</t>
  </si>
  <si>
    <t>nlin15-08</t>
  </si>
  <si>
    <t>nlin15-09</t>
  </si>
  <si>
    <t>Compra de 31,000.00 usd t.c. 16.636   Y PAGO FACTURA 1202776   NLL15-156  Valor factura 30,878.02   SALDO A FAVOR DE 121.98</t>
  </si>
  <si>
    <t>NLP15-156</t>
  </si>
  <si>
    <t>Compra de 31,000.00 usd t.c. 16.636   Y PAGO FACTURA 1203744   NLL15-160  Valor factura 30,619.83   SALDO A FAVOR DE 380.17</t>
  </si>
  <si>
    <t>NLP15-160</t>
  </si>
  <si>
    <t>Compra de 31,000.00 usd t.c. 16.636   Y PAGO FACTURA 1202684   NLL15-161  Valor factura 30,592.48  SALDO A FAVOR DE 407.52</t>
  </si>
  <si>
    <t>NLP15-161</t>
  </si>
  <si>
    <t>COMPRA DE 30,000.00 usd .T.C 16.610   Y PAGO FACTURA 732874  Valor factura 30,288.12   usd SALDO PENDIENTE 288.12</t>
  </si>
  <si>
    <t>nlin15-10</t>
  </si>
  <si>
    <t>Compra de 31,000.00 usd t.c. 16.590   Y PAGO FACTURA 1204786   NLL15-164  Valor factura 32,150.67 SALDO PENDIENTE   1,150.67</t>
  </si>
  <si>
    <t>NLP15-164</t>
  </si>
  <si>
    <t>COMPRA DE 30,000.00 usd .T.C 16.590   Y PAGO FACTURA 733448  Valor factura 31,222.39   usd SALDO PENDIENTE 1,222.39</t>
  </si>
  <si>
    <t>nlin15-11</t>
  </si>
  <si>
    <t>NLP15-163</t>
  </si>
  <si>
    <t>Compra de 31,000.00 usd t.c. 16.570   Y PAGO FACTURA 1204532   NLL15-162  Valor factura 30,741.11    SALDO A FAVOR   258.89</t>
  </si>
  <si>
    <t>Compra de 31,000.00 usd t.c. 16.570   Y PAGO FACTURA 1204533   NLL15-163  Valor factura 30,848.46    SALDO A FAVOR    151.54</t>
  </si>
  <si>
    <t>NLP15-162</t>
  </si>
  <si>
    <t>Compra de 32,000.00 usd t.c. 16.610   Y PAGO FACTURA 1205404   NLL15-165  Valor factura 32,259.32    SALDO PENDIENTE  259.32</t>
  </si>
  <si>
    <t>NLP15-165</t>
  </si>
  <si>
    <t>COMPRA DE 31,000.00 usd .T.C 16.635   Y PAGO FACTURA 733861  Valor factura 32,576.53   usd SALDO PENDIENTE  1,576.53</t>
  </si>
  <si>
    <t>nlin15-12</t>
  </si>
  <si>
    <t>Compra de 32,000.00 usd t.c. 16.670 Y PAGO FACTURA 1206642 Valor factura 34,185.22 saldo pendiente  2,185.22</t>
  </si>
  <si>
    <t>NLP15-166</t>
  </si>
  <si>
    <t>Compra de 32,000.00 usd t.c. 16.670 Y PAGO FACTURA 1206643 Valor factura 33,954.63   saldo pendiente  1,954.63</t>
  </si>
  <si>
    <t>NLP15-167</t>
  </si>
  <si>
    <t>Compra de 32,000.00 usd t.c. 16.560 Y PAGO FACTURA 1206855  Valor factura 34,408.98   saldo pendiente  2,408.98</t>
  </si>
  <si>
    <t>NLP15-168</t>
  </si>
  <si>
    <t>Compra de 32,000.00 usd t.c. 16.560 Y PAGO AFACTURA 734289 nlin15-13 valor factura 33,584.23 saldo pendiente de 1,584.23</t>
  </si>
  <si>
    <t>nlin15-13</t>
  </si>
  <si>
    <t>Compra de 40,000.00 usd t.c. 16.870 Y PAGO FACTURA 1208025 Valor factura 34,491.91   saldo a favor de 5,508.09</t>
  </si>
  <si>
    <t>NLP15-169</t>
  </si>
  <si>
    <t>Compra de 40,000.00 usd t.c. 16.997 Y PAGO AFACTURA 735077   nlin15-14    valor factura  32,932.24 saldo a favor de 7,067.76</t>
  </si>
  <si>
    <t>nlin15-14</t>
  </si>
  <si>
    <t>Compra de 36,000.00 usd t.c. 17,095    Y PAGO FACTURA 1208799   Valor factura 35,404.17   saldo a favor de 595.83</t>
  </si>
  <si>
    <t>NLP15-170</t>
  </si>
  <si>
    <t>Compra de 36,000.00 usd t.c. 17,095    Y PAGO FACTURA 1208800   Valor factura 35,213.78   saldo a favor de 786.22</t>
  </si>
  <si>
    <t>NLP15-171</t>
  </si>
  <si>
    <t>Compra de 36,000.00 usd t.c. 17,398    Y PAGO FACTURA 1208925   Valor factura 34,966.74   saldo a favor de 1,033.26</t>
  </si>
  <si>
    <t>NLP15-172</t>
  </si>
  <si>
    <t>Compra de 40,000.00 usd t.c. 17,398   Y PAGO AFACTURA 735495   nlin15-15    valor factura  34,175.15  saldo a favor de 5,824.85</t>
  </si>
  <si>
    <t>nlin15-15</t>
  </si>
  <si>
    <t>NLP15-174</t>
  </si>
  <si>
    <t>Compra de 36,000.00 usd t.c. 17,380   Y PAGO FACTURA 1209294  NLP15-174     Valor factura 34,113.31   saldo a favor de 1,886.69</t>
  </si>
  <si>
    <t>NLP15-173</t>
  </si>
  <si>
    <t>Compra de 36,000.00 usd t.c. 17,380   Y PAGO FACTURA 1209293 NLP15-173   Valor factura 33,907.58  saldo a favor de 2,092.42</t>
  </si>
  <si>
    <t>Compra de 30,000.00 usd t.c. 17,215   Y PAGO AFACTURA 735922   nlin15-16    valor factura  30,972.29  saldo pendiente  972.29</t>
  </si>
  <si>
    <t>nlin15-16</t>
  </si>
  <si>
    <t>Compra de 36,000.00 usd t.c. 17,215  Y PAGO FACTURA 1209813  NLP15-175     Valor factura 31,619.26   saldo a favor de 4,380.74</t>
  </si>
  <si>
    <t>NLP15-175</t>
  </si>
  <si>
    <t>NLP15-177</t>
  </si>
  <si>
    <t>Compra de 35,000.00 usd t.c. 17,200  Y PAGO FACTURA 1209814  NLP15-177     Valor factura 31,882.63   saldo a favor de  3,117.37</t>
  </si>
  <si>
    <t>nlin15-18</t>
  </si>
  <si>
    <t>Compra de 30,000.00 usd t.c. 17,200   Y PAGO AFACTURA 736619   nlin15-18    valor factura  24,940.40  saldo a favor 5.059.60</t>
  </si>
  <si>
    <t>NLP15-176</t>
  </si>
  <si>
    <t>Compra de 35,000.00 usd t.c. 17,200  Y PAGO FACTURA 1200600  NLP15-176     Valor factura 31,411.68   saldo a favor de  3,588.32</t>
  </si>
  <si>
    <t>NLP15-178</t>
  </si>
  <si>
    <t>Compra de 35,000.00 usd t.c. 17,140  Y PAGO FACTURA 1210601  NLP15-178    Valor factura 31,852.87   saldo a favor de  3,147.13</t>
  </si>
  <si>
    <t>NLP15-179</t>
  </si>
  <si>
    <t>Compra de 35,000.00 usd t.c. 17,140  Y PAGO FACTURA 1210987  NLP15-179    Valor factura 29,702.96   saldo a favor de  5,297.04</t>
  </si>
  <si>
    <t>NLP15-180</t>
  </si>
  <si>
    <t>Compra de 35,000.00 usd t.c. 17,140  Y PAGO FACTURA 1210988  NLP15-180    Valor factura 29,764.33   saldo a favor de  5,235.67</t>
  </si>
  <si>
    <t>Compra de 23,000.00 usd t.c. 17,193  Y PAGO FACTURA 1211567  NLP15-181    Valor factura 25,520.00   saldo pendiente 2,520.00</t>
  </si>
  <si>
    <t>NLP15-181</t>
  </si>
  <si>
    <t>Compra de 23,000.00 usd t.c. 17,193  Y PAGO FACTURA 1211911  NLP15-182    Valor factura 25,490.63   saldo pendiente 2,490.63</t>
  </si>
  <si>
    <t>NLP15-182</t>
  </si>
  <si>
    <t>Compra de 23,000.00 usd t.c. 17,193  Y PAGO FACTURA 1211912  NLP15-183    Valor factura 25,543.36   saldo pendiente 2,543.36</t>
  </si>
  <si>
    <t>NLP15-183</t>
  </si>
  <si>
    <t>Compra de 20,000.00 usd t.c. 17,193   Y PAGO AFACTURA 736850   nlin15-19   valor factura  24,616.03  saldo pendiente 4,616.03</t>
  </si>
  <si>
    <t>nlin15-19</t>
  </si>
  <si>
    <t>nlin16-01</t>
  </si>
  <si>
    <t>Compra de 26,000.00 usd t.c. 17,265   Y PAGO AFACTURA 737331   nlin16-01   valor factura  25,437.05  saldo pendiente 562.95</t>
  </si>
  <si>
    <t>Compra de 29,000.00 usd t.c. 17,230  Y PAGO FACTURA 1212617  NLP15-184    Valor factura 25,763.31   saldo a favor  3,236.69</t>
  </si>
  <si>
    <t>NLP15-184</t>
  </si>
  <si>
    <t>Compra de 29,000.00 usd t.c. 17,230  Y PAGO FACTURA 1214205  NLSE16-01    Valor factura 25,331.53   saldo a favor  3,668.47</t>
  </si>
  <si>
    <t>NLSE16-01</t>
  </si>
  <si>
    <t>NLSE16-04</t>
  </si>
  <si>
    <t>Compra de 26,000.00 usd t.c. 17,275  Y PAGO FACTURA 1214687  NLSE16-04    Valor factura 26,525.39   saldo a favor  525.39</t>
  </si>
  <si>
    <t>NLSE16-02</t>
  </si>
  <si>
    <t>Compra de 26,000.00 usd t.c. 17,275  Y PAGO FACTURA 1214206  NLSE16-02    Valor factura 25,789.21   saldo a favor  210.79</t>
  </si>
  <si>
    <t>NLSE16-03</t>
  </si>
  <si>
    <t>Compra de 26,000.00 usd t.c. 17,275  Y PAGO FACTURA 1214686  NLSE16-03   Valor factura 26,556.35   saldo a favor  556.35</t>
  </si>
  <si>
    <t>nlin16-02</t>
  </si>
  <si>
    <t>Compra de 20,000.00 usd t.c. 17,265   Y PAGO AFACTURA 737763   nlin16-02   valor factura  25,907.23  saldo pendiente 5,907.23</t>
  </si>
  <si>
    <t xml:space="preserve">E N E R O    2 0 1 6 </t>
  </si>
  <si>
    <t>Compra de 10,000.00 usd t.c. 17.495 Y PAGO A SEABOARD FOODS NLSE16-07  FACTURA 1216540 Valor factura 26,599.04  saldo Pendiente de  16,599.04</t>
  </si>
  <si>
    <t>NLSE16-07</t>
  </si>
  <si>
    <t>NLSE16-06</t>
  </si>
  <si>
    <t>Compra de 21,000.00 usd t.c. 17,495   Y PAGO AFACTURA 738229     nlin16-03   valor factura  25,402.64  saldo pendiente 4,402.64</t>
  </si>
  <si>
    <t>nlin16-03</t>
  </si>
  <si>
    <t>Compra de 25,000.00 usd t.c. 17,495   Y PAGO AFACTURA 738650    nlin16-04   valor factura  26,803.32  saldo pendiente 1,803.32</t>
  </si>
  <si>
    <t>Compra de 10,000.00 usd t.c. 17.495   Y PAGO A SEABOARD FOODS NLSE16-05    FACTURA 1214935   Valor factura 26,593.46  saldo Pendiente de  16,593.46</t>
  </si>
  <si>
    <t>NLSE16-05</t>
  </si>
  <si>
    <t>SALDO INICIAL</t>
  </si>
  <si>
    <t xml:space="preserve">SALDO CUENTA </t>
  </si>
  <si>
    <t>Compra de 22,000.00 usd t.c. 17.495 Y PAGO A SEABOARD FOODS NLSE16-08  FACTURA 1216728   Valor factura 27,291.51  saldo Pendiente de  5,.291.51</t>
  </si>
  <si>
    <t>NLSE16-08</t>
  </si>
  <si>
    <t>Compra de 22,000.00 usd t.c. 17.495 Y PAGO A SEABOARD FOODS NLSE16-09  FACTURA 1216905   Valor factura 27,580.83 saldo Pendiente de  5,580.83</t>
  </si>
  <si>
    <t>NLSE16-09</t>
  </si>
  <si>
    <t>Compra de 27,000.00 usd t.c. 17.898 Y PAGO A SEABOARD FOODS NLSE16-10  FACTURA 1217170   Valor factura 27,031.17 saldo Pendiente de 31.17</t>
  </si>
  <si>
    <t>NLSE16-10</t>
  </si>
  <si>
    <t>Compra de 28,000.00 usd t.c. 17,820   Y PAGO AFACTURA 739122    nlin16-05   valor factura  26,808.62  saldo a favor de  1,191.38</t>
  </si>
  <si>
    <t>nlin16-04</t>
  </si>
  <si>
    <t>nlin16-05</t>
  </si>
  <si>
    <t>Compra de 28,000.00 usd t.c. 17.970   Y PAGO A SEABOARD FOODS NLSE16-12  FACTURA 1218822   Valor factura 28,549.07 saldo Pendiente de 549.07</t>
  </si>
  <si>
    <t>Compra de 28,000.00 usd t.c. 17.970   Y PAGO A SEABOARD FOODS NLSE16-11  FACTURA 1218821   Valor factura 28,502.93 saldo Pendiente de 502.93</t>
  </si>
  <si>
    <t>NLSE16-11</t>
  </si>
  <si>
    <t>Compra de 30,000.00 usd t.c. 18,278   Y PAGO AFACTURA 739537    nlin16-06   valor factura  28,031.02  saldo a favor de  1,968.98</t>
  </si>
  <si>
    <t>nlin16-06</t>
  </si>
  <si>
    <t>Compra de 29,000.00 usd t.c. 18,278   Y PAGO A SEABOARD FOODS NLSE16-13 FACTURA 1219170   Valor factura 29,485.29     saldo pendiente 485.29</t>
  </si>
  <si>
    <t>NLSE16-12</t>
  </si>
  <si>
    <t>Compra de 29,000.00 usd t.c. 18,278   Y PAGO A SEABOARD FOODS NLSE16-14 FACTURA 1219171   Valor factura 29,363.22     saldo pendiente 363.22</t>
  </si>
  <si>
    <t>NLSE16-14</t>
  </si>
  <si>
    <t>NLSE16-13</t>
  </si>
  <si>
    <t>Compra de 30,000.00 usd t.c. 18,297   Y PAGO A SEABOARD FOODS NLSE16-15 FACTURA 1219172   Valor factura 29,248.52     saldo a favor de 751.48</t>
  </si>
  <si>
    <t>NLSE16-15</t>
  </si>
  <si>
    <t>Compra de 30,000.00 usd t.c. 18,231   Y PAGO AFACTURA 739960    nlin16-07   valor factura  28,691.70  saldo a favor de  1,308.30</t>
  </si>
  <si>
    <t>nlin16-07</t>
  </si>
  <si>
    <t>NLSE16-17</t>
  </si>
  <si>
    <t>Compra de 29,000.00 usd t.c. 18,447   Y PAGO A SEABOARD FOODS NLSE16-17   FACTURA 1221067   Valor factura 28,601.16     saldo a favor de 398.84</t>
  </si>
  <si>
    <t>Compra de 29,000.00 usd t.c. 18,447   Y PAGO A SEABOARD FOODS NLSE16-16   FACTURA 1221066   Valor factura 28,908.03     saldo a favor de 91.97</t>
  </si>
  <si>
    <t>NSE16-16</t>
  </si>
  <si>
    <t>Compra de 30,000.00 usd t.c. 18,537   Y PAGO A SEABOARD FOODS NLSE16-18   FACTURA 1221213   Valor factura 29,637.58     saldo a favor de 362.42</t>
  </si>
  <si>
    <t>NLSE16-18</t>
  </si>
  <si>
    <t>Compra de 30,000.00 usd t.c. 18,537   Y PAGO A SEABOARD FOODS NLSE16-19   FACTURA 1221214   Valor factura 29,423.53     saldo a favor de 576.47</t>
  </si>
  <si>
    <t>NLSE16-19</t>
  </si>
  <si>
    <t>Compra de 30,000.00 usd t.c. 18,537   Y PAGO AFACTURA 740373    nlin16-08   valor factura  29,144.34  saldo a favor de  855.66</t>
  </si>
  <si>
    <t>nlin16-08</t>
  </si>
  <si>
    <t>NLSE16-20</t>
  </si>
  <si>
    <t>Compra de 32,000.00 usd t.c. 18,550   Y PAGO A SEABOARD FOODS NLSE16-20   FACTURA 1221215   Valor factura 30,082.38     saldo a favor de 1,917.62</t>
  </si>
  <si>
    <t>Compra de 29,000.00 usd t.c. 18,580   Y PAGO AFACTURA 740373    nlin16-09   valor factura  28,960.20  saldo a favor de  39.80</t>
  </si>
  <si>
    <t>nlin16-09</t>
  </si>
  <si>
    <t>Compra de 30,000.00 usd t.c. 18,460   Y PAGO A SEABOARD FOODS NLSE16-22   FACTURA 1223220   Valor factura 29,826.61    saldo a favor de 173.39</t>
  </si>
  <si>
    <t>NLSE16-22</t>
  </si>
  <si>
    <t>Compra de 30,000.00 usd t.c. 18,460   Y PAGO A SEABOARD FOODS NLSE16-21   FACTURA 1223221   Valor factura 29,611.20    saldo a favor de 388.80</t>
  </si>
  <si>
    <t>NLSE16-21</t>
  </si>
  <si>
    <t>Compra de 30,000.00 usd t.c. 18,298   Y PAGO A SEABOARD FOODS NLSE16-23   FACTURA 1223453   Valor factura 29,686.56    saldo a favor de 313.44</t>
  </si>
  <si>
    <t>NLSE16-23</t>
  </si>
  <si>
    <t>Compra de 30,000.00 usd t.c. 18,298   Y PAGO A SEABOARD FOODS NLSE16-24   FACTURA 1223454   Valor factura 29,903.06    saldo a favor de 96.94</t>
  </si>
  <si>
    <t>NLSE16-24</t>
  </si>
  <si>
    <t>Compra de 28,000.00 usd t.c. 18,285   Y PAGO AFACTURA 7401181    nlin16-10   valor factura  28,691.57  saldo pendiente de  691.57</t>
  </si>
  <si>
    <t>nlin16-10</t>
  </si>
  <si>
    <t>NLSE16-35</t>
  </si>
  <si>
    <t>Compra de 30,000.00 usd t.c. 18,550   Y PAGO A SEABOARD FOODS NLSE16-25   FACTURA 1223570   Valor factura 30,844.87    saldo pendiente  844.87</t>
  </si>
  <si>
    <t>NLSE16-25</t>
  </si>
  <si>
    <t>Compra de 29,000.00 usd t.c. 18,420   Y PAGO AFACTURA 741622    nlin16-11   valor factura  29,850.65     saldo pendiente  850.65</t>
  </si>
  <si>
    <t>nlin16-11</t>
  </si>
  <si>
    <t>NLSE16-27</t>
  </si>
  <si>
    <t>Compra de 31,000.00 usd t.c. 18,420   Y PAGO A SEABOARD FOODS NLSE16-26   FACTURA 1225088   Valor factura 29,473.55    saldo a favor 1,526.45</t>
  </si>
  <si>
    <t>Compra de 31,000.00 usd t.c. 18,420   Y PAGO A SEABOARD FOODS NLSE16-27   FACTURA 1225089   Valor factura 29,497.08    saldo a favor 1,502.92</t>
  </si>
  <si>
    <t>NLSE16-26</t>
  </si>
  <si>
    <t>nlin16-12</t>
  </si>
  <si>
    <t>Compra de 29,000.00 usd t.c. 18,170   Y PAGO AFACTURA 741841   nlin16-12   valor factura  28,744.69     saldo a favor de   255.31</t>
  </si>
  <si>
    <t>NLSE16-29</t>
  </si>
  <si>
    <t>Compra de 31,000.00 usd t.c. 18,170   Y PAGO A SEABOARD FOODS NLSE16-29   FACTURA 1225457   Valor factura 30,252.27    saldo a favor 747.73</t>
  </si>
  <si>
    <t>NLSE16-28</t>
  </si>
  <si>
    <t>Compra de 31,000.00 usd t.c. 18,170   Y PAGO A SEABOARD FOODS NLSE16-28   FACTURA 1225323   Valor factura 30,095.66    saldo a favor 904.34</t>
  </si>
  <si>
    <t>NLSE16-30</t>
  </si>
  <si>
    <t>Compra de 31,000.00 usd t.c. 18,180   Y PAGO A SEABOARD FOODS NLSE16-30   FACTURA 1225815   Valor factura 29,630.51    saldo a favor 1,369.49</t>
  </si>
  <si>
    <t>NLCong16-01</t>
  </si>
  <si>
    <t>Compra de 45,000.00 usd t.c. 18,835  Y PAGO A SEABOARD FOODS NLCONG16-01     FACTURA 1225322   Valor factura 38,086.92    saldo a favor 6,913.08</t>
  </si>
  <si>
    <t>nlin16-13</t>
  </si>
  <si>
    <t>NLSE16-31</t>
  </si>
  <si>
    <t>Compra de 35,000.00 usd t.c. 19.140  Y PAGO A SEABOARD FOODS NLSE16-31    FACTURA 1227551   Valor factura 29,441.38    saldo a favor  5,558.62</t>
  </si>
  <si>
    <t>NLSE16-33</t>
  </si>
  <si>
    <t>Compra de 35,000.00 usd t.c. 19.140  Y PAGO A SEABOARD FOODS NLSE16-33   FACTURA 1227553   Valor factura 29,667.47    saldo a favor  5,332.53</t>
  </si>
  <si>
    <t>NLSE16-32</t>
  </si>
  <si>
    <t>Compra de 35,000.00 usd t.c. 19.140  Y PAGO A SEABOARD FOODS NLSE16-32   FACTURA 1227552   Valor factura 29,375.21    saldo a favor  5,624.79</t>
  </si>
  <si>
    <t>nlin16-14</t>
  </si>
  <si>
    <t>Compra de 30,000.00 usd t.c. 19,140   Y PAGO AFACTURA 742697   nlin16-14   valor factura  28,592.09     saldo a favor de   1,407.91</t>
  </si>
  <si>
    <t>NLSE16-34</t>
  </si>
  <si>
    <t>Compra de 35,000.00 usd t.c. 19.140  Y PAGO A SEABOARD FOODS NLSE16-34  FACTURA 1227554   Valor factura 29,630.25    saldo a favor  5,369.75</t>
  </si>
  <si>
    <t>Compra de 29,000.00 usd t.c. 18,815   Y PAGO AFACTURA  743306   nlin16-15   valor factura  27,769.58     saldo a favor de   1,230.42</t>
  </si>
  <si>
    <t>nlin16-15</t>
  </si>
  <si>
    <t>NLSE16-37</t>
  </si>
  <si>
    <t>Compra de 29,000.00 usd t.c. 18-815  Y PAGO A SEABOARD FOODS NLSE16-37  FACTURA 1229782   Valor factura 28,064.37    saldo a favor 935.63</t>
  </si>
  <si>
    <t>NLSE16-36</t>
  </si>
  <si>
    <t>Compra de 29,000.00 usd t.c. 18-815  Y PAGO A SEABOARD FOODS NLSE16-36  FACTURA 1229781   Valor factura 28,082.80    saldo a favor   917.20</t>
  </si>
  <si>
    <t>Compra de 25,000.00 usd t.c. 18-910  Y PAGO A SEABOARD FOODS NLSE16-35  FACTURA 122------   Valor factura 27,852.34    saldo pendiente   2,852.34</t>
  </si>
  <si>
    <t>NLSE16-39</t>
  </si>
  <si>
    <t>NLSE16-38</t>
  </si>
  <si>
    <t>Compra de 29,000.00 usd t.c. 18-330  Y PAGO A SEABOARD FOODS NLSE16-39  FACTURA 1230134   Valor factura 28,622.85    saldo a favor 377.15</t>
  </si>
  <si>
    <t>Compra de 29,000.00 usd t.c. 18-330    Y PAGO A SEABOARD FOODS NLSE16-38    FACTURA 1230299   Valor factura 28,528.24    saldo a favor  471.76</t>
  </si>
  <si>
    <t>nlin16-16</t>
  </si>
  <si>
    <t>Compra de 29,000.00 usd t.c. 18,170   Y PAGO AFACTURA  743534   nlin16-16   valor factura  27,438.77     saldo a favor de   1,561.23</t>
  </si>
  <si>
    <t>NLSE16-40</t>
  </si>
  <si>
    <t>Compra de 25,000.00 usd t.c. 18-159  Y PAGO A SEABOARD FOODS NLSE16-40  FACTURA 1230300   Valor factura 28,913.60    saldo a pendiente  3,913.60</t>
  </si>
  <si>
    <t>Compra de 22,000.00 usd t.c. 18,340   Y PAGO AFACTURA  744090   nlin16-17   valor factura  27,606.33     saldo pendiente  5,606.33</t>
  </si>
  <si>
    <t>nlin16-17</t>
  </si>
  <si>
    <t>Compra de 27,000.00 usd t.c. 18.220     Y PAGO A SEABOARD FOODS NLSE16-41  FACTURA 1232037   Valor factura 27,805.12    saldo a pendiente  805.12</t>
  </si>
  <si>
    <t>NLSE16-41</t>
  </si>
  <si>
    <t>Compra de 27,000.00 usd t.c. 18.220     Y PAGO A SEABOARD FOODS NLSE16-42  FACTURA 1232038   Valor factura 27,942.36    saldo a pendiente  942.36</t>
  </si>
  <si>
    <t>NLSE16-42</t>
  </si>
  <si>
    <t>Compra de 27,000.00 usd t.c. 18,170   Y PAGO AFACTURA  744342   nlin16-18   valor factura  27,094.11     saldo pendiente  94.11</t>
  </si>
  <si>
    <t>nlin16-18</t>
  </si>
  <si>
    <t>NLSE16-43</t>
  </si>
  <si>
    <t>Compra de 28,000.00 usd t.c. 18.170     Y PAGO A SEABOARD FOODS NLSE16-43  FACTURA 1232039   Valor factura 27,990.54    saldo  a favor  9.46</t>
  </si>
  <si>
    <t>NLSE16-44</t>
  </si>
  <si>
    <t>Compra de 28,000.00 usd t.c. 18.170     Y PAGO A SEABOARD FOODS NLSE16-44  FACTURA 1232040   Valor factura 27,903.88    saldo  a favor  96.12</t>
  </si>
  <si>
    <t>NLSE16-45</t>
  </si>
  <si>
    <t>Compra de 28,000.00 usd t.c. 18.185     Y PAGO A SEABOARD FOODS NLSE16-45  FACTURA 1232468   Valor factura 27,905.11    saldo  a favor  94.89</t>
  </si>
  <si>
    <t>Compra de 29,000.00 usd t.c. 17,760     Y PAGO A SEABOARD FOODS NLSE16-53  FACTURA 1236400   Valor factura 28,873.12    saldo a favor de 126.88</t>
  </si>
  <si>
    <t>NLSE16-53</t>
  </si>
  <si>
    <t>Compra de 29,000.00 usd t.c. 17,760     Y PAGO A SEABOARD FOODS NLSE16-54  FACTURA 1236401   Valor factura 28767.37    saldo a favor de 232.63</t>
  </si>
  <si>
    <t>NLSE16-54</t>
  </si>
  <si>
    <t>Compra de 25,000.00 usd t.c. 17,390  Y PAGO AFACTURA  7479217   nlin16-26   valor factura  26,342.34    saldo pendiente  1,342.34</t>
  </si>
  <si>
    <t>nlin16-26</t>
  </si>
  <si>
    <t>Compra de 27,000.00 usd t.c. 18,080  Y PAGO AFACTURA  745004   nlin16-19   valor factura  28,074.55     saldo pendiente  1,074.55</t>
  </si>
  <si>
    <t>nlin16-19</t>
  </si>
  <si>
    <t>Compra de 28,500.00 usd t.c. 17.940     Y PAGO A SEABOARD FOODS NLSE16-47  FACTURA 1234131   Valor factura 28,644.12    saldo  pendiente   144.12</t>
  </si>
  <si>
    <t>NLSE16-47</t>
  </si>
  <si>
    <t>Compra de 28,500.00 usd t.c. 17.940     Y PAGO A SEABOARD FOODS NLSE16-46     FACTURA 1234130   Valor factura 28,728.36    saldo  pendiente   228.36</t>
  </si>
  <si>
    <t>NLSE16-46</t>
  </si>
  <si>
    <t>NLSE16-49</t>
  </si>
  <si>
    <t>Compra de 28,500.00 usd t.c. 17.880     Y PAGO A SEABOARD FOODS NLSE16-49      FACTURA 1234686    Valor factura 28,808.59   saldo  pendiente   308.59</t>
  </si>
  <si>
    <t>NLSE16-48</t>
  </si>
  <si>
    <t>Compra de 28,500.00 usd t.c. 17.880     Y PAGO A SEABOARD FOODS NLSE16-48      FACTURA 1234132    Valor factura 28,450.19   saldo  a favor de 49.81</t>
  </si>
  <si>
    <t>nlin16-20</t>
  </si>
  <si>
    <t>Compra de 27,500.00 usd t.c. 17,830    Y PAGO AFACTURA  745417   nlin16-20   valor factura  28,331.28     saldo pendiente  831.28</t>
  </si>
  <si>
    <t>NLSE16-50</t>
  </si>
  <si>
    <t>Compra de 28,500.00 usd t.c. 17.880     Y PAGO A SEABOARD FOODS NLSE16-50      FACTURA 1236397    Valor factura 29,082.04   saldo  pendiente   582.04</t>
  </si>
  <si>
    <t>Compra de 29,000.00 usd t.c. 17.880     Y PAGO A SEABOARD FOODS NLSE16-51      FACTURA 1236398    Valor factura 29,071.14   saldo  pendiente   71.14</t>
  </si>
  <si>
    <t>NLSE16-51</t>
  </si>
  <si>
    <t>Compra de 29,000.00 usd t.c. 17.880     Y PAGO A SEABOARD FOODS NLSE16-52      FACTURA 1236399    Valor factura 29,015.48   saldo  pendiente   15.48</t>
  </si>
  <si>
    <t>NLSE16-52</t>
  </si>
  <si>
    <t>Compra de 28,000.00 usd t.c. 17,880    Y PAGO AFACTURA  745858  nlin16-21   valor factura  28,664.90     saldo pendiente  664.90</t>
  </si>
  <si>
    <t>nlin16-21</t>
  </si>
  <si>
    <t>nlin16-22</t>
  </si>
  <si>
    <t>Compra de 29,000.00 usd t.c. 17,760    Y PAGO AFACTURA  746257  nlin16-22   valor factura  27,938.58     saldo a favor  1,061.42</t>
  </si>
  <si>
    <t>NLIN16-23</t>
  </si>
  <si>
    <t>Compra de 29,000.00 usd t.c. 17,790    Y PAGO AFACTURA  746258  nlin16-23  valor factura  28,086.91     saldo a favor    913.09</t>
  </si>
  <si>
    <t>NLSE16-55</t>
  </si>
  <si>
    <t>NLSE16-56</t>
  </si>
  <si>
    <t>Compra de 29,000.00 usd t.c. 17,870     Y PAGO A SEABOARD FOODS NLSE16-55  FACTURA 1236996   Valor factura 28,124.03    saldo a favor de 875.97</t>
  </si>
  <si>
    <t>Compra de 29,000.00 usd t.c. 17,820    Y PAGO A SEABOARD FOODS NLSE16-56  FACTURA 1237688   Valor factura 27,529.37    saldo a favor de  1,470.63</t>
  </si>
  <si>
    <t>NLSE16-57</t>
  </si>
  <si>
    <t>Compra de 29,000.00 usd t.c. 17,820    Y PAGO A SEABOARD FOODS NLSE16-57   FACTURA 1237689     Valor factura 27,544.95    saldo a favor de  1,455.05</t>
  </si>
  <si>
    <t>NLSE16-58</t>
  </si>
  <si>
    <t>Compra de 29,500.00 usd t.c. 17,740    Y PAGO A SEABOARD FOODS NLSE16-58   FACTURA 1238540     Valor factura 26,976.83    saldo a favor de   2,523.17</t>
  </si>
  <si>
    <t>NLIN16-24</t>
  </si>
  <si>
    <t>Compra de 29,500.00 usd t.c. 17,740    Y PAGO AFACTURA  746944     nlin16-24  valor factura  25,941.08     saldo a favor     3,558.92</t>
  </si>
  <si>
    <t>Compra de 26,000.00 usd t.c. 17,390    Y PAGO A SEABOARD FOODS NLSE16-59   FACTURA 1240765     Valor factura 26,787.08    saldo pendiente 787.08</t>
  </si>
  <si>
    <t>NLSE16-59</t>
  </si>
  <si>
    <t>Compra de 26,000.00 usd t.c. 17,390    Y PAGO A SEABOARD FOODS NLSE16-60   FACTURA 1240766     Valor factura 26,841.18    saldo pendiente 841.18</t>
  </si>
  <si>
    <t>NLSE16-60</t>
  </si>
  <si>
    <t>NLSE16-61</t>
  </si>
  <si>
    <t>Compra de 26,000.00 usd t.c. 17,390    Y PAGO A SEABOARD FOODS NLSE16-61   FACTURA 1240767     Valor factura 27,111.80    saldo pendiente  1,111.80</t>
  </si>
  <si>
    <t>Compra de 26,000.00 usd t.c. 17,390    Y PAGO A SEABOARD FOODS NLSE16-62  FACTURA 1240768     Valor factura 26,913.42    saldo pendiente  913.42</t>
  </si>
  <si>
    <t>NLSE16-62</t>
  </si>
  <si>
    <t xml:space="preserve">Compra de 24,000.00 usd t.c. 17,369    Y PAGO AFACTURA  747586     nlin16-25  valor factura  25,637.40     saldo pendiente </t>
  </si>
  <si>
    <t>NLIN16-25</t>
  </si>
  <si>
    <t>Compra de 27,000.00 usd t.c. 17,524    Y PAGO A SEABOARD FOODS NLSE16-63  FACTURA 1241206     Valor factura 27,536.66    saldo pendiente  536.66</t>
  </si>
  <si>
    <t>NLSE16-63</t>
  </si>
  <si>
    <t>Compra de 26,000.00 usd t.c. 17,400  Y PAGO AFACTURA  7478385   nlin16-27   valor factura  27,098.90    saldo pendiente  1,098.90</t>
  </si>
  <si>
    <t>NLIN16-27</t>
  </si>
  <si>
    <t>NLSE16-66</t>
  </si>
  <si>
    <t>Compra de 27,500.00 usd t.c. 17,300    Y PAGO A SEABOARD FOODS NLSE16-66  FACTURA 1242804     Valor factura 28,380.56    saldo pendiente  880.56</t>
  </si>
  <si>
    <t>NLSE16-65</t>
  </si>
  <si>
    <t>Compra de 27,500.00 usd t.c. 17,300    Y PAGO A SEABOARD FOODS NLSE16-65  FACTURA 1242803     Valor factura 27,893.19    saldo pendiente  393.19</t>
  </si>
  <si>
    <t>Compra de 27,000.00 usd t.c. 17,400    Y PAGO A SEABOARD FOODS NLSE16-64  FACTURA 1242108     Valor factura 27,817.99    saldo pendiente  817.99</t>
  </si>
  <si>
    <t>NLSE16-64</t>
  </si>
  <si>
    <t>Compra de 27,000.00 usd t.c. 17,210  Y PAGO A FACTURA  748740   nlin16-28   valor factura  27,320.22    saldo pendiente  320.22</t>
  </si>
  <si>
    <t>NLIN16-28</t>
  </si>
  <si>
    <t>NLSE16-67</t>
  </si>
  <si>
    <t>Compra de 27,500.00 usd t.c. 17,210   Y PAGO A SEABOARD FOODS NLSE16-67  FACTURA 1243310     Valor factura 28,453.11    saldo pendiente  953.11</t>
  </si>
  <si>
    <t>NLIN16-30</t>
  </si>
  <si>
    <t>Compra de 29,000.00 usd t.c. 17,795  Y PAGO A FACTURA  749606   nlin16-30   valor factura  27,462.57    saldo a favor  1,507.43</t>
  </si>
  <si>
    <t>NLSE16-72</t>
  </si>
  <si>
    <t>Compra de 30,000.00 usd t.c. 17,795   Y PAGO A SEABOARD FOODS NLSE16-72  FACTURA 1245137     Valor factura 28,474.47    saldo a favor 1,525.53</t>
  </si>
  <si>
    <t>Compra de 30,000.00 usd t.c. 17,530   Y PAGO A SEABOARD FOODS NLSE16-74  FACTURA 1246661     Valor factura 31,036.49   saldo pendiente  1,036.49</t>
  </si>
  <si>
    <t>NLSE16-74</t>
  </si>
  <si>
    <t>NLIN16-31</t>
  </si>
  <si>
    <t>Compra de 29,000.00 usd t.c. 17,530  Y PAGO A FACTURA  750034   nlin16-31   valor factura  30,797.24    saldo pendiente  1,797.24</t>
  </si>
  <si>
    <t>Compra de 29,000.00 usd t.c. 17,430  Y PAGO A FACTURA  750604   nlin16-32   valor factura  32,416.50    saldo pendiente  3.416.50</t>
  </si>
  <si>
    <t>NLIN16-32</t>
  </si>
  <si>
    <t>Compra de 33,000.00 usd t.c. 17,635   Y PAGO A SEABOARD FOODS NLSE16-78  FACTURA 1247719     Valor factura 33,253.38   saldo pendiente  253.38</t>
  </si>
  <si>
    <t>NLSE16-78</t>
  </si>
  <si>
    <t>NLSE16-69</t>
  </si>
  <si>
    <t>Compra de 33,000.00 usd t.c. 17,635   Y PAGO A SEABOARD FOODS NLSE16-69   FACTURA 1248676     Valor factura 33,662.92   saldo pendiente  662.92</t>
  </si>
  <si>
    <t>NLSE16-68</t>
  </si>
  <si>
    <t>Compra de 27,500.00 usd t.c. 17,445   Y PAGO A SEABOARD FOODS NLSE16-68  FACTURA 1243311     Valor factura 29,062.38    saldo pendiente 1,562.38</t>
  </si>
  <si>
    <t>NLIN16-29</t>
  </si>
  <si>
    <t>Compra de 28,500.00 usd t.c. 17,850  Y PAGO A FACTURA  749252      nlin16-29   valor factura  27,631.58    saldo a favor  868.42</t>
  </si>
  <si>
    <t>NLSE16-73</t>
  </si>
  <si>
    <t>Compra de 30,000.00 usd t.c. 17,850   Y PAGO A SEABOARD FOODS NLSE16-73  FACTURA 1245693     Valor factura 29,925.22    saldo a favor 1,074.78</t>
  </si>
  <si>
    <t>NLSE16-71</t>
  </si>
  <si>
    <t>Compra de 30,000.00 usd t.c. 17,935   Y PAGO A SEABOARD FOODS NLSE16-71  FACTURA 1245136     Valor factura 28,689.35    saldo a favor  1,310.65</t>
  </si>
  <si>
    <t>NLSE16-70</t>
  </si>
  <si>
    <t>Compra de 30,000.00 usd t.c. 17,935   Y PAGO A SEABOARD FOODS NLSE16-70  FACTURA 1245135     Valor factura 28,526.23    saldo a favor  1,473.77</t>
  </si>
  <si>
    <t>Compra de 30,000.00 usd t.c. 17,575   Y PAGO A SEABOARD FOODS NLSE16-75  FACTURA 1247226     Valor factura 32,237.98   saldo pendiente 2,237.98</t>
  </si>
  <si>
    <t>NLSE16-75</t>
  </si>
  <si>
    <t>Compra de 30,000.00 usd t.c. 17,575   Y PAGO A SEABOARD FOODS NLSE16-76  FACTURA 1247227     Valor factura 32,224.34   saldo pendiente 2,224.34</t>
  </si>
  <si>
    <t>NLSE16-76</t>
  </si>
  <si>
    <t>Compra de 30,000.00 usd t.c. 17,430   Y PAGO A SEABOARD FOODS NLSE16-77  FACTURA 12447228     Valor factura 32,582.35   saldo pendiente 2,582.35</t>
  </si>
  <si>
    <t>NLSE16-77</t>
  </si>
  <si>
    <t>Compra de 33,000.00 usd t.c. 17,345   Y PAGO A SEABOARD FOODS NLSE16-79   FACTURA 1248677     Valor factura 33,651.78   saldo pendiente  651.78</t>
  </si>
  <si>
    <t>NLSE16-79</t>
  </si>
  <si>
    <t>Compra de 32,000.00 usd t.c. 17,345  Y PAGO A FACTURA  750948   nlin16-33   valor factura  33,098.49    saldo pendiente  1,098.49</t>
  </si>
  <si>
    <t>NLIN16-33</t>
  </si>
  <si>
    <t>Compra de 33,000.00 usd t.c. 17,290   Y PAGO A SEABOARD FOODS NLSE16-80   FACTURA 1249667     Valor factura 34,327.13   saldo pendiente  1,327.13</t>
  </si>
  <si>
    <t>NLSE16-80</t>
  </si>
  <si>
    <t>Compra de 33,000.00 usd t.c. 17,290   Y PAGO A SEABOARD FOODS NLSE16-81   FACTURA 1249668     Valor factura 34,393.01   saldo pendiente  1,393.01</t>
  </si>
  <si>
    <t>NLSE16-81</t>
  </si>
  <si>
    <t>NLSE16-87</t>
  </si>
  <si>
    <t>Compra de 38,000.00 usd t.c. 17,260   Y PAGO A SEABOARD FOODS NLSE16-87   FACTURA 1251582     Valor factura 34,648.86   saldo a favor  3,351.14</t>
  </si>
  <si>
    <t>NLSE16-88</t>
  </si>
  <si>
    <t>Compra de 38,000.00 usd t.c. 17,140   Y PAGO A SEABOARD FOODS NLSE16-88   FACTURA 1251583     Valor factura 34,374.95   saldo a favor  3,625.05</t>
  </si>
  <si>
    <t>Compra de 33,000.00 usd t.c. 17,485   Y PAGO A SEABOARD FOODS NLSE16-82   FACTURA 1249669     Valor factura 35,090.78   saldo pendiente  2,090.78</t>
  </si>
  <si>
    <t>NLSE16-82</t>
  </si>
  <si>
    <t>Compra de 32,000.00 usd t.c. 17,485  Y PAGO A FACTURA  751315   nlin16-34   valor factura  33,909.53    saldo pendiente  1,909.53</t>
  </si>
  <si>
    <t>NLIN16-34</t>
  </si>
  <si>
    <t>Compra de 35,000.00 usd t.c. 17,600   Y PAGO A SEABOARD FOODS NLSE16-83   FACTURA 1249969     Valor factura 35,121.08   saldo pendiente  121.08</t>
  </si>
  <si>
    <t>NLSE16-83</t>
  </si>
  <si>
    <t>NLSE16-84</t>
  </si>
  <si>
    <t>Compra de 38,000.00 usd t.c. 17,478   Y PAGO A SEABOARD FOODS NLSE16-84   FACTURA 1250866     Valor factura 34,894.17   saldo a favor  3,105.83</t>
  </si>
  <si>
    <t>NLIN16-35</t>
  </si>
  <si>
    <t xml:space="preserve">Compra de 38,000.00 usd t.c. 17,400  Y PAGO A SEABOARD FOODS NLSE16-86  FACTURA 1251581     Valor factura 35,001.54   saldo a favor  </t>
  </si>
  <si>
    <t>NLSE16-86</t>
  </si>
  <si>
    <t>NLSE16-85</t>
  </si>
  <si>
    <t>Compra de 38,000.00 usd t.c. 17,480  Y PAGO A FACTURA  751606   nlin16-35   valor factura  33,988.02    saldo a favor de  4,011.98</t>
  </si>
  <si>
    <t>NLIN16-36</t>
  </si>
  <si>
    <t>Compra de 38,000.00 usd t.c. 17,260  Y PAGO A FACTURA  752148   nlin16-36   valor factura  33,461.00    saldo a favor de  4,539.00</t>
  </si>
  <si>
    <t>NLSE16-89</t>
  </si>
  <si>
    <t>Compra de 37,000.00 usd t.c. 17,245   Y PAGO A SEABOARD FOODS NLSE16-89   FACTURA 1251821     Valor factura 32,451.92   saldo a favor  4,548.08</t>
  </si>
  <si>
    <t>Compra de 32,000.00 usd t.c. 17,775   Y PAGO A SEABOARD FOODS NLSE16-90   FACTURA 12552931     Valor factura 33,304.98   saldo pendiente 1,304.98</t>
  </si>
  <si>
    <t>NLSE16-90</t>
  </si>
  <si>
    <t>Compra de 30,000.00 usd t.c. 17,775  Y PAGO A FACTURA  7522423   nlin16-37   valor factura  34,067.05    saldo pendiente 4,067.05</t>
  </si>
  <si>
    <t>NLIN16-37</t>
  </si>
  <si>
    <t>NLIN16-38</t>
  </si>
  <si>
    <t>Compra de 34,000.00 usd t.c. 17,889  Y PAGO A FACTURA  7552990   nlin16-38   valor factura  33,329.82    saldo a favor de 670.18</t>
  </si>
  <si>
    <t>Compra de 33,000.00 usd t.c. 17,889   Y PAGO A SEABOARD FOODS NLSE16-93   FACTURA 1253760     Valor factura 33,531.25   saldo pendiente 531.25</t>
  </si>
  <si>
    <t>NLSE16-93</t>
  </si>
  <si>
    <t>Compra de 33,000.00 usd t.c. 18,070   Y PAGO A SEABOARD FOODS NLSE16-95   FACTURA 1254173     Valor factura 33,037.46   saldo pendiente  37.46</t>
  </si>
  <si>
    <t>NLSE16-95</t>
  </si>
  <si>
    <t>NLSE16-96</t>
  </si>
  <si>
    <t>Compra de 33,000.00 usd t.c. 18,960   Y PAGO A SEABOARD FOODS NLSE16-96   FACTURA 1255725     Valor factura 31,871.60   saldo a favor 1,128.40</t>
  </si>
  <si>
    <t>Compra de 33,000.00 usd t.c. 18,390  Y PAGO A FACTURA  754086   nlin16-41   valor factura  30,498.01    saldo a favor de 2,501.99</t>
  </si>
  <si>
    <t>NLIN16-41</t>
  </si>
  <si>
    <t>Compra de 33,000.00 usd t.c. 18,410 Y PAGO A FACTURA  754902   nlin16-43   valor factura  31,723.92   saldo a favor de 1,276.08</t>
  </si>
  <si>
    <t>NLIN16-43</t>
  </si>
  <si>
    <t>Compra de 33,000.00 usd t.c. 18,460   Y PAGO A SEABOARD FOODS NLSE16-108   FACTURA 1259481     Valor factura 32,305.96   saldo a favor 694.04</t>
  </si>
  <si>
    <t>NLSE16-108</t>
  </si>
  <si>
    <t>NLSE16-92</t>
  </si>
  <si>
    <t>Compra de 32,000.00 usd t.c. 17,779   Y PAGO A SEABOARD FOODS NLSE16-91   FACTURA 1253758     Valor factura 33,931.37   saldo pendiente 1,931.37</t>
  </si>
  <si>
    <t>NLSE16-91</t>
  </si>
  <si>
    <t>Compra de 33,000.00 usd t.c. 17,889   Y PAGO A SEABOARD FOODS NLSE16-94   FACTURA 12553761     Valor factura 33,385.41   saldo pendiente 385.41</t>
  </si>
  <si>
    <t>NLSE16-94</t>
  </si>
  <si>
    <t>Compra de 33,000.00 usd t.c. 17,960  Y PAGO A FACTURA  753278   nlin16-39   valor factura  32,488.87    saldo a favor de 511.13</t>
  </si>
  <si>
    <t>NLIN16-39</t>
  </si>
  <si>
    <t>NLSE16-97</t>
  </si>
  <si>
    <t>NLSE16-98</t>
  </si>
  <si>
    <t>Compra de 33,000.00 usd t.c. 18,970   Y PAGO A SEABOARD FOODS NLSE16-97   FACTURA 1255726     Valor factura 31,873.96   saldo a favor 1,126.04</t>
  </si>
  <si>
    <t>Compra de 33,000.00 usd t.c. 18,010   Y PAGO A SEABOARD FOODS NLSE16-98   FACTURA 1255727     Valor factura 31,924.91   saldo a favor  1,075.09</t>
  </si>
  <si>
    <t>NLSE16-99</t>
  </si>
  <si>
    <t>Compra de 33,000.00 usd t.c. 18,018   Y PAGO A SEABOARD FOODS NLSE16-99   FACTURA 1256244     Valor factura 31,906.91  saldo a favor  1,093.39</t>
  </si>
  <si>
    <t>NLSE16-100</t>
  </si>
  <si>
    <t>Compra de 33,000.00 usd t.c. 18,180   Y PAGO A SEABOARD FOODS NLSE16-100   FACTURA 1256245     Valor factura 30,601.30  saldo a favor  2,398.70</t>
  </si>
  <si>
    <t>NLIN16-40</t>
  </si>
  <si>
    <t>Compra de 33,000.00 usd t.c. 18,180  Y PAGO A FACTURA  753820   nlin16-40   valor factura  31,110.99    saldo a favor de 1,889.01</t>
  </si>
  <si>
    <t>Compra de 32,000.00 usd t.c. 18,187   Y PAGO A SEABOARD FOODS NLSE16-101   FACTURA 1256428     Valor factura 33,088.20  saldo pendiente 1,088.20</t>
  </si>
  <si>
    <t>Compra de 32,000.00 usd t.c. 18,390   Y PAGO A SEABOARD FOODS NLSE16-102   FACTURA 1257197     Valor factura 32,920.14  saldo pendiente 920.14</t>
  </si>
  <si>
    <t>NLSE16-102</t>
  </si>
  <si>
    <t>NLSE16-101</t>
  </si>
  <si>
    <t>Compra de 32,000.00 usd t.c. 18,540   Y PAGO A SEABOARD FOODS NLSE16-103   FACTURA 1258228     Valor factura 32,534.52  saldo pendiente 534.52</t>
  </si>
  <si>
    <t>NLSE16-103</t>
  </si>
  <si>
    <t>Compra de 32,000.00 usd t.c. 18,540   Y PAGO A SEABOARD FOODS NLSE16-104   FACTURA 1258229     Valor factura 32,383.26  saldo pendiente 383.26</t>
  </si>
  <si>
    <t>NLSE16-104</t>
  </si>
  <si>
    <t>Compra de 30,000.00 usd t.c. 18,430   Y PAGO A SEABOARD FOODS NLSE16-105   FACTURA 1258230     Valor factura 32,232.54  saldo pendiente 2,232.54</t>
  </si>
  <si>
    <t>NLSE16-105</t>
  </si>
  <si>
    <t>Compra de 30,000.00 usd t.c. 18,430   Y PAGO A SEABOARD FOODS NLSE16-106   FACTURA 1258500     Valor factura 32,347.46  saldo pendiente 2,347.46</t>
  </si>
  <si>
    <t>NLSE16-106</t>
  </si>
  <si>
    <t>Compra de 32,000.00 usd t.c. 18,430 Y PAGO A FACTURA  754639   nlin16-42   valor factura  30,915.23   saldo a favor de 1,084.77</t>
  </si>
  <si>
    <t>NLIN16-42</t>
  </si>
  <si>
    <t>Compra de 33,000.00 usd t.c. 18,460  Y PAGO A SEABOARD FOODS NLSE16-107   FACTURA 1258634     Valor factura 31,909.80  saldo a favor 1,090.20</t>
  </si>
  <si>
    <t>NLSE16-107</t>
  </si>
  <si>
    <t>Compra de 33,000.00 usd t.c. 18,410  Y PAGO A SEABOARD FOODS NLSE16-109  FACTURA 1260002     Valor factura 32,920.07   saldo a favor 79.93</t>
  </si>
  <si>
    <t>NLSE16-109</t>
  </si>
  <si>
    <t>Compra de 33,000.00 usd t.c. 18,450  Y PAGO A SEABOARD FOODS NLSE16-110  FACTURA 1260003     Valor factura 32,929.31   saldo a favor 70.69</t>
  </si>
  <si>
    <t>NLSE16-110</t>
  </si>
  <si>
    <t>Compra de 33,000.00 usd t.c. 18,505  Y PAGO A SEABOARD FOODS NLSE16-111  FACTURA 1260004     Valor factura 33,030.91   saldo  pendiente 30.91</t>
  </si>
  <si>
    <t>NLSE16-111</t>
  </si>
  <si>
    <t>Compra de 33,000.00 usd t.c. 18,505  Y PAGO A SEABOARD FOODS NLSE16-112  FACTURA 1260005     Valor factura 33,074.02   saldo  pendiente 74.02</t>
  </si>
  <si>
    <t>NLSE16-112</t>
  </si>
  <si>
    <t>Compra de 30,000.00 usd t.c. 18,505 Y PAGO A FACTURA  755277   nlin16-44   valor factura  31,561.36   saldo pendiente 1,561.36</t>
  </si>
  <si>
    <t>NLIN16-44</t>
  </si>
  <si>
    <t>Compra de 32,000.00 usd t.c. 18,480  Y PAGO A SEABOARD FOODS NLSE16-114  FACTURA 1261510     Valor factura 33,168.19+ 299.08 =  33,467.27     saldo  pendiente 1467.27</t>
  </si>
  <si>
    <t>NLSE16-114</t>
  </si>
  <si>
    <t>NLSE16-117</t>
  </si>
  <si>
    <t>Compra de 33,000.00 usd t.c. 18.651  Y PAGO A SEABOARD FOODS NLSE16-117  FACTURA 1262613     Valor factura  33,308.18    saldo  pendiente 308.18</t>
  </si>
  <si>
    <t>Compra de 36,000.00 usd t.c. 18.921  Y PAGO A SEABOARD FOODS NLSE16-122  FACTURA 1265340     Valor factura  35,552.10    saldo  pendiente 447.90</t>
  </si>
  <si>
    <t>NLSE16-122</t>
  </si>
  <si>
    <t>Compra de 31,000.00 usd t.c. 18.650  Y PAGO A SEABOARD FOODS NLSE16-115 FACTURA 1262093     Valor factura  33,844.06    saldo  pendiente 2,844.06</t>
  </si>
  <si>
    <t>NLSE16-115</t>
  </si>
  <si>
    <t>NLSE16-116</t>
  </si>
  <si>
    <t>Compra de 31,000.00 usd t.c. 18.650  Y PAGO A SEABOARD FOODS NLSE16-116 FACTURA 1262612     Valor factura  33,563.57    saldo  pendiente 2,563.57</t>
  </si>
  <si>
    <t>NLSE16-118</t>
  </si>
  <si>
    <t>Compra de 34,000.00 usd t.c. 18.540  Y PAGO A SEABOARD FOODS NLSE16-118  FACTURA 1264029    Valor factura  34,689.72    saldo  pendiente 689.72</t>
  </si>
  <si>
    <t>Compra de 34,000.00 usd t.c. 18.550  Y PAGO A SEABOARD FOODS NLSE16-120  FACTURA 1264273    Valor factura  34,821.83    saldo  pendiente 821.83</t>
  </si>
  <si>
    <t>NLSE16-120</t>
  </si>
  <si>
    <t>Compra de 34,000.00 usd t.c. 18.550  Y PAGO A SEABOARD FOODS NLSE16-119  FACTURA 1264272    Valor factura  35,053.01    saldo  pendiente 1,053.01</t>
  </si>
  <si>
    <t>NLSE16-119</t>
  </si>
  <si>
    <t>Compra de 31,000.00 usd t.c. 18,170 Y PAGO A FACTURA  756840   nlin16-46   valor factura  33,507.08   saldo pendiente 2,507.08</t>
  </si>
  <si>
    <t>NLIN16-46</t>
  </si>
  <si>
    <t>Compra de 31,000.00 usd t.c. 18,420 Y PAGO A FACTURA  7566839   nlin16-45  valor factura  33,181.45   saldo pendiente 2,181.45</t>
  </si>
  <si>
    <t>NLIN16-45</t>
  </si>
  <si>
    <t>Compra de 35,000.00 usd t.c. 18.798    Y PAGO A SEABOARD FOODS NLSE16-121   FACTURA 1265339    Valor factura  36,061.18    saldo  pendiente 1,061.18</t>
  </si>
  <si>
    <t>NLSE16-121</t>
  </si>
  <si>
    <t>NLSE16-123</t>
  </si>
  <si>
    <r>
      <t>Compra de 36,000.00 usd t.c. 18.850    Y PAGO A SEABOARD FOODS NLSE16-123   FACTURA 1266341    Valor factura  36,639.60--</t>
    </r>
    <r>
      <rPr>
        <b/>
        <sz val="10"/>
        <color rgb="FF0000FF"/>
        <rFont val="Calibri"/>
        <family val="2"/>
        <scheme val="minor"/>
      </rPr>
      <t xml:space="preserve">800.00 usd sobre bonificacion NLSE16-120 </t>
    </r>
    <r>
      <rPr>
        <b/>
        <sz val="10"/>
        <color theme="1"/>
        <rFont val="Calibri"/>
        <family val="2"/>
        <scheme val="minor"/>
      </rPr>
      <t xml:space="preserve">  saldo  a favor 160.40</t>
    </r>
  </si>
  <si>
    <t>NLSE16-124</t>
  </si>
  <si>
    <t>NLIN16-47</t>
  </si>
  <si>
    <t>Compra de 34,000.00 usd t.c. 18,945 Y PAGO A FACTURA  757670   nlin16-47   valor factura  35,567.42   saldo pendiente 1,567.42</t>
  </si>
  <si>
    <t>Compra de 34,000.00 usd t.c. 18,945 Y PAGO A FACTURA  757836   nlin16-48   valor factura  35,122.46   saldo pendiente 1,122.46</t>
  </si>
  <si>
    <t>NLIN16-48</t>
  </si>
  <si>
    <t>Compra de 36,000.00 usd t.c. 18.850    Y PAGO A SEABOARD FOODS NLSE16-125   FACTURA 1266803   Valor factura  36,881.47   saldo pendiente 881.47</t>
  </si>
  <si>
    <t>NLSE16-125</t>
  </si>
  <si>
    <r>
      <t>Compra de 36,000.00 usd t.c. 18.850    Y PAGO A SEABOARD FOODS NLSE16-124   FACTURA 1266342    Valor factura  36,562.06--</t>
    </r>
    <r>
      <rPr>
        <b/>
        <sz val="10"/>
        <color rgb="FF0000FF"/>
        <rFont val="Calibri"/>
        <family val="2"/>
        <scheme val="minor"/>
      </rPr>
      <t xml:space="preserve">800.00 usd sobre bonificacion NLSE16-118 </t>
    </r>
    <r>
      <rPr>
        <b/>
        <sz val="10"/>
        <color theme="1"/>
        <rFont val="Calibri"/>
        <family val="2"/>
        <scheme val="minor"/>
      </rPr>
      <t xml:space="preserve">  saldo  a favor 237.94</t>
    </r>
  </si>
  <si>
    <t>NLSE16-126</t>
  </si>
  <si>
    <t>Compra de 40,000.00 usd t.c. 18.655    Y PAGO A SEABOARD FOODS NLSE16-126   FACTURA 1268151   Valor factura  37,079.29   saldo  a favor 2,920.71</t>
  </si>
  <si>
    <t>NLSE16-127</t>
  </si>
  <si>
    <t>Compra de 40,000.00 usd t.c. 18.590    Y PAGO A SEABOARD FOODS NLSE16-127   FACTURA 1268342   Valor factura  37,865.99   saldo  a favor 2,134.01</t>
  </si>
  <si>
    <t>NLSE16-128</t>
  </si>
  <si>
    <t>Compra de 40,000.00 usd t.c. 18.590    Y PAGO A SEABOARD FOODS NLSE16-128   FACTURA 1268343   Valor factura  37,876.69   saldo  a favor  2,123.31</t>
  </si>
  <si>
    <t>NLIN16-49</t>
  </si>
  <si>
    <t>Compra de 37,000.00 usd t.c. 18,550 Y PAGO A FACTURA  757836   nlin16-49   valor factura  36,961.31   saldo a favor  38.69</t>
  </si>
  <si>
    <t>Compra de 37,000.00 usd t.c. 18,420    Y PAGO A FACTURA  758486  nlin16-50   valor factura  37,006.00   saldo Pendiente  6.00</t>
  </si>
  <si>
    <t>NLIN16-50</t>
  </si>
  <si>
    <t>CANCELADA</t>
  </si>
  <si>
    <t>NLSE16-129</t>
  </si>
  <si>
    <t>XXXXX</t>
  </si>
  <si>
    <t>NLSE16-130</t>
  </si>
  <si>
    <t>Compra de 36,000.00 usd t.c. 18.978    Y PAGO A SEABOARD FOODS NLSE16-130  FACTURA 1268453   Valor factura  40,036.57   saldo  pendiente 4,036.57</t>
  </si>
  <si>
    <t>NLSE16-134</t>
  </si>
  <si>
    <t>Compra de 39,000.00 usd t.c. 18.560    Y PAGO A SEABOARD FOODS NLSE16-134  FACTURA 1270590   Valor factura  38,722.71   saldo  a favor 277.29</t>
  </si>
  <si>
    <t>NLSE16-131</t>
  </si>
  <si>
    <t>Compra de 37,500.00 usd t.c. 18.850   Y PAGO A SEABOARD FOODS NLSE16-131  FACTURA 1271070   Valor factura  38,813.58   saldo pendiente 1,313.58</t>
  </si>
  <si>
    <t>Compra de 36,000.00 usd t.c. 19.040    Y PAGO A SEABOARD FOODS NLSE16-136  FACTURA 1271431   Valor factura  39,535.91   saldo  pendiente  3,535.91</t>
  </si>
  <si>
    <t>NLSE16-136</t>
  </si>
  <si>
    <t>Compra de 37,500.00 usd t.c. 18.610  Y PAGO A SEABOARD FOODS NLSE16-132  FACTURA 1270427   Valor factura  38,988.83   saldo pendiente 1,488.83</t>
  </si>
  <si>
    <t>NLSE16-132</t>
  </si>
  <si>
    <t>Compra de 37,500.00 usd t.c. 18.610  Y PAGO A SEABOARD FOODS NLSE16-132  FACTURA 1269758   Valor factura  39,019.10  saldo pendiente 1,519.10</t>
  </si>
  <si>
    <t>NLSE16-133</t>
  </si>
  <si>
    <t>NLIN16-51</t>
  </si>
  <si>
    <r>
      <t>Compra de 40,000.00 usd t.c. 18,560    Y PAGO A FACTURA  759328  nlin16-51   valor factura  37,331.22--</t>
    </r>
    <r>
      <rPr>
        <b/>
        <sz val="11"/>
        <color rgb="FF0000FF"/>
        <rFont val="Calibri"/>
        <family val="2"/>
        <scheme val="minor"/>
      </rPr>
      <t>1,000.00 usd x bonificacion de carga  NLIN16-42 de Mayo 27   saldo A FAVOR 1,668.78</t>
    </r>
  </si>
  <si>
    <t>NLSE16-138</t>
  </si>
  <si>
    <t>NLSE16-143</t>
  </si>
  <si>
    <t>NLCong16-03</t>
  </si>
  <si>
    <t>Compra de 36,000.00 usd t.c. 18.597    Y PAGO A SEABOARD FOODS  NLSE16-150      FACTURA 1277511   Valor factura  33,690.03   saldo  a favor  2,309.97</t>
  </si>
  <si>
    <t>NLSE16-150</t>
  </si>
  <si>
    <t>Compra de 35,000.00 usd t.c. 18.875    Y PAGO A SEABOARD FOODS  NLSE16-151      FACTURA 1277897   Valor factura  32,093.86   saldo  a favor  2,906.14</t>
  </si>
  <si>
    <t>NLSE16-151</t>
  </si>
  <si>
    <t>Compra de 35,000.00 usd t.c. 18.875    Y PAGO A SEABOARD FOODS  NLSE16-152      FACTURA 1277898   Valor factura  32,009.49   saldo  a favor  2,990.51</t>
  </si>
  <si>
    <t>NLSE16-152</t>
  </si>
  <si>
    <t>NLSE16-135</t>
  </si>
  <si>
    <t>Compra de 42,000.00 usd t.c. 18.780    Y PAGO A SEABOARD FOODS NLSE16-137  FACTURA 1271432   Valor factura  39,150.34 y saldo a favor de 2,849.66</t>
  </si>
  <si>
    <t>NLSE16-137</t>
  </si>
  <si>
    <t>NLSE16-139</t>
  </si>
  <si>
    <t>Compra de 43,000.00 usd t.c. 18.850    Y PAGO A SEABOARD FOODS NLSE16-139  FACTURA 1272377   Valor factura  40,538.42   saldo  a favor 2,461.58</t>
  </si>
  <si>
    <r>
      <t xml:space="preserve">Compra de 38,000.00 usd t.c. 18,770    Y PAGO A FACTURA  760165  nlin16-52   valor factura  37,738.73   </t>
    </r>
    <r>
      <rPr>
        <b/>
        <sz val="11"/>
        <color rgb="FF0000FF"/>
        <rFont val="Calibri"/>
        <family val="2"/>
        <scheme val="minor"/>
      </rPr>
      <t xml:space="preserve">  saldo A FAVOR 261.27</t>
    </r>
  </si>
  <si>
    <t>NLIN16-52</t>
  </si>
  <si>
    <t>Compra de 30,000.00 usd t.c. 18.770    Y PAGO A SEABOARD FOODS NLSE16-156  FACTURA 1271069   Valor factura  26,678.57   saldo  a favor 3,321.43</t>
  </si>
  <si>
    <t>NLSE16-156</t>
  </si>
  <si>
    <t>Compra de 40,000.00 usd t.c. 18.555    Y PAGO A SEABOARD FOODS NLSE16-141 FACTURA 12773792   Valor factura  39,831.23   saldo  a favor 168.77</t>
  </si>
  <si>
    <t>NLSE16-141</t>
  </si>
  <si>
    <t>Compra de 40,000.00 usd t.c. 18.555    Y PAGO A SEABOARD FOODS NLSE16-142   FACTURA 1273793   Valor factura  38,615.58   saldo  a favor 1,384.42</t>
  </si>
  <si>
    <t>NLSE16-142</t>
  </si>
  <si>
    <t>Compra de 40,000.00 usd t.c. 18.381    Y PAGO A SEABOARD FOODS NLSE16-144   FACTURA 1274491   Valor factura  39,124.46   saldo  a favor 875.54</t>
  </si>
  <si>
    <t>NLSE16-144</t>
  </si>
  <si>
    <r>
      <t xml:space="preserve">Compra de 38,000.00 usd t.c. 18,355    Y PAGO A FACTURA  761018  nlin16-53   valor factura  39,121.94   </t>
    </r>
    <r>
      <rPr>
        <b/>
        <sz val="11"/>
        <color rgb="FF0000FF"/>
        <rFont val="Calibri"/>
        <family val="2"/>
        <scheme val="minor"/>
      </rPr>
      <t xml:space="preserve">  saldo pendiente 1,121.94</t>
    </r>
  </si>
  <si>
    <t>NLIN16-53</t>
  </si>
  <si>
    <t>Compra de 40,000.00 usd t.c. 18.330    Y PAGO A SEABOARD FOODS NLSE16-145   FACTURA 1275827   Valor factura  35,301.78   saldo  a favor 4,698.22</t>
  </si>
  <si>
    <t>NLSE16-145</t>
  </si>
  <si>
    <t>Compra de 52,000.00 usd t.c. 18.500    Y PAGO A SEABOARD FOODS NLCong16-03      FACTURA 1276156   Valor factura  48,827.44   saldo  a favor 3,172.56</t>
  </si>
  <si>
    <t>Compra de 30,000.00 usd t.c. 18.510    Y PAGO A SEABOARD FOODS NLSE16-157      FACTURA 1275460   Valor factura  25,151.99   saldo  a favor 4,808.01</t>
  </si>
  <si>
    <t>NLSE16-157</t>
  </si>
  <si>
    <t>Compra de 42,000.00 usd t.c. 18.510    Y PAGO A SEABOARD FOODS NLSE16-146      FACTURA 1275458   Valor factura  35,378.42  saldo  a favor 6,621.58</t>
  </si>
  <si>
    <t>NLSE16-146</t>
  </si>
  <si>
    <t>Compra de 36,000.00 usd t.c. 18.660    Y PAGO A SEABOARD FOODS NLSE16-147      FACTURA 1275459   Valor factura  35,843.29   saldo  a favor 156.71</t>
  </si>
  <si>
    <t>NLSE16-147</t>
  </si>
  <si>
    <t>Compra de 36,000.00 usd t.c. 18.660    Y PAGO A SEABOARD FOODS NLSE16-149      FACTURA 1276840   Valor factura  34,482.41   saldo  a favor 1,517.59</t>
  </si>
  <si>
    <t>NLSE16-149</t>
  </si>
  <si>
    <t>Compra de 36,000.00 usd t.c. 18.660    Y PAGO A SEABOARD FOODS NLSE16-148      FACTURA 1276839   Valor factura  33,736.67   saldo  a favor 2,263.33</t>
  </si>
  <si>
    <t>NLSE16-148</t>
  </si>
  <si>
    <r>
      <t xml:space="preserve">Compra de 40,000.00 usd t.c. 18,663    Y PAGO A FACTURA  761849  nlin16-54   valor factura  33,980.82   </t>
    </r>
    <r>
      <rPr>
        <b/>
        <sz val="11"/>
        <color rgb="FF0000FF"/>
        <rFont val="Calibri"/>
        <family val="2"/>
        <scheme val="minor"/>
      </rPr>
      <t xml:space="preserve">  saldo a favor 6,019.18</t>
    </r>
  </si>
  <si>
    <t>NLIN16-54</t>
  </si>
  <si>
    <t>Compra de 32,000.00 usd t.c. 18.920    Y PAGO A SEABOARD FOODS  NLSE16-154      FACTURA 1278941   Valor factura  31,390.38  saldo  a favor  609.62</t>
  </si>
  <si>
    <t>NLSE16-154</t>
  </si>
  <si>
    <t>Compra de 32,000.00 usd t.c. 18.920    Y PAGO A SEABOARD FOODS  NLSE16-153      FACTURA 1278940   Valor factura  31,690.50  saldo  a favor  309.50</t>
  </si>
  <si>
    <t>NLSE16-153</t>
  </si>
  <si>
    <r>
      <t xml:space="preserve">Compra de 35,000.00 usd t.c. 18,860    Y PAGO A FACTURA  762713  nlin16-55   valor factura  30,831.49   </t>
    </r>
    <r>
      <rPr>
        <b/>
        <sz val="11"/>
        <color rgb="FF0000FF"/>
        <rFont val="Calibri"/>
        <family val="2"/>
        <scheme val="minor"/>
      </rPr>
      <t xml:space="preserve">  saldo a favor 4,168.51</t>
    </r>
  </si>
  <si>
    <t>NLIN16-55</t>
  </si>
  <si>
    <t>Compra de 32,000.00 usd t.c. 18.925    Y PAGO A SEABOARD FOODS  NLSE16-155      FACTURA 1279167  Valor factura  30073.42  saldo  a favor  1,926.58</t>
  </si>
  <si>
    <t>NLSE16-155</t>
  </si>
  <si>
    <t>Compra de 25,000.00 usd t.c. 18.445    Y PAGO A SEABOARD FOODS  NLSE16-164      FACTURA 1282889  Valor factura  32,925.49  saldo pendiente 7,925.49</t>
  </si>
  <si>
    <t>NLSE16-164</t>
  </si>
  <si>
    <t>NLSE16-167</t>
  </si>
  <si>
    <r>
      <t>Compra de 25,000.00 usd t.c. 18.250    Y PAGO A SEABOARD FOODS  NLSE16-167      FACTURA 1283397  Valor factura  33,841.03 --</t>
    </r>
    <r>
      <rPr>
        <b/>
        <sz val="10"/>
        <color rgb="FF0000FF"/>
        <rFont val="Calibri"/>
        <family val="2"/>
        <scheme val="minor"/>
      </rPr>
      <t xml:space="preserve">-menos bonificacion de   600  usd de la  NLSE16-166 </t>
    </r>
    <r>
      <rPr>
        <b/>
        <sz val="10"/>
        <color theme="1"/>
        <rFont val="Calibri"/>
        <family val="2"/>
        <scheme val="minor"/>
      </rPr>
      <t xml:space="preserve">  saldo pendiente  8,841.03</t>
    </r>
  </si>
  <si>
    <t>Compra de 35,000.00 usd t.c. 18.260    Y PAGO A SEABOARD FOODS  NLSE16-172     FACTURA 1285401  Valor factura  34,823.91  saldo  a favor 176.09</t>
  </si>
  <si>
    <t>NLSE16-172</t>
  </si>
  <si>
    <t>Compra de 25,000.00 usd t.c. 18.440    Y PAGO A SEABOARD FOODS  NLSE16-166     FACTURA 1283163  Valor factura  33,111.96  saldo pendiente 8,111.96</t>
  </si>
  <si>
    <t>NLSE16-166</t>
  </si>
  <si>
    <t>Compra de 30,000.00 usd t.c. 19.035    Y PAGO A SEABOARD FOODS  NLSE16-159      FACTURA 1280386  Valor factura  30,177.83  saldo  pediente 177.83</t>
  </si>
  <si>
    <t>NLSE16-159</t>
  </si>
  <si>
    <t>Compra de 30,000.00 usd t.c. 18,998    Y PAGO A SEABOARD FOODS  NLSE16-158      FACTURA 1280264  Valor factura  30,217.60  saldo  pediente 217.60</t>
  </si>
  <si>
    <t>NLSE16-158</t>
  </si>
  <si>
    <t>Compra de 32,000.00 usd t.c. 18,967    Y PAGO A SEABOARD FOODS  NLSE16-160      FACTURA 1280934  Valor factura  31,032.99  saldo  a favor 967.01</t>
  </si>
  <si>
    <t>NLSE16-160</t>
  </si>
  <si>
    <t>Compra de 32,000.00 usd t.c. 18,959    Y PAGO A SEABOARD FOODS  NLSE16-161      FACTURA 1280935  Valor factura  30,980.67  saldo  a favor 1,019.33</t>
  </si>
  <si>
    <t>NLSE16-161</t>
  </si>
  <si>
    <t>NLIN16-56</t>
  </si>
  <si>
    <t>Compra de 25,000.00 usd t.c. 18,630    Y PAGO A SEABOARD FOODS  NLSE16-162      FACTURA 1281599  Valor factura  31,721.90  saldo  pendiente 6,721.90</t>
  </si>
  <si>
    <t>NLSE16-162</t>
  </si>
  <si>
    <t>Compra de 25,000.00 usd t.c. 18,445    Y PAGO A SEABOARD FOODS  NLSE16-163      FACTURA 1282541  Valor factura  32,829.91  saldo  pendiente 7,829.91</t>
  </si>
  <si>
    <t>NLSE16-163</t>
  </si>
  <si>
    <t>Compra de 25,000.00 usd t.c. 18.440   Y PAGO A SEABOARD FOODS  NLSE16-165      FACTURA 1283162  Valor factura  32,852.78  saldo pendiente 7,852.78</t>
  </si>
  <si>
    <t>NLSE16-165</t>
  </si>
  <si>
    <r>
      <t xml:space="preserve">Compra de 25,000.00 usd t.c. 18,370    Y PAGO A FACTURA  764380  nlin16-57   valor factura  33,241.88   </t>
    </r>
    <r>
      <rPr>
        <b/>
        <sz val="11"/>
        <color rgb="FF0000FF"/>
        <rFont val="Calibri"/>
        <family val="2"/>
        <scheme val="minor"/>
      </rPr>
      <t xml:space="preserve">  saldo pendiente 8,241.88</t>
    </r>
  </si>
  <si>
    <t>NLIN16-57</t>
  </si>
  <si>
    <t>Compra de 33,000.00 usd t.c. 18.030    Y PAGO A SEABOARD FOODS  NLSE16-178     FACTURA 1284083  Valor factura  34,391.14  saldo pendiente 1,391.14</t>
  </si>
  <si>
    <t>NLSE16-178</t>
  </si>
  <si>
    <t>Compra de 33,000.00 usd t.c. 18.130    Y PAGO A SEABOARD FOODS  NLSE16-168     FACTURA 1284515  Valor factura  34,551.61  saldo pendiente 1,551.61</t>
  </si>
  <si>
    <t>NLSE16-168</t>
  </si>
  <si>
    <t>Compra de 33,000.00 usd t.c. 18.130    Y PAGO A SEABOARD FOODS  NLSE16-169     FACTURA 1284813  Valor factura  34,295.51  saldo pendiente 1,295.51</t>
  </si>
  <si>
    <t>NLSE16-169</t>
  </si>
  <si>
    <t>NLSE16-171</t>
  </si>
  <si>
    <r>
      <t>Compra de 33,000.00 usd t.c. 18.080    Y PAGO A SEABOARD FOODS  NLSE16-171      FACTURA 1285150  Valor factura  35,583.94 --</t>
    </r>
    <r>
      <rPr>
        <b/>
        <sz val="10"/>
        <color rgb="FF0000FF"/>
        <rFont val="Calibri"/>
        <family val="2"/>
        <scheme val="minor"/>
      </rPr>
      <t xml:space="preserve">-menos bonificacion de la misma factura   751.68  usd  </t>
    </r>
    <r>
      <rPr>
        <b/>
        <sz val="10"/>
        <color theme="1"/>
        <rFont val="Calibri"/>
        <family val="2"/>
        <scheme val="minor"/>
      </rPr>
      <t xml:space="preserve">  saldo pendiente  1,832.25</t>
    </r>
  </si>
  <si>
    <r>
      <t>Compra de 33,000.00 usd t.c. 18.080    Y PAGO A SEABOARD FOODS  NLSE16-170      FACTURA 1285149  Valor factura  35,392.05 --</t>
    </r>
    <r>
      <rPr>
        <b/>
        <sz val="10"/>
        <color rgb="FF0000FF"/>
        <rFont val="Calibri"/>
        <family val="2"/>
        <scheme val="minor"/>
      </rPr>
      <t xml:space="preserve">-menos bonificacion de la misma factura   747.64  usd  </t>
    </r>
    <r>
      <rPr>
        <b/>
        <sz val="10"/>
        <color theme="1"/>
        <rFont val="Calibri"/>
        <family val="2"/>
        <scheme val="minor"/>
      </rPr>
      <t xml:space="preserve">  saldo pendiente  1,644.43</t>
    </r>
  </si>
  <si>
    <t>NLSE16-170</t>
  </si>
  <si>
    <r>
      <t xml:space="preserve">Compra de 30,000.00 usd t.c. 18,080    Y PAGO A FACTURA  765234  nlin16-58  valor factura  34,977.39   </t>
    </r>
    <r>
      <rPr>
        <b/>
        <sz val="11"/>
        <color rgb="FF0000FF"/>
        <rFont val="Calibri"/>
        <family val="2"/>
        <scheme val="minor"/>
      </rPr>
      <t xml:space="preserve">  saldo pendiente 4,977.39</t>
    </r>
  </si>
  <si>
    <t>NLIN16-58</t>
  </si>
  <si>
    <r>
      <t>Compra de 40,000.00 usd t.c. 18.385    Y PAGO A SEABOARD FOODS  NLSE16-173     FACTURA 1286751  Valor factura  35,818.65</t>
    </r>
    <r>
      <rPr>
        <b/>
        <sz val="10"/>
        <color rgb="FF0000FF"/>
        <rFont val="Calibri"/>
        <family val="2"/>
        <scheme val="minor"/>
      </rPr>
      <t xml:space="preserve">  saldo  a favor 4,181.35</t>
    </r>
  </si>
  <si>
    <t>NLSE16-173</t>
  </si>
  <si>
    <r>
      <t>Compra de 40,000.00 usd t.c. 18.385    Y PAGO A SEABOARD FOODS  NLSE16-174     FACTURA 1286752  Valor factura  35,941.10</t>
    </r>
    <r>
      <rPr>
        <b/>
        <sz val="10"/>
        <color rgb="FF0000FF"/>
        <rFont val="Calibri"/>
        <family val="2"/>
        <scheme val="minor"/>
      </rPr>
      <t xml:space="preserve">  saldo  a favor 4,058.90</t>
    </r>
  </si>
  <si>
    <t>NLSE16-174</t>
  </si>
  <si>
    <r>
      <t>Compra de 40,000.00 usd t.c. 18.600    Y PAGO A SEABOARD FOODS  NLSE16-175     FACTURA 1287451  Valor factura  35,976.63</t>
    </r>
    <r>
      <rPr>
        <b/>
        <sz val="10"/>
        <color rgb="FF0000FF"/>
        <rFont val="Calibri"/>
        <family val="2"/>
        <scheme val="minor"/>
      </rPr>
      <t xml:space="preserve">  saldo  a favor 4,023.37</t>
    </r>
  </si>
  <si>
    <t>NLSE16-175</t>
  </si>
  <si>
    <r>
      <t xml:space="preserve">Compra de 30,000.00 usd t.c. 18,938   Y PAGO A FACTURA  763524  nlin16-56   valor factura  30,706.96  </t>
    </r>
    <r>
      <rPr>
        <b/>
        <sz val="11"/>
        <color rgb="FF0000FF"/>
        <rFont val="Calibri"/>
        <family val="2"/>
        <scheme val="minor"/>
      </rPr>
      <t xml:space="preserve">  saldo pendiente 706.96</t>
    </r>
  </si>
  <si>
    <r>
      <t>Compra de 35,500.00 usd t.c. 18.250    Y PAGO A SEABOARD FOODS  NLSE16-179     FACTURA 1288784  Valor factura  37,320.73</t>
    </r>
    <r>
      <rPr>
        <b/>
        <sz val="10"/>
        <color rgb="FF0000FF"/>
        <rFont val="Calibri"/>
        <family val="2"/>
        <scheme val="minor"/>
      </rPr>
      <t xml:space="preserve">  saldo  pendiente 2,320.73</t>
    </r>
  </si>
  <si>
    <t>NLE16-179</t>
  </si>
  <si>
    <r>
      <t>Compra de 35,500.00 usd t.c. 18.250    Y PAGO A SEABOARD FOODS  NLSE16-180     FACTURA 1289490  Valor factura  38,237.49</t>
    </r>
    <r>
      <rPr>
        <b/>
        <sz val="10"/>
        <color rgb="FF0000FF"/>
        <rFont val="Calibri"/>
        <family val="2"/>
        <scheme val="minor"/>
      </rPr>
      <t xml:space="preserve">  saldo  pendiente 2,737.49</t>
    </r>
  </si>
  <si>
    <t>NLSE16-180</t>
  </si>
  <si>
    <r>
      <t>Compra de 40,000.00 usd t.c. 18.600    Y PAGO A SEABOARD FOODS  NLSE16-176     FACTURA 1287913  Valor factura  36,718.41</t>
    </r>
    <r>
      <rPr>
        <b/>
        <sz val="10"/>
        <color rgb="FF0000FF"/>
        <rFont val="Calibri"/>
        <family val="2"/>
        <scheme val="minor"/>
      </rPr>
      <t xml:space="preserve">  saldo  a favor 3,281.59</t>
    </r>
  </si>
  <si>
    <t>NLSE16-176</t>
  </si>
  <si>
    <r>
      <t>Compra de 35,000.00 usd t.c. 18.385    Y PAGO A SEABOARD FOODS  NLSE16-177     FACTURA 1287729  Valor factura  37,217.49</t>
    </r>
    <r>
      <rPr>
        <b/>
        <sz val="10"/>
        <color rgb="FF0000FF"/>
        <rFont val="Calibri"/>
        <family val="2"/>
        <scheme val="minor"/>
      </rPr>
      <t xml:space="preserve">  saldo   pendiente 2,217.49</t>
    </r>
  </si>
  <si>
    <t>nlse16-177</t>
  </si>
  <si>
    <t>NLIN16-59</t>
  </si>
  <si>
    <r>
      <t xml:space="preserve">Compra de 40,000.00 usd t.c. 18,500    Y PAGO A FACTURA  766110      nlin16-59  valor factura  36,741.73   </t>
    </r>
    <r>
      <rPr>
        <b/>
        <sz val="11"/>
        <color rgb="FF0000FF"/>
        <rFont val="Calibri"/>
        <family val="2"/>
        <scheme val="minor"/>
      </rPr>
      <t xml:space="preserve">  saldo a favor  3,258.27</t>
    </r>
  </si>
  <si>
    <t>NLSE16-190</t>
  </si>
  <si>
    <r>
      <t>Compra de 15,000.00 usd t.c. 19.433    Y PAGO A SEABOARD FOODS  NLSE16-206     FACTURA 1298250   Valor factura  24,650.77</t>
    </r>
    <r>
      <rPr>
        <b/>
        <sz val="10"/>
        <color rgb="FF0000FF"/>
        <rFont val="Calibri"/>
        <family val="2"/>
        <scheme val="minor"/>
      </rPr>
      <t xml:space="preserve">  saldo pendiente  9,650.97</t>
    </r>
  </si>
  <si>
    <t>NLSE16-206</t>
  </si>
  <si>
    <t>NLSE16-182</t>
  </si>
  <si>
    <r>
      <t>Compra de 37,000.00 usd t.c. 18.834     Y PAGO A SEABOARD FOODS  NLSE16-182     FACTURA 1289278  Valor factura  36,816.02</t>
    </r>
    <r>
      <rPr>
        <b/>
        <sz val="10"/>
        <color rgb="FF0000FF"/>
        <rFont val="Calibri"/>
        <family val="2"/>
        <scheme val="minor"/>
      </rPr>
      <t xml:space="preserve">  saldo  a favor 183.98</t>
    </r>
  </si>
  <si>
    <r>
      <t>Compra de 37,000.00 usd t.c. 18.878    Y PAGO A SEABOARD FOODS  NLSE16-181     FACTURA 1289812  Valor factura  36,716.87</t>
    </r>
    <r>
      <rPr>
        <b/>
        <sz val="10"/>
        <color rgb="FF0000FF"/>
        <rFont val="Calibri"/>
        <family val="2"/>
        <scheme val="minor"/>
      </rPr>
      <t xml:space="preserve">  saldo  a favor 283.13</t>
    </r>
  </si>
  <si>
    <t>NLSE16-181</t>
  </si>
  <si>
    <r>
      <t>Compra de 37,000.00 usd t.c. 18.800     Y PAGO A SEABOARD FOODS  NLSE16-183     FACTURA 1289918  Valor factura  37,117.85</t>
    </r>
    <r>
      <rPr>
        <b/>
        <sz val="10"/>
        <color rgb="FF0000FF"/>
        <rFont val="Calibri"/>
        <family val="2"/>
        <scheme val="minor"/>
      </rPr>
      <t xml:space="preserve">  saldo  pendiente 117.85</t>
    </r>
  </si>
  <si>
    <t>NLSE16-183</t>
  </si>
  <si>
    <r>
      <t xml:space="preserve">Compra de 37,000.00 usd t.c. 18,660    Y PAGO A FACTURA  767007      nlin16-60  valor factura  36,175.15   </t>
    </r>
    <r>
      <rPr>
        <b/>
        <sz val="11"/>
        <color rgb="FF0000FF"/>
        <rFont val="Calibri"/>
        <family val="2"/>
        <scheme val="minor"/>
      </rPr>
      <t xml:space="preserve">  saldo a favor  824.85</t>
    </r>
  </si>
  <si>
    <t>NLIN16-60</t>
  </si>
  <si>
    <r>
      <t>Compra de 40,000.00 usd t.c. 18.665     Y PAGO A SEABOARD FOODS  NLSE16-184     FACTURA 1290036  Valor factura  37,616.44</t>
    </r>
    <r>
      <rPr>
        <b/>
        <sz val="10"/>
        <color rgb="FF0000FF"/>
        <rFont val="Calibri"/>
        <family val="2"/>
        <scheme val="minor"/>
      </rPr>
      <t xml:space="preserve">  saldo  a favor 2,383.56</t>
    </r>
  </si>
  <si>
    <t>NLSE16-184</t>
  </si>
  <si>
    <r>
      <t>Compra de 38,000.00 usd t.c. 18.630     Y PAGO A SEABOARD FOODS  NLSE16-186     FACTURA 1290281  Valor factura  38,479.91</t>
    </r>
    <r>
      <rPr>
        <b/>
        <sz val="10"/>
        <color rgb="FF0000FF"/>
        <rFont val="Calibri"/>
        <family val="2"/>
        <scheme val="minor"/>
      </rPr>
      <t xml:space="preserve">  saldo  a pendiente  479.51</t>
    </r>
  </si>
  <si>
    <t>NLSE16-186</t>
  </si>
  <si>
    <r>
      <t>Compra de 38,000.00 usd t.c. 18.630     Y PAGO A SEABOARD FOODS  NLSE16-185     FACTURA 1290280  Valor factura  38,706.08</t>
    </r>
    <r>
      <rPr>
        <b/>
        <sz val="10"/>
        <color rgb="FF0000FF"/>
        <rFont val="Calibri"/>
        <family val="2"/>
        <scheme val="minor"/>
      </rPr>
      <t xml:space="preserve">  saldo  a pendiente  706.08</t>
    </r>
  </si>
  <si>
    <t>NLSE16-185</t>
  </si>
  <si>
    <r>
      <t>Compra de 39,000.00 usd t.c. 18.610    Y PAGO A SEABOARD FOODS  NLSE16-187     FACTURA 1291187    Valor factura  38,652.06</t>
    </r>
    <r>
      <rPr>
        <b/>
        <sz val="10"/>
        <color rgb="FF0000FF"/>
        <rFont val="Calibri"/>
        <family val="2"/>
        <scheme val="minor"/>
      </rPr>
      <t xml:space="preserve">  saldo  a favor 347.94</t>
    </r>
    <r>
      <rPr>
        <b/>
        <sz val="10"/>
        <color theme="5" tint="-0.249977111117893"/>
        <rFont val="Calibri"/>
        <family val="2"/>
        <scheme val="minor"/>
      </rPr>
      <t xml:space="preserve">  </t>
    </r>
  </si>
  <si>
    <t>NLSE16-187</t>
  </si>
  <si>
    <t>NLSE16-188</t>
  </si>
  <si>
    <r>
      <t>Compra de 39,000.00 usd t.c. 18.520    Y PAGO A SEABOARD FOODS  NLSE16-188     FACTURA 1291827    Valor factura  39,312.69</t>
    </r>
    <r>
      <rPr>
        <b/>
        <sz val="10"/>
        <color rgb="FF0000FF"/>
        <rFont val="Calibri"/>
        <family val="2"/>
        <scheme val="minor"/>
      </rPr>
      <t xml:space="preserve">  saldo  pendiente 312.69</t>
    </r>
    <r>
      <rPr>
        <b/>
        <sz val="10"/>
        <color theme="5" tint="-0.249977111117893"/>
        <rFont val="Calibri"/>
        <family val="2"/>
        <scheme val="minor"/>
      </rPr>
      <t xml:space="preserve"> </t>
    </r>
  </si>
  <si>
    <r>
      <t>Compra de 39,000.00 usd t.c. 18.520    Y PAGO A SEABOARD FOODS  NLSE16-191     FACTURA 1290819    Valor factura  38,934.98</t>
    </r>
    <r>
      <rPr>
        <b/>
        <sz val="10"/>
        <color rgb="FF0000FF"/>
        <rFont val="Calibri"/>
        <family val="2"/>
        <scheme val="minor"/>
      </rPr>
      <t xml:space="preserve">  saldo  a favor   65.02</t>
    </r>
  </si>
  <si>
    <t>NLSE16-191</t>
  </si>
  <si>
    <r>
      <t>Compra de 39,000.00 usd t.c. 18.610    Y PAGO A SEABOARD FOODS  NLSE16-190     FACTURA 1291704  Valor factura  38,317.87</t>
    </r>
    <r>
      <rPr>
        <b/>
        <sz val="10"/>
        <color rgb="FF0000FF"/>
        <rFont val="Calibri"/>
        <family val="2"/>
        <scheme val="minor"/>
      </rPr>
      <t xml:space="preserve">  saldo  a favor 682.13</t>
    </r>
    <r>
      <rPr>
        <b/>
        <sz val="10"/>
        <color theme="5" tint="-0.249977111117893"/>
        <rFont val="Calibri"/>
        <family val="2"/>
        <scheme val="minor"/>
      </rPr>
      <t xml:space="preserve"> </t>
    </r>
    <r>
      <rPr>
        <b/>
        <sz val="10"/>
        <color rgb="FFC00000"/>
        <rFont val="Calibri"/>
        <family val="2"/>
        <scheme val="minor"/>
      </rPr>
      <t xml:space="preserve"> SE APLICA UN CREDITO POR 200.00 usd SOBRE  NLSE16-184</t>
    </r>
  </si>
  <si>
    <t>NLSE16-189</t>
  </si>
  <si>
    <r>
      <t xml:space="preserve">Compra de 38,000.00 usd t.c. 18,410    Y PAGO A FACTURA  767575      nlin16-61  valor factura  39,548.88   </t>
    </r>
    <r>
      <rPr>
        <b/>
        <sz val="11"/>
        <color rgb="FF0000FF"/>
        <rFont val="Calibri"/>
        <family val="2"/>
        <scheme val="minor"/>
      </rPr>
      <t xml:space="preserve">  saldo pendiente 1,548.88  </t>
    </r>
  </si>
  <si>
    <t>NLIN16-61</t>
  </si>
  <si>
    <r>
      <t>Compra de 38,000.00 usd t.c. 19.240    Y PAGO A SEABOARD FOODS  NLSE16-192     FACTURA 1292389    Valor factura  33,263.10</t>
    </r>
    <r>
      <rPr>
        <b/>
        <sz val="10"/>
        <color rgb="FF0000FF"/>
        <rFont val="Calibri"/>
        <family val="2"/>
        <scheme val="minor"/>
      </rPr>
      <t xml:space="preserve">  saldo  a favor   4,736.90</t>
    </r>
  </si>
  <si>
    <t>NLSE16-192</t>
  </si>
  <si>
    <r>
      <t>Compra de 38,000.00 usd t.c. 19.240    Y PAGO A SEABOARD FOODS  NLSE16-193     FACTURA 1292390    Valor factura  33,779.81</t>
    </r>
    <r>
      <rPr>
        <b/>
        <sz val="10"/>
        <color rgb="FF0000FF"/>
        <rFont val="Calibri"/>
        <family val="2"/>
        <scheme val="minor"/>
      </rPr>
      <t xml:space="preserve">  saldo  a favor   4,220.19</t>
    </r>
  </si>
  <si>
    <t>NLSE16-193</t>
  </si>
  <si>
    <r>
      <t>Compra de 35,000.00 usd t.c. 19.255    Y PAGO A SEABOARD FOODS  NLSE16-195     FACTURA 1293644    Valor factura  32,370.29</t>
    </r>
    <r>
      <rPr>
        <b/>
        <sz val="10"/>
        <color rgb="FF0000FF"/>
        <rFont val="Calibri"/>
        <family val="2"/>
        <scheme val="minor"/>
      </rPr>
      <t xml:space="preserve">  saldo  a favor   2,629.71</t>
    </r>
  </si>
  <si>
    <t>NLSE16-195</t>
  </si>
  <si>
    <r>
      <t>Compra de 35,000.00 usd t.c. 19.255    Y PAGO A SEABOARD FOODS  NLSE16-196     FACTURA 1293856    Valor factura  32,862.77</t>
    </r>
    <r>
      <rPr>
        <b/>
        <sz val="10"/>
        <color rgb="FF0000FF"/>
        <rFont val="Calibri"/>
        <family val="2"/>
        <scheme val="minor"/>
      </rPr>
      <t xml:space="preserve">  saldo  a favor   2,137.23</t>
    </r>
  </si>
  <si>
    <t>NLSE16-196</t>
  </si>
  <si>
    <r>
      <t>Compra de 35,000.00 usd t.c. 19.255    Y PAGO A SEABOARD FOODS  NLSE16-194     FACTURA 1293643    Valor factura  32,347.34</t>
    </r>
    <r>
      <rPr>
        <b/>
        <sz val="10"/>
        <color rgb="FF0000FF"/>
        <rFont val="Calibri"/>
        <family val="2"/>
        <scheme val="minor"/>
      </rPr>
      <t xml:space="preserve">  saldo  a favor   2,652.66</t>
    </r>
  </si>
  <si>
    <t>NLSE16-194</t>
  </si>
  <si>
    <r>
      <t>Compra de 52,000.00 usd t.c. 19.278    Y PAGO A SEABOARD FOODS  NLCONG16-04     FACTURA 1293079    Valor factura  51,321.02</t>
    </r>
    <r>
      <rPr>
        <b/>
        <sz val="10"/>
        <color rgb="FF0000FF"/>
        <rFont val="Calibri"/>
        <family val="2"/>
        <scheme val="minor"/>
      </rPr>
      <t xml:space="preserve">  saldo  a favor   678.98</t>
    </r>
  </si>
  <si>
    <t>NLCONG16-04</t>
  </si>
  <si>
    <r>
      <t xml:space="preserve">Compra de 36,000.00 usd t.c. 19,278    Y PAGO A FACTURA  768652     nlin16-62  valor factura  66,857.06  </t>
    </r>
    <r>
      <rPr>
        <b/>
        <sz val="11"/>
        <color theme="5" tint="-0.249977111117893"/>
        <rFont val="Calibri"/>
        <family val="2"/>
        <scheme val="minor"/>
      </rPr>
      <t xml:space="preserve">Menos NC 35,670.38   </t>
    </r>
    <r>
      <rPr>
        <b/>
        <sz val="11"/>
        <color rgb="FF0000FF"/>
        <rFont val="Calibri"/>
        <family val="2"/>
        <scheme val="minor"/>
      </rPr>
      <t xml:space="preserve">  saldo a favor    4,813.32 </t>
    </r>
  </si>
  <si>
    <t>NLIN16-62</t>
  </si>
  <si>
    <t>7668652  y  nc</t>
  </si>
  <si>
    <r>
      <t>Compra de 30,000.00 usd t.c. 19.704    Y PAGO A SEABOARD FOODS  NLSE16-197    FACTURA 1294140    Valor factura  32,046.34</t>
    </r>
    <r>
      <rPr>
        <b/>
        <sz val="10"/>
        <color rgb="FF0000FF"/>
        <rFont val="Calibri"/>
        <family val="2"/>
        <scheme val="minor"/>
      </rPr>
      <t xml:space="preserve">  saldo  pendiente 2,046.34</t>
    </r>
  </si>
  <si>
    <r>
      <t>Compra de 31,000.00 usd t.c. 19.768    Y PAGO A SEABOARD FOODS  NLSE16-199    FACTURA 1294673    Valor factura  29,085.42</t>
    </r>
    <r>
      <rPr>
        <b/>
        <sz val="10"/>
        <color rgb="FF0000FF"/>
        <rFont val="Calibri"/>
        <family val="2"/>
        <scheme val="minor"/>
      </rPr>
      <t xml:space="preserve">  saldo  a favor 1,914.58</t>
    </r>
  </si>
  <si>
    <t>NLSE16-197</t>
  </si>
  <si>
    <t>NLSE16-199</t>
  </si>
  <si>
    <r>
      <t>Compra de 31,000.00 usd t.c. 19.759    Y PAGO A SEABOARD FOODS  NLSE16-198    FACTURA 1294672    Valor factura  29,214.42</t>
    </r>
    <r>
      <rPr>
        <b/>
        <sz val="10"/>
        <color rgb="FF0000FF"/>
        <rFont val="Calibri"/>
        <family val="2"/>
        <scheme val="minor"/>
      </rPr>
      <t xml:space="preserve">  saldo  pendiente  1,785.58</t>
    </r>
  </si>
  <si>
    <t>NLSE16-198</t>
  </si>
  <si>
    <r>
      <t>Compra de 33,000.00 usd t.c. 19.760    Y PAGO A SEABOARD FOODS  NLSE16-200    FACTURA 1295940    Valor factura  29,241.51</t>
    </r>
    <r>
      <rPr>
        <b/>
        <sz val="10"/>
        <color rgb="FF0000FF"/>
        <rFont val="Calibri"/>
        <family val="2"/>
        <scheme val="minor"/>
      </rPr>
      <t xml:space="preserve">  saldo  a favor  3,758.49</t>
    </r>
  </si>
  <si>
    <t>NLSE16-200</t>
  </si>
  <si>
    <r>
      <t>Compra de 33,000.00 usd t.c. 19.760    Y PAGO A SEABOARD FOODS  NLSE16-201    FACTURA 1295941    Valor factura  29,293.85</t>
    </r>
    <r>
      <rPr>
        <b/>
        <sz val="10"/>
        <color rgb="FF0000FF"/>
        <rFont val="Calibri"/>
        <family val="2"/>
        <scheme val="minor"/>
      </rPr>
      <t xml:space="preserve">  saldo  a favor  3,706.15</t>
    </r>
  </si>
  <si>
    <t>NLSE16-201</t>
  </si>
  <si>
    <t>NLSE16-202</t>
  </si>
  <si>
    <r>
      <t>Compra de 33,000.00 usd t.c. 19.762      Y PAGO A SEABOARD FOODS  NLSE16-202    FACTURA 1296336    Valor factura  28,459.12</t>
    </r>
    <r>
      <rPr>
        <b/>
        <sz val="10"/>
        <color rgb="FF0000FF"/>
        <rFont val="Calibri"/>
        <family val="2"/>
        <scheme val="minor"/>
      </rPr>
      <t xml:space="preserve">  saldo  a favor  4,540.88</t>
    </r>
  </si>
  <si>
    <r>
      <t>Compra de 31,000.00 usd t.c. 19,762   Y PAGO A FACTURA  769427     nlin16-63  valor factura  28,974.84</t>
    </r>
    <r>
      <rPr>
        <b/>
        <sz val="11"/>
        <color theme="5" tint="-0.249977111117893"/>
        <rFont val="Calibri"/>
        <family val="2"/>
        <scheme val="minor"/>
      </rPr>
      <t xml:space="preserve">  </t>
    </r>
    <r>
      <rPr>
        <b/>
        <sz val="11"/>
        <color rgb="FF0000FF"/>
        <rFont val="Calibri"/>
        <family val="2"/>
        <scheme val="minor"/>
      </rPr>
      <t xml:space="preserve">  saldo a favor    2,025.16 </t>
    </r>
  </si>
  <si>
    <t>NLIN16-63</t>
  </si>
  <si>
    <t>NLSE16-203</t>
  </si>
  <si>
    <r>
      <t>Compra de 33,000.00 usd t.c. 19.660      Y PAGO A SEABOARD FOODS  NLSE16-203    FACTURA 1296337    Valor factura  27,443.32</t>
    </r>
    <r>
      <rPr>
        <b/>
        <sz val="10"/>
        <color rgb="FF0000FF"/>
        <rFont val="Calibri"/>
        <family val="2"/>
        <scheme val="minor"/>
      </rPr>
      <t xml:space="preserve">  </t>
    </r>
    <r>
      <rPr>
        <b/>
        <sz val="10"/>
        <color theme="5" tint="-0.249977111117893"/>
        <rFont val="Calibri"/>
        <family val="2"/>
        <scheme val="minor"/>
      </rPr>
      <t xml:space="preserve">SE APLICA NOTA DE CREDITO NLSECONG16-04  $  874.50 </t>
    </r>
    <r>
      <rPr>
        <b/>
        <sz val="10"/>
        <color rgb="FF0000FF"/>
        <rFont val="Calibri"/>
        <family val="2"/>
        <scheme val="minor"/>
      </rPr>
      <t xml:space="preserve"> saldo  a favor  6,431.18</t>
    </r>
  </si>
  <si>
    <r>
      <t>Compra de 39,000.00 usd t.c. 18.410    Y PAGO A SEABOARD FOODS  NLSE16-189     FACTURA 1291828     Valor factura  39,638.60</t>
    </r>
    <r>
      <rPr>
        <b/>
        <sz val="10"/>
        <color rgb="FF0000FF"/>
        <rFont val="Calibri"/>
        <family val="2"/>
        <scheme val="minor"/>
      </rPr>
      <t xml:space="preserve">  saldo  a pendiente  238.60  </t>
    </r>
    <r>
      <rPr>
        <b/>
        <sz val="10"/>
        <color theme="5" tint="-0.249977111117893"/>
        <rFont val="Calibri"/>
        <family val="2"/>
        <scheme val="minor"/>
      </rPr>
      <t xml:space="preserve"> </t>
    </r>
    <r>
      <rPr>
        <b/>
        <sz val="10"/>
        <color rgb="FFC00000"/>
        <rFont val="Calibri"/>
        <family val="2"/>
        <scheme val="minor"/>
      </rPr>
      <t xml:space="preserve"> SE APLICA UN CREDITO POR 400.00 usd SOBRE  NLSE16-181</t>
    </r>
  </si>
  <si>
    <t>NLSE16-205</t>
  </si>
  <si>
    <r>
      <t xml:space="preserve">Compra de 15,000.00 usd t.c. 19.500    Y PAGO A SEABOARD FOODS  NLSE16-205     FACTURA     1298146        Valor factura 26,155.94       </t>
    </r>
    <r>
      <rPr>
        <b/>
        <sz val="10"/>
        <color rgb="FF0000FF"/>
        <rFont val="Calibri"/>
        <family val="2"/>
        <scheme val="minor"/>
      </rPr>
      <t xml:space="preserve"> saldo pendiente  11,155.94</t>
    </r>
  </si>
  <si>
    <r>
      <t>Compra de 24,000.00 usd t.c. 19.100    Y PAGO A SEABOARD FOODS  NLSE16-212     FACTURA 1301679   Valor factura  25,594.52</t>
    </r>
    <r>
      <rPr>
        <b/>
        <sz val="10"/>
        <color rgb="FF0000FF"/>
        <rFont val="Calibri"/>
        <family val="2"/>
        <scheme val="minor"/>
      </rPr>
      <t xml:space="preserve">  saldo pendiente  1,594.92</t>
    </r>
  </si>
  <si>
    <t>NLSE16-212</t>
  </si>
  <si>
    <r>
      <t>Compra de 22,000.00 usd t.c. 19.250    Y PAGO A SEABOARD FOODS  NLSE16-207     FACTURA 1298968   Valor factura  24,393.02</t>
    </r>
    <r>
      <rPr>
        <b/>
        <sz val="10"/>
        <color rgb="FF0000FF"/>
        <rFont val="Calibri"/>
        <family val="2"/>
        <scheme val="minor"/>
      </rPr>
      <t xml:space="preserve">  saldo pendiente  2,393.02</t>
    </r>
  </si>
  <si>
    <t>NLSE16-207</t>
  </si>
  <si>
    <r>
      <t>Compra de 22,000.00 usd t.c. 19.250    Y PAGO A SEABOARD FOODS  NLSE16-208     FACTURA 1300207   Valor factura  24,372.69</t>
    </r>
    <r>
      <rPr>
        <b/>
        <sz val="10"/>
        <color rgb="FF0000FF"/>
        <rFont val="Calibri"/>
        <family val="2"/>
        <scheme val="minor"/>
      </rPr>
      <t xml:space="preserve">  saldo pendiente  2,372.69</t>
    </r>
  </si>
  <si>
    <t>NLSE16-208</t>
  </si>
  <si>
    <r>
      <t>Compra de 22,000.00 usd t.c. 19.253    Y PAGO A SEABOARD FOODS  NLSE16-209     FACTURA 1300208   Valor factura  24,548.89</t>
    </r>
    <r>
      <rPr>
        <b/>
        <sz val="10"/>
        <color rgb="FF0000FF"/>
        <rFont val="Calibri"/>
        <family val="2"/>
        <scheme val="minor"/>
      </rPr>
      <t xml:space="preserve">  saldo pendiente  2,548.89</t>
    </r>
  </si>
  <si>
    <t>NLSE16-209</t>
  </si>
  <si>
    <r>
      <t>Compra de 22,000.00 usd t.c. 19.253    Y PAGO A SEABOARD FOODS  NLSE16-210     FACTURA 1301240   Valor factura  24,760.93</t>
    </r>
    <r>
      <rPr>
        <b/>
        <sz val="10"/>
        <color rgb="FF0000FF"/>
        <rFont val="Calibri"/>
        <family val="2"/>
        <scheme val="minor"/>
      </rPr>
      <t xml:space="preserve">  saldo pendiente  2,760.93</t>
    </r>
  </si>
  <si>
    <t>NLSE16-210</t>
  </si>
  <si>
    <r>
      <t>Compra de 22,000.00 usd t.c. 19.250    Y PAGO A SEABOARD FOODS  NLSE16-211     FACTURA 1300681   Valor factura  24,689.13</t>
    </r>
    <r>
      <rPr>
        <b/>
        <sz val="10"/>
        <color rgb="FF0000FF"/>
        <rFont val="Calibri"/>
        <family val="2"/>
        <scheme val="minor"/>
      </rPr>
      <t xml:space="preserve">  saldo pendiente  2,689.13</t>
    </r>
  </si>
  <si>
    <t>NLSE16-211</t>
  </si>
  <si>
    <r>
      <t>Compra de 24,000.00 usd t.c. 19.100    Y PAGO A SEABOARD FOODS  NLSE16-213    FACTURA 1301680   Valor factura  25,179.21</t>
    </r>
    <r>
      <rPr>
        <b/>
        <sz val="10"/>
        <color rgb="FF0000FF"/>
        <rFont val="Calibri"/>
        <family val="2"/>
        <scheme val="minor"/>
      </rPr>
      <t xml:space="preserve">  saldo pendiente  1,179.21</t>
    </r>
  </si>
  <si>
    <t>NLSE16-213</t>
  </si>
  <si>
    <t>NLSE16-214</t>
  </si>
  <si>
    <r>
      <t>Compra de 24,000.00 usd t.c. 18.970    Y PAGO A SEABOARD FOODS  NLSE16-214    FACTURA 1302376   Valor factura  26,531.07</t>
    </r>
    <r>
      <rPr>
        <b/>
        <sz val="10"/>
        <color rgb="FF0000FF"/>
        <rFont val="Calibri"/>
        <family val="2"/>
        <scheme val="minor"/>
      </rPr>
      <t xml:space="preserve">  saldo pendiente  2,531.07</t>
    </r>
  </si>
  <si>
    <r>
      <t>Compra de 24,000.00 usd t.c. 18.970    Y PAGO A SEABOARD FOODS  NLSE16-215    FACTURA 1302377   Valor factura  26,430.35</t>
    </r>
    <r>
      <rPr>
        <b/>
        <sz val="10"/>
        <color rgb="FF0000FF"/>
        <rFont val="Calibri"/>
        <family val="2"/>
        <scheme val="minor"/>
      </rPr>
      <t xml:space="preserve">  saldo pendiente  2,430.35</t>
    </r>
  </si>
  <si>
    <t>NLSE16-215</t>
  </si>
  <si>
    <r>
      <t>Compra de 24,000.00 usd t.c. 18.960    Y PAGO A SEABOARD FOODS  NLSE16-216    FACTURA 1302378   Valor factura  26,872.81</t>
    </r>
    <r>
      <rPr>
        <b/>
        <sz val="10"/>
        <color rgb="FF0000FF"/>
        <rFont val="Calibri"/>
        <family val="2"/>
        <scheme val="minor"/>
      </rPr>
      <t xml:space="preserve">  saldo pendiente  2,872.81</t>
    </r>
  </si>
  <si>
    <t>NLSE16-216</t>
  </si>
  <si>
    <r>
      <t>Compra de 29,000.00 usd t.c. 18.928    Y PAGO A SEABOARD FOODS  NLSE16-218    FACTURA 1304423   Valor factura  27,065.80</t>
    </r>
    <r>
      <rPr>
        <b/>
        <sz val="10"/>
        <color rgb="FF0000FF"/>
        <rFont val="Calibri"/>
        <family val="2"/>
        <scheme val="minor"/>
      </rPr>
      <t xml:space="preserve">  saldo a favor de 1,934.20</t>
    </r>
  </si>
  <si>
    <t>NLSE16-218</t>
  </si>
  <si>
    <r>
      <t>Compra de 29,000.00 usd t.c. 18.928    Y PAGO A SEABOARD FOODS  NLSE16-217    FACTURA 1303677   Valor factura  27,370.10</t>
    </r>
    <r>
      <rPr>
        <b/>
        <sz val="10"/>
        <color rgb="FF0000FF"/>
        <rFont val="Calibri"/>
        <family val="2"/>
        <scheme val="minor"/>
      </rPr>
      <t xml:space="preserve">  saldo a favor de 1,629.90</t>
    </r>
  </si>
  <si>
    <t>NLSE16-217</t>
  </si>
  <si>
    <r>
      <t>Compra de 29,000.00 usd t.c. 18.739    Y PAGO A SEABOARD FOODS  NLSE16-219    FACTURA 1304625   Valor factura  27,379.91</t>
    </r>
    <r>
      <rPr>
        <b/>
        <sz val="10"/>
        <color rgb="FF0000FF"/>
        <rFont val="Calibri"/>
        <family val="2"/>
        <scheme val="minor"/>
      </rPr>
      <t xml:space="preserve">  saldo a favor de 1,620.09.</t>
    </r>
  </si>
  <si>
    <t>NLSE16-219</t>
  </si>
  <si>
    <r>
      <t>Compra de 29,000.00 usd t.c. 18.739    Y PAGO A SEABOARD FOODS  NLSE16-220    FACTURA 1304626   Valor factura  27,367.06</t>
    </r>
    <r>
      <rPr>
        <b/>
        <sz val="10"/>
        <color rgb="FF0000FF"/>
        <rFont val="Calibri"/>
        <family val="2"/>
        <scheme val="minor"/>
      </rPr>
      <t xml:space="preserve">  saldo a favor de  1,632.94.</t>
    </r>
  </si>
  <si>
    <t>NLSE16-220</t>
  </si>
  <si>
    <t>NLSE16-221</t>
  </si>
  <si>
    <r>
      <t>Compra de 28,000.00 usd t.c. 18.640    Y PAGO A SEABOARD FOODS  NLSE16-221    FACTURA 1305030   Valor factura  28,212.82</t>
    </r>
    <r>
      <rPr>
        <b/>
        <sz val="10"/>
        <color rgb="FF0000FF"/>
        <rFont val="Calibri"/>
        <family val="2"/>
        <scheme val="minor"/>
      </rPr>
      <t xml:space="preserve">  saldo pendiente  212.82</t>
    </r>
  </si>
  <si>
    <r>
      <t>Compra de 27,000.00 usd t.c. 18.590    Y PAGO A SEABOARD FOODS  NLSE16-223    FACTURA 1305995   Valor factura  29,351.90</t>
    </r>
    <r>
      <rPr>
        <b/>
        <sz val="10"/>
        <color rgb="FF0000FF"/>
        <rFont val="Calibri"/>
        <family val="2"/>
        <scheme val="minor"/>
      </rPr>
      <t xml:space="preserve">  saldo pendiente  2,351.90</t>
    </r>
  </si>
  <si>
    <t>NLSE16-223</t>
  </si>
  <si>
    <r>
      <t>Compra de 27,000.00 usd t.c. 18.590    Y PAGO A SEABOARD FOODS  NLSE16-222    FACTURA 1306601   Valor factura  29,119.07</t>
    </r>
    <r>
      <rPr>
        <b/>
        <sz val="10"/>
        <color rgb="FF0000FF"/>
        <rFont val="Calibri"/>
        <family val="2"/>
        <scheme val="minor"/>
      </rPr>
      <t xml:space="preserve">  saldo pendiente  2,119.07</t>
    </r>
  </si>
  <si>
    <t>NLSE16-222</t>
  </si>
  <si>
    <r>
      <t xml:space="preserve">Compra de 29,000.00 usd t.c. 18.560    Y PAGO A SEABOARD FOODS  NLSE16-225    FACTURA 1306980   Valor factura  29,070.37    </t>
    </r>
    <r>
      <rPr>
        <b/>
        <sz val="10"/>
        <color rgb="FF0000FF"/>
        <rFont val="Calibri"/>
        <family val="2"/>
        <scheme val="minor"/>
      </rPr>
      <t>saldo pendiente  70.37</t>
    </r>
  </si>
  <si>
    <t>NLSE16-225</t>
  </si>
  <si>
    <r>
      <t xml:space="preserve">Compra de 29,000.00 usd t.c. 18.560    Y PAGO A SEABOARD FOODS  NLSE16-224    FACTURA 1306826   Valor factura  28,938.80    </t>
    </r>
    <r>
      <rPr>
        <b/>
        <sz val="10"/>
        <color rgb="FF0000FF"/>
        <rFont val="Calibri"/>
        <family val="2"/>
        <scheme val="minor"/>
      </rPr>
      <t>saldo a favor 61.20</t>
    </r>
  </si>
  <si>
    <t>NLSE16-224</t>
  </si>
  <si>
    <r>
      <t xml:space="preserve">Compra de 29,000.00 usd t.c. 18.770    Y PAGO A SEABOARD FOODS  NLSE16-226    FACTURA 1306914   Valor factura  28,702.10    </t>
    </r>
    <r>
      <rPr>
        <b/>
        <sz val="10"/>
        <color rgb="FF0000FF"/>
        <rFont val="Calibri"/>
        <family val="2"/>
        <scheme val="minor"/>
      </rPr>
      <t>saldo a favor 297.90</t>
    </r>
  </si>
  <si>
    <t>NLSE16-226</t>
  </si>
  <si>
    <r>
      <t xml:space="preserve">Compra de 29,000.00 usd t.c. 18.740    Y PAGO A SEABOARD FOODS  NLSE16-228    FACTURA 1307601    Valor factura  30,492.87    </t>
    </r>
    <r>
      <rPr>
        <b/>
        <sz val="10"/>
        <color rgb="FF0000FF"/>
        <rFont val="Calibri"/>
        <family val="2"/>
        <scheme val="minor"/>
      </rPr>
      <t>saldo pendiente 1,492.87</t>
    </r>
  </si>
  <si>
    <t>NLSE16-228</t>
  </si>
  <si>
    <r>
      <t xml:space="preserve">Compra de 29,000.00 usd t.c. 18.740    Y PAGO A SEABOARD FOODS  NLSE16-227    FACTURA 1307600    Valor factura  30,043.86    </t>
    </r>
    <r>
      <rPr>
        <b/>
        <sz val="10"/>
        <color rgb="FF0000FF"/>
        <rFont val="Calibri"/>
        <family val="2"/>
        <scheme val="minor"/>
      </rPr>
      <t>saldo pendiente 1,043.86</t>
    </r>
  </si>
  <si>
    <t>NLSE16-227</t>
  </si>
  <si>
    <r>
      <t xml:space="preserve">Compra de 30,000.00 usd t.c. 18.750    Y PAGO A SEABOARD FOODS  NLSE16-230    FACTURA 1309024    Valor factura  30,259.76    </t>
    </r>
    <r>
      <rPr>
        <b/>
        <sz val="10"/>
        <color rgb="FF0000FF"/>
        <rFont val="Calibri"/>
        <family val="2"/>
        <scheme val="minor"/>
      </rPr>
      <t>saldo pendiente 259.76</t>
    </r>
  </si>
  <si>
    <t>NLSE16-230</t>
  </si>
  <si>
    <r>
      <t xml:space="preserve">Compra de 30,000.00 usd t.c. 18.750    Y PAGO A SEABOARD FOODS  NLSE16-229    FACTURA 1309023    Valor factura  30,675.24    </t>
    </r>
    <r>
      <rPr>
        <b/>
        <sz val="10"/>
        <color rgb="FF0000FF"/>
        <rFont val="Calibri"/>
        <family val="2"/>
        <scheme val="minor"/>
      </rPr>
      <t>saldo pendiente 675.24</t>
    </r>
  </si>
  <si>
    <t>NLSE16-229</t>
  </si>
  <si>
    <r>
      <t xml:space="preserve">Compra de 29,000.00 usd t.c. 19,250    Y PAGO A SEABOARD FOODS  NLSE16-231    FACTURA 1309283    Valor factura  31,649.71    </t>
    </r>
    <r>
      <rPr>
        <b/>
        <sz val="10"/>
        <color rgb="FF0000FF"/>
        <rFont val="Calibri"/>
        <family val="2"/>
        <scheme val="minor"/>
      </rPr>
      <t>saldo pendiente 2,649.71</t>
    </r>
  </si>
  <si>
    <t>NLSE16-231</t>
  </si>
  <si>
    <r>
      <t xml:space="preserve">Compra de 29,000.00 usd t.c. 19,250    Y PAGO A SEABOARD FOODS  NLSE16-232    FACTURA 1309166    Valor factura  31,486.18    </t>
    </r>
    <r>
      <rPr>
        <b/>
        <sz val="10"/>
        <color rgb="FF0000FF"/>
        <rFont val="Calibri"/>
        <family val="2"/>
        <scheme val="minor"/>
      </rPr>
      <t>saldo pendiente 2 ,486.18</t>
    </r>
  </si>
  <si>
    <t>NLSE16-232</t>
  </si>
  <si>
    <r>
      <t xml:space="preserve">Compra de 32,000.00 usd t.c. 19,980    Y PAGO A SEABOARD FOODS  NLSE16-233   FACTURA 1310479    Valor factura  31,634.19    </t>
    </r>
    <r>
      <rPr>
        <b/>
        <sz val="10"/>
        <color rgb="FF0000FF"/>
        <rFont val="Calibri"/>
        <family val="2"/>
        <scheme val="minor"/>
      </rPr>
      <t>saldo a favor 365.81</t>
    </r>
  </si>
  <si>
    <t>NLSE16-233</t>
  </si>
  <si>
    <r>
      <t xml:space="preserve">Compra de 32,000.00 usd t.c. 19,980    Y PAGO A SEABOARD FOODS  NLSE16-234   FACTURA 1310010    Valor factura  31,238.21    </t>
    </r>
    <r>
      <rPr>
        <b/>
        <sz val="10"/>
        <color rgb="FF0000FF"/>
        <rFont val="Calibri"/>
        <family val="2"/>
        <scheme val="minor"/>
      </rPr>
      <t>saldo a favor 761.79</t>
    </r>
  </si>
  <si>
    <t>NLSE16-234</t>
  </si>
  <si>
    <r>
      <t xml:space="preserve">Compra de 32,000.00 usd t.c. 20,200    Y PAGO A SEABOARD FOODS  NLSE16-235   FACTURA 1311248    Valor factura  32,389.80   </t>
    </r>
    <r>
      <rPr>
        <b/>
        <sz val="10"/>
        <color rgb="FF0000FF"/>
        <rFont val="Calibri"/>
        <family val="2"/>
        <scheme val="minor"/>
      </rPr>
      <t>saldo  pendiente 389.80</t>
    </r>
  </si>
  <si>
    <t>NLSE16-235</t>
  </si>
  <si>
    <r>
      <t xml:space="preserve">Compra de 32,000.00 usd t.c. 20,200    Y PAGO A SEABOARD FOODS  NLSE16-236   FACTURA 1311249    Valor factura  32,620.22   </t>
    </r>
    <r>
      <rPr>
        <b/>
        <sz val="10"/>
        <color rgb="FF0000FF"/>
        <rFont val="Calibri"/>
        <family val="2"/>
        <scheme val="minor"/>
      </rPr>
      <t>saldo  pendiente 620.22</t>
    </r>
  </si>
  <si>
    <t>NLSE16-236</t>
  </si>
  <si>
    <r>
      <t xml:space="preserve">Compra de 32,000.00 usd t.c. 20,180    Y PAGO A SEABOARD FOODS  NLSE16-237   FACTURA 1311598    Valor factura  31,995.55   </t>
    </r>
    <r>
      <rPr>
        <b/>
        <sz val="10"/>
        <color rgb="FF0000FF"/>
        <rFont val="Calibri"/>
        <family val="2"/>
        <scheme val="minor"/>
      </rPr>
      <t>saldo  a favor 4.45</t>
    </r>
  </si>
  <si>
    <t>NLSE16-237</t>
  </si>
  <si>
    <r>
      <t xml:space="preserve">Compra de 32,000.00 usd t.c. 20,180    Y PAGO A SEABOARD FOODS  NLSE16-238   FACTURA 1311334    Valor factura  32,285.36   </t>
    </r>
    <r>
      <rPr>
        <b/>
        <sz val="10"/>
        <color rgb="FF0000FF"/>
        <rFont val="Calibri"/>
        <family val="2"/>
        <scheme val="minor"/>
      </rPr>
      <t>saldo  pendiente 285.36</t>
    </r>
  </si>
  <si>
    <t>NLSE16-238</t>
  </si>
  <si>
    <t>|</t>
  </si>
  <si>
    <r>
      <t xml:space="preserve">Compra de 35,000.00 usd t.c. 20,840   Y PAGO A SEABOARD FOODS  NLSE16-239   FACTURA 1311599    Valor factura  33,063.40   </t>
    </r>
    <r>
      <rPr>
        <b/>
        <sz val="10"/>
        <color rgb="FF0000FF"/>
        <rFont val="Calibri"/>
        <family val="2"/>
        <scheme val="minor"/>
      </rPr>
      <t>saldo  a favor 1,936.60</t>
    </r>
  </si>
  <si>
    <t>NLSE16-239</t>
  </si>
  <si>
    <r>
      <t xml:space="preserve">Compra de 40,000.00 usd t.c. 20,990   Y PAGO A SEABOARD FOODS  NLSE16-240   FACTURA 1312488    Valor factura  33,011.37   </t>
    </r>
    <r>
      <rPr>
        <b/>
        <sz val="10"/>
        <color rgb="FF0000FF"/>
        <rFont val="Calibri"/>
        <family val="2"/>
        <scheme val="minor"/>
      </rPr>
      <t>saldo  a favor 6,988.63</t>
    </r>
  </si>
  <si>
    <t>NLSE16-240</t>
  </si>
  <si>
    <r>
      <t xml:space="preserve">Compra de 40,000.00 usd t.c. 20,990   Y PAGO A SEABOARD FOODS  NLSE16-241   FACTURA 1313664    Valor factura  33,314.93   </t>
    </r>
    <r>
      <rPr>
        <b/>
        <sz val="10"/>
        <color rgb="FF0000FF"/>
        <rFont val="Calibri"/>
        <family val="2"/>
        <scheme val="minor"/>
      </rPr>
      <t>saldo  a favor  6,685.07</t>
    </r>
  </si>
  <si>
    <r>
      <t xml:space="preserve">Compra de 35,000.00 usd t.c. 20,689   Y PAGO A SEABOARD FOODS  NLSE16-243   FACTURA 1313579    Valor factura  33,111.59   </t>
    </r>
    <r>
      <rPr>
        <b/>
        <sz val="10"/>
        <color rgb="FF0000FF"/>
        <rFont val="Calibri"/>
        <family val="2"/>
        <scheme val="minor"/>
      </rPr>
      <t>saldo  a favor  1,888.41</t>
    </r>
  </si>
  <si>
    <t>NLSE16-241</t>
  </si>
  <si>
    <t>NLSE16-243</t>
  </si>
  <si>
    <r>
      <t xml:space="preserve">Compra de 35,000.00 usd t.c. 20,689   Y PAGO A SEABOARD FOODS  NLSE16-242   FACTURA 1313665    Valor factura  33,687.07   </t>
    </r>
    <r>
      <rPr>
        <b/>
        <sz val="10"/>
        <color rgb="FF0000FF"/>
        <rFont val="Calibri"/>
        <family val="2"/>
        <scheme val="minor"/>
      </rPr>
      <t>saldo  a favor  1,312.93</t>
    </r>
  </si>
  <si>
    <t>NLSE16-242</t>
  </si>
  <si>
    <t>NLSE16-244</t>
  </si>
  <si>
    <r>
      <t xml:space="preserve">Compra de 35,500.00 usd t.c. 20,320   Y PAGO A SEABOARD FOODS  NLSE16-244   FACTURA 1314491   Valor factura  35,015.92   </t>
    </r>
    <r>
      <rPr>
        <b/>
        <sz val="10"/>
        <color rgb="FF0000FF"/>
        <rFont val="Calibri"/>
        <family val="2"/>
        <scheme val="minor"/>
      </rPr>
      <t>saldo  a favor 484.08</t>
    </r>
  </si>
  <si>
    <r>
      <t xml:space="preserve">Compra de 53,000.00 usd t.c. 20,320   Y PAGO A SEABOARD FOODS  NLCONG16-05   FACTURA 1315546   Valor factura  53,159.38   </t>
    </r>
    <r>
      <rPr>
        <b/>
        <sz val="10"/>
        <color rgb="FF0000FF"/>
        <rFont val="Calibri"/>
        <family val="2"/>
        <scheme val="minor"/>
      </rPr>
      <t>saldo  pendiente 159.38</t>
    </r>
  </si>
  <si>
    <t>NLCONG16-05</t>
  </si>
  <si>
    <r>
      <t xml:space="preserve">Compra de 35,500.00 usd t.c. 20,259   Y PAGO A SEABOARD FOODS  NLSE16-245   FACTURA 1315253   Valor factura  34,361.85   </t>
    </r>
    <r>
      <rPr>
        <b/>
        <sz val="10"/>
        <color rgb="FF0000FF"/>
        <rFont val="Calibri"/>
        <family val="2"/>
        <scheme val="minor"/>
      </rPr>
      <t>saldo  a favor 1,138.15</t>
    </r>
  </si>
  <si>
    <t>NLSE16-245</t>
  </si>
  <si>
    <r>
      <t xml:space="preserve">Compra de 35,500.00 usd t.c. 20,259   Y PAGO A SEABOARD FOODS  NLSE16-246   FACTURA 1314492   Valor factura  35,206.56   </t>
    </r>
    <r>
      <rPr>
        <b/>
        <sz val="10"/>
        <color rgb="FF0000FF"/>
        <rFont val="Calibri"/>
        <family val="2"/>
        <scheme val="minor"/>
      </rPr>
      <t>saldo  a favor 293.44</t>
    </r>
  </si>
  <si>
    <t>NLSE16-246</t>
  </si>
  <si>
    <t>NLSE16-247</t>
  </si>
  <si>
    <r>
      <t xml:space="preserve">Compra de 35,000.00 usd t.c. 20,510   Y PAGO A SEABOARD FOODS  NLSE16-247   FACTURA 1315404   Valor factura  34,519.98   </t>
    </r>
    <r>
      <rPr>
        <b/>
        <sz val="10"/>
        <color rgb="FF0000FF"/>
        <rFont val="Calibri"/>
        <family val="2"/>
        <scheme val="minor"/>
      </rPr>
      <t>saldo  a favor   480.02</t>
    </r>
  </si>
  <si>
    <r>
      <t xml:space="preserve">Compra de 35,000.00 usd t.c. 20,510   Y PAGO A SEABOARD FOODS  NLSE16-248   FACTURA 1315405   Valor factura  34,281.22   </t>
    </r>
    <r>
      <rPr>
        <b/>
        <sz val="10"/>
        <color rgb="FF0000FF"/>
        <rFont val="Calibri"/>
        <family val="2"/>
        <scheme val="minor"/>
      </rPr>
      <t>saldo  a favor   718.78</t>
    </r>
  </si>
  <si>
    <t>NLSE16-248</t>
  </si>
  <si>
    <r>
      <t xml:space="preserve">Compra de 32,000.00 usd t.c. 20,775   Y PAGO A SEABOARD FOODS  NLSE16-251   FACTURA 1316379   Valor factura  35,079.59   </t>
    </r>
    <r>
      <rPr>
        <b/>
        <sz val="10"/>
        <color rgb="FF0000FF"/>
        <rFont val="Calibri"/>
        <family val="2"/>
        <scheme val="minor"/>
      </rPr>
      <t>saldo  pendiente   3,079.59</t>
    </r>
  </si>
  <si>
    <t>NLSE16-251</t>
  </si>
  <si>
    <r>
      <t xml:space="preserve">Compra de 32,000.00 usd t.c. 20,571   Y PAGO A SEABOARD FOODS  NLSE16-252   FACTURA 1316380   Valor factura  30,151.60   </t>
    </r>
    <r>
      <rPr>
        <b/>
        <sz val="10"/>
        <color rgb="FF0000FF"/>
        <rFont val="Calibri"/>
        <family val="2"/>
        <scheme val="minor"/>
      </rPr>
      <t>saldo  a favor 1,848.40</t>
    </r>
  </si>
  <si>
    <t>NLSE16-252</t>
  </si>
  <si>
    <r>
      <t xml:space="preserve">Compra de 34,000.00 usd t.c. 20,667   Y PAGO A SEABOARD FOODS  NLSE16-254   FACTURA 1317737   Valor factura  33,882.02   </t>
    </r>
    <r>
      <rPr>
        <b/>
        <sz val="10"/>
        <color rgb="FF0000FF"/>
        <rFont val="Calibri"/>
        <family val="2"/>
        <scheme val="minor"/>
      </rPr>
      <t>saldo  a favor 117.98</t>
    </r>
  </si>
  <si>
    <t>NLSER16-254</t>
  </si>
  <si>
    <r>
      <t xml:space="preserve">Compra de 38,500.00 usd t.c. 20,652   Y PAGO A SEABOARD FOODS  NLSE16-256   FACTURA 1317739   Valor factura  34,877.98   </t>
    </r>
    <r>
      <rPr>
        <b/>
        <sz val="10"/>
        <color rgb="FF0000FF"/>
        <rFont val="Calibri"/>
        <family val="2"/>
        <scheme val="minor"/>
      </rPr>
      <t>saldo  a favor 3,622.02</t>
    </r>
  </si>
  <si>
    <t>NLSE16-256</t>
  </si>
  <si>
    <r>
      <t xml:space="preserve">Compra de 38,500.00 usd t.c. 20,652   Y PAGO A SEABOARD FOODS  NLSE16-255   FACTURA 1317738   Valor factura  34,705.47   </t>
    </r>
    <r>
      <rPr>
        <b/>
        <sz val="10"/>
        <color rgb="FF0000FF"/>
        <rFont val="Calibri"/>
        <family val="2"/>
        <scheme val="minor"/>
      </rPr>
      <t>saldo  a favor 3,794.53</t>
    </r>
  </si>
  <si>
    <t>NLSE16-255</t>
  </si>
  <si>
    <r>
      <t xml:space="preserve">Compra de 38,000.00 usd t.c. 20,550   Y PAGO A SEABOARD FOODS  NLSE16-259   FACTURA 1318495   Valor factura  35,420.11   </t>
    </r>
    <r>
      <rPr>
        <b/>
        <sz val="10"/>
        <color rgb="FF0000FF"/>
        <rFont val="Calibri"/>
        <family val="2"/>
        <scheme val="minor"/>
      </rPr>
      <t>saldo  a favor 2,579.89</t>
    </r>
  </si>
  <si>
    <t>NLSE16-259</t>
  </si>
  <si>
    <r>
      <t xml:space="preserve">Compra de 38,000.00 usd t.c. 20,550   Y PAGO A SEABOARD FOODS  NLSE16-257   FACTURA 1317968   Valor factura  34,653.73   </t>
    </r>
    <r>
      <rPr>
        <b/>
        <sz val="10"/>
        <color rgb="FF0000FF"/>
        <rFont val="Calibri"/>
        <family val="2"/>
        <scheme val="minor"/>
      </rPr>
      <t>saldo  a favor 3,346.27</t>
    </r>
  </si>
  <si>
    <t>NLSE16-257</t>
  </si>
  <si>
    <r>
      <t xml:space="preserve">Compra de 35,000.00 usd t.c. 20,460   Y PAGO A SEABOARD FOODS  NLSE16-260   FACTURA 1319988   Valor factura  36,308.09   </t>
    </r>
    <r>
      <rPr>
        <b/>
        <sz val="10"/>
        <color rgb="FF0000FF"/>
        <rFont val="Calibri"/>
        <family val="2"/>
        <scheme val="minor"/>
      </rPr>
      <t>saldo  pendiente 1,308.09</t>
    </r>
  </si>
  <si>
    <t>NLSE16-260</t>
  </si>
  <si>
    <r>
      <t xml:space="preserve">Compra de 35,000.00 usd t.c. 20,460   Y PAGO A SEABOARD FOODS  NLSE16-261   FACTURA 1319989   Valor factura  36,104.61   </t>
    </r>
    <r>
      <rPr>
        <b/>
        <sz val="10"/>
        <color rgb="FF0000FF"/>
        <rFont val="Calibri"/>
        <family val="2"/>
        <scheme val="minor"/>
      </rPr>
      <t>saldo  pendiente  1,104.61</t>
    </r>
  </si>
  <si>
    <t>NLSE16-261</t>
  </si>
  <si>
    <r>
      <t xml:space="preserve">Compra de 36,000.00 usd t.c. 20,390   Y PAGO A SEABOARD FOODS  NLSE16-263   FACTURA 1320064   Valor factura  35,555.08   </t>
    </r>
    <r>
      <rPr>
        <b/>
        <sz val="10"/>
        <color rgb="FF0000FF"/>
        <rFont val="Calibri"/>
        <family val="2"/>
        <scheme val="minor"/>
      </rPr>
      <t>saldo  a favor  444.92</t>
    </r>
  </si>
  <si>
    <t>NLSE16-263</t>
  </si>
  <si>
    <r>
      <t xml:space="preserve">Compra de 36,000.00 usd t.c. 20,390   Y PAGO A SEABOARD FOODS  NLSE16-262   FACTURA 1320840   Valor factura  34,479.62   </t>
    </r>
    <r>
      <rPr>
        <b/>
        <sz val="10"/>
        <color rgb="FF0000FF"/>
        <rFont val="Calibri"/>
        <family val="2"/>
        <scheme val="minor"/>
      </rPr>
      <t>saldo  a favor 1,520.38</t>
    </r>
  </si>
  <si>
    <t>NLSE16-262</t>
  </si>
  <si>
    <r>
      <t xml:space="preserve">Compra de 34,000.00 usd t.c. 20,300   Y PAGO A SEABOARD FOODS  NLSE16-270   FACTURA 1321951   Valor factura  35,549.52   </t>
    </r>
    <r>
      <rPr>
        <b/>
        <sz val="10"/>
        <color rgb="FF0000FF"/>
        <rFont val="Calibri"/>
        <family val="2"/>
        <scheme val="minor"/>
      </rPr>
      <t>saldo  pendiente  1,549.52</t>
    </r>
  </si>
  <si>
    <t>NLSE16-270</t>
  </si>
  <si>
    <r>
      <t xml:space="preserve">Compra de 34,000.00 usd t.c. 20,300   Y PAGO A SEABOARD FOODS  NLSE16-269   FACTURA 1322202   Valor factura  35,630.20   </t>
    </r>
    <r>
      <rPr>
        <b/>
        <sz val="10"/>
        <color rgb="FF0000FF"/>
        <rFont val="Calibri"/>
        <family val="2"/>
        <scheme val="minor"/>
      </rPr>
      <t>saldo  pendiente  1,630.20</t>
    </r>
  </si>
  <si>
    <t>NLSE16-269</t>
  </si>
  <si>
    <r>
      <t xml:space="preserve">Compra de 32,000.00 usd t.c. 20,340   Y PAGO A SEABOARD FOODS  NLSE16-264   FACTURA 1320065   Valor factura  34,693.09   </t>
    </r>
    <r>
      <rPr>
        <b/>
        <sz val="10"/>
        <color rgb="FF0000FF"/>
        <rFont val="Calibri"/>
        <family val="2"/>
        <scheme val="minor"/>
      </rPr>
      <t>saldo  pendiente   2,693.09</t>
    </r>
  </si>
  <si>
    <t>NLSE16-264</t>
  </si>
  <si>
    <r>
      <t xml:space="preserve">Compra de 32,000.00 usd t.c. 20,360   Y PAGO A SEABOARD FOODS  NLSE16-266   FACTURA 1320842   Valor factura  35,410.44   </t>
    </r>
    <r>
      <rPr>
        <b/>
        <sz val="10"/>
        <color rgb="FF0000FF"/>
        <rFont val="Calibri"/>
        <family val="2"/>
        <scheme val="minor"/>
      </rPr>
      <t>saldo  pendiente   3,410.44</t>
    </r>
  </si>
  <si>
    <t>NLSE16-266</t>
  </si>
  <si>
    <r>
      <t xml:space="preserve">Compra de 32,000.00 usd t.c. 20,360   Y PAGO A SEABOARD FOODS  NLSE16-265   FACTURA 1320841   Valor factura  36,477.74   </t>
    </r>
    <r>
      <rPr>
        <b/>
        <sz val="10"/>
        <color rgb="FF0000FF"/>
        <rFont val="Calibri"/>
        <family val="2"/>
        <scheme val="minor"/>
      </rPr>
      <t>saldo  pendiente   4,477.74</t>
    </r>
  </si>
  <si>
    <t>NLSE16-265</t>
  </si>
  <si>
    <r>
      <t xml:space="preserve">Compra de 32,000.00 usd t.c. 20,298  Y PAGO A SEABOARD FOODS  NLSE16-268   FACTURA 1321950  Valor factura  36,522.02   </t>
    </r>
    <r>
      <rPr>
        <b/>
        <sz val="10"/>
        <color rgb="FF0000FF"/>
        <rFont val="Calibri"/>
        <family val="2"/>
        <scheme val="minor"/>
      </rPr>
      <t>saldo  pendiente   4,522.02</t>
    </r>
  </si>
  <si>
    <t>NLSE16-268</t>
  </si>
  <si>
    <r>
      <t xml:space="preserve">Compra de 32,000.00 usd t.c. 20,298   Y PAGO A SEABOARD FOODS  NLSE16-274   FACTURA 1322833  Valor factura  32,705.16   </t>
    </r>
    <r>
      <rPr>
        <b/>
        <sz val="10"/>
        <color rgb="FF0000FF"/>
        <rFont val="Calibri"/>
        <family val="2"/>
        <scheme val="minor"/>
      </rPr>
      <t>saldo  pendiente  705.16</t>
    </r>
  </si>
  <si>
    <t>NLSE16-274</t>
  </si>
  <si>
    <r>
      <t xml:space="preserve">Compra de 36,000.00 usd t.c. 20,510  Y PAGO A SEABOARD FOODS  NLSE16-271   FACTURA 1322831    Valor factura  32,030.81   </t>
    </r>
    <r>
      <rPr>
        <b/>
        <sz val="10"/>
        <color rgb="FF0000FF"/>
        <rFont val="Calibri"/>
        <family val="2"/>
        <scheme val="minor"/>
      </rPr>
      <t>saldo  a favor 3,969.19</t>
    </r>
  </si>
  <si>
    <t>NLSE16-271</t>
  </si>
  <si>
    <r>
      <t xml:space="preserve">Compra de 36,000.00 usd t.c. 20,510  Y PAGO A SEABOARD FOODS  NLSE16-272   FACTURA 1322832    Valor factura  32,357.76   </t>
    </r>
    <r>
      <rPr>
        <b/>
        <sz val="10"/>
        <color rgb="FF0000FF"/>
        <rFont val="Calibri"/>
        <family val="2"/>
        <scheme val="minor"/>
      </rPr>
      <t>saldo  a favor 3,642.24</t>
    </r>
  </si>
  <si>
    <t>NLSE16-272</t>
  </si>
  <si>
    <r>
      <t xml:space="preserve">Compra de 35,000.00 usd t.c. 20,838  Y PAGO A SEABOARD FOODS  NLSE16-276   FACTURA 1323951    Valor factura  32,362.44   </t>
    </r>
    <r>
      <rPr>
        <b/>
        <sz val="10"/>
        <color rgb="FF0000FF"/>
        <rFont val="Calibri"/>
        <family val="2"/>
        <scheme val="minor"/>
      </rPr>
      <t>saldo  a favor 2,637.56</t>
    </r>
  </si>
  <si>
    <t>NLSE16-276</t>
  </si>
  <si>
    <r>
      <t xml:space="preserve">Compra de 35,000.00 usd t.c. 20,838  Y PAGO A SEABOARD FOODS  NLSE16-275   FACTURA 1322834    Valor factura  32,402.76   </t>
    </r>
    <r>
      <rPr>
        <b/>
        <sz val="10"/>
        <color rgb="FF0000FF"/>
        <rFont val="Calibri"/>
        <family val="2"/>
        <scheme val="minor"/>
      </rPr>
      <t>saldo  a favor 2,597.24</t>
    </r>
  </si>
  <si>
    <t>NLSE16-275</t>
  </si>
  <si>
    <t>Compra de 10,000.00 usd t.c. 20.685 Y PAGO A CUENTA DE FACTURA 1325778  NLSE16-253  Valor factura  30,377.92  SALDO PENDIENTE 20,377.92</t>
  </si>
  <si>
    <t>NLSE16-253</t>
  </si>
  <si>
    <t xml:space="preserve">SALDO ACUMULADO </t>
  </si>
  <si>
    <t xml:space="preserve">Por error de precio en facftura </t>
  </si>
  <si>
    <t>Claim #1255198</t>
  </si>
  <si>
    <t>Compra de 26,000.00 usd t.c. 15.290 Y PAGO A SEABOARD FOODS FACTURA 1135548   NLP15-41   Valor factura   25,544.94    saldo a favor 455.06</t>
  </si>
  <si>
    <t>NLP15-41</t>
  </si>
  <si>
    <t>CLAIM 46827</t>
  </si>
  <si>
    <t>CLAIM 47157</t>
  </si>
  <si>
    <t>CLAIM # 47409</t>
  </si>
  <si>
    <t>SALDO USD x factura</t>
  </si>
  <si>
    <t>SALDO ACUMULADO</t>
  </si>
  <si>
    <t xml:space="preserve">  </t>
  </si>
  <si>
    <t>DIFERENCIA DE FACTURA NLSE16-72</t>
  </si>
  <si>
    <t>CLAIM # 49750</t>
  </si>
  <si>
    <t>CLAIM  #  50194  nota de cargo  114</t>
  </si>
  <si>
    <t>CLAIM # 50512</t>
  </si>
  <si>
    <t>CLAIM # 50511</t>
  </si>
  <si>
    <r>
      <t xml:space="preserve">Compra de 39,000.00 usd t.c. 18.560    Y PAGO A SEABOARD FOODS NLSE16-135  FACTURA 1270591  </t>
    </r>
    <r>
      <rPr>
        <b/>
        <sz val="10"/>
        <color rgb="FF0000FF"/>
        <rFont val="Calibri"/>
        <family val="2"/>
        <scheme val="minor"/>
      </rPr>
      <t xml:space="preserve"> Valor factura  39,009.01 menos 600.00 </t>
    </r>
    <r>
      <rPr>
        <b/>
        <sz val="10"/>
        <color theme="1"/>
        <rFont val="Calibri"/>
        <family val="2"/>
        <scheme val="minor"/>
      </rPr>
      <t>de gastos NLSE16-126  saldo  a favor   590.99</t>
    </r>
  </si>
  <si>
    <t>CLAIM-50626</t>
  </si>
  <si>
    <t>faltante de 95 cajas de sesos en carga NLCONG16-05</t>
  </si>
  <si>
    <t>claim # 53812</t>
  </si>
  <si>
    <t>OK</t>
  </si>
  <si>
    <t xml:space="preserve">IMPORTE X FACTURA </t>
  </si>
  <si>
    <t>nlin15-01</t>
  </si>
  <si>
    <t># 725173</t>
  </si>
  <si>
    <t>Compra de 30,000.00 usd t.c. 16.910 Y PAGO A INDIANA PACKERS CORPORATION INVOICE # 725173  Valor Factura  30,108.98  copy 1  NLIN15--01  Saldo pendiente 10898</t>
  </si>
  <si>
    <t>CLAIM 17160</t>
  </si>
  <si>
    <t xml:space="preserve">claim  </t>
  </si>
  <si>
    <t>por redocumentacion de 4 cargas</t>
  </si>
  <si>
    <t>ERROR EN ETIQUETAS</t>
  </si>
  <si>
    <t>claim</t>
  </si>
  <si>
    <t>E N E R O    2 0 1 7</t>
  </si>
  <si>
    <t>NLSE17-03</t>
  </si>
  <si>
    <t>Compra de 33,000.00 usd t.c. 20.810   Y PAGO A CUENTA DE FACTURA 1326576   NLSE17-04    Valor factura  27,101.80    SALDO PENDIENTE 5,898.20</t>
  </si>
  <si>
    <t>NLSE17-05</t>
  </si>
  <si>
    <t>NLSE17-04</t>
  </si>
  <si>
    <t>Compra de 33,000.00 usd t.c. 20.810   Y PAGO A CUENTA DE FACTURA 1326577   NLSE17-05    Valor factura  27,288.69    SALDO PENDIENTE 5,711.31</t>
  </si>
  <si>
    <t>NLSE17-06</t>
  </si>
  <si>
    <t>Compra de 20,000.00 usd t.c. 21.270   Y PAGO A CUENTA DE FACTURA 1328016  NLSE17-06    Valor factura  25,895.23    SALDO PENDIENTE 5,895.23</t>
  </si>
  <si>
    <t>Compra de 35,000.00 usd t.c. 20.685   Y PAGO A CUENTA DE FACTURA 1327059   NLSE17-03    Valor factura  29,286.47    SALDO  5,713.53</t>
  </si>
  <si>
    <t>Compra de 25,000.00 usd t.c. 21.372   Y PAGO A CUENTA DE FACTURA 1328399  NLSE17-07    Valor factura  25,541.63    SALDO PENDIENTE 541.63</t>
  </si>
  <si>
    <t>NLSE17-07</t>
  </si>
  <si>
    <t>Compra de 25,000.00 usd t.c. 21.372   Y PAGO A CUENTA DE FACTURA 1330464  NLSE17-12    Valor factura  27,980.30  SALDO PENDIENTE   2,980.30</t>
  </si>
  <si>
    <t>NLSE17-12</t>
  </si>
  <si>
    <t>Compra de 26,500.00 usd t.c. 21.392   Y PAGO A CUENTA DE FACTURA 1329282    NLSE7-09    Valor factura  25,531.99  SALDO A FAVOR  968.01</t>
  </si>
  <si>
    <t>NLSE17-09</t>
  </si>
  <si>
    <t>Compra de 26,500.00 usd t.c. 21.392   Y PAGO A CUENTA DE FACTURA 1329760    NLSE7-10   Valor factura  26,241.05  SALDO A FAVOR  258.95</t>
  </si>
  <si>
    <t>NLSE17-10</t>
  </si>
  <si>
    <t>16SE17-11</t>
  </si>
  <si>
    <t>Compra de 25,000.00 usd t.c. 21.900   Y PAGO A CUENTA DE FACTURA 1329840    NLSE7-11   Valor factura  26,279.08  SALDO PENDIENTE 1,279.08</t>
  </si>
  <si>
    <t>Compra de 23,000.00 usd t.c. 21.683   Y PAGO A CUENTA DE FACTURA 1330465    NLSE7-13   Valor factura  27,622.76  SALDO PENDIENTE 4,622.76</t>
  </si>
  <si>
    <t>NLSE17-13</t>
  </si>
  <si>
    <t>NLSE17-14</t>
  </si>
  <si>
    <t>Compra de 28,000.00 usd t.c. 21.706  Y PAGO A CUENTA DE FACTURA 1331390    NLSE7-14   Valor factura  27,553.46  SALDO A FAVOR  446.54</t>
  </si>
  <si>
    <t>NLSE17-15</t>
  </si>
  <si>
    <t>Compra de 28,000.00 usd t.c. 21.706  Y PAGO A CUENTA DE FACTURA 1330954    NLSE7-15   Valor factura  27,916.91  SALDO A FAVOR   83.09</t>
  </si>
  <si>
    <t>Compra de 28,000.00 usd t.c. 21.680  Y PAGO A CUENTA DE FACTURA 1332066    NLSE7-16   Valor factura  28,177.52  SALDO PENDIENTE 177.52</t>
  </si>
  <si>
    <t>NLSE17-16</t>
  </si>
  <si>
    <t>nlin17-01</t>
  </si>
  <si>
    <r>
      <t>Compra de 18,500.00 usd t.c. 21.812   Y PAGO A FACTURA  784089     nlin17-01  valor factura  28,091.00</t>
    </r>
    <r>
      <rPr>
        <b/>
        <sz val="11"/>
        <color theme="5" tint="-0.249977111117893"/>
        <rFont val="Calibri"/>
        <family val="2"/>
        <scheme val="minor"/>
      </rPr>
      <t xml:space="preserve">  </t>
    </r>
    <r>
      <rPr>
        <b/>
        <sz val="11"/>
        <color rgb="FF0000FF"/>
        <rFont val="Calibri"/>
        <family val="2"/>
        <scheme val="minor"/>
      </rPr>
      <t xml:space="preserve">  saldo  pendiente 9,591.00</t>
    </r>
  </si>
  <si>
    <t>NLSE17-17</t>
  </si>
  <si>
    <t>Compra de 28,000.00 usd t.c. 21.940  Y PAGO A CUENTA DE FACTURA 1332357    NLSE7-17   Valor factura  31,343.88  SALDO PENDIENTE  3,343.88</t>
  </si>
  <si>
    <t>NLSE17-18</t>
  </si>
  <si>
    <t>Compra de 28,000.00 usd t.c. 21.940  Y PAGO A CUENTA DE FACTURA 1332519    NLSE7-18   Valor factura  30,939.67    SALDO PENDIENTE   2,939.637</t>
  </si>
  <si>
    <t>Compra de 28,000.00 usd t.c. 21.810  Y PAGO A CUENTA DE FACTURA 1333024    NLSE7-19   Valor factura  30,788.96    SALDO PENDIENTE   2,788.96</t>
  </si>
  <si>
    <t>NLSE17-19</t>
  </si>
  <si>
    <t>Compra de 28,000.00 usd t.c. 21.810  Y PAGO A CUENTA DE FACTURA 1333554    NLSE7-20   Valor factura  30,781.00    SALDO PENDIENTE   2,781.00</t>
  </si>
  <si>
    <t>NLSE17--20</t>
  </si>
  <si>
    <r>
      <t>Compra de 3,097.56 usd t.c. 21.097   Y PAGO A FACTURA  784089     nlin17-01  valor factura  28,091.00</t>
    </r>
    <r>
      <rPr>
        <b/>
        <sz val="11"/>
        <color theme="5" tint="-0.249977111117893"/>
        <rFont val="Calibri"/>
        <family val="2"/>
        <scheme val="minor"/>
      </rPr>
      <t xml:space="preserve">  </t>
    </r>
    <r>
      <rPr>
        <b/>
        <sz val="11"/>
        <color rgb="FF0000FF"/>
        <rFont val="Calibri"/>
        <family val="2"/>
        <scheme val="minor"/>
      </rPr>
      <t xml:space="preserve">  </t>
    </r>
  </si>
  <si>
    <t>Compra de 28,000.00 usd t.c. 21.420  Y PAGO A CUENTA DE FACTURA 1334425    NLSE7-22   Valor factura  29,560.51    SALDO PENDIENTE   1,560.51</t>
  </si>
  <si>
    <t>NLSE17-22</t>
  </si>
  <si>
    <t>NLSE17-21</t>
  </si>
  <si>
    <t>Compra de 28,000.00 usd t.c. 21.530  Y PAGO A CUENTA DE FACTURA 1334296    NLSE17-21   Valor factura  30,444.21    SALDO PENDIENTE   2,444.21</t>
  </si>
  <si>
    <t>Compra de 28,000.00 usd t.c. 21.420  Y PAGO A CUENTA DE FACTURA 1334426    NLSE7-23   Valor factura  29,736.61    SALDO PENDIENTE   1,736.61</t>
  </si>
  <si>
    <t>NLSE17-23</t>
  </si>
  <si>
    <t>TYSON FRESH MEATS INC</t>
  </si>
  <si>
    <t>Compra de  35,000.00  usd tc  20.810  Y PAGO A TYSON FRESH MEATS. INC  VALOR FACTURA 28,528.24  SALDO A FAVOR DE   6,471.76</t>
  </si>
  <si>
    <t>J-9621</t>
  </si>
  <si>
    <t>2822-A</t>
  </si>
  <si>
    <t>NLSE17-25</t>
  </si>
  <si>
    <t>Compra de 28,500.00 usd t.c. 21.098  Y PAGO A CUENTA DE FACTURA 1336468    NLSE7-25   Valor factura  29,447.28    SALDO PENDIENTE   947.28</t>
  </si>
  <si>
    <t>Compra de 28,500.00 usd t.c. 21.098  Y PAGO A CUENTA DE FACTURA 1335510    NLSE7-24   Valor factura  29,471.11    SALDO PENDIENTE   971.11</t>
  </si>
  <si>
    <t>NLSE17-24</t>
  </si>
  <si>
    <t>NLSE17-26</t>
  </si>
  <si>
    <t>Compra de 40,000.00 usd t.c. 20.780  Y PAGO A CUENTA DE FACTURA 1336672   NLSE7-26   Valor factura  30,043.19    SALDO A FAVOR 9,956.81</t>
  </si>
  <si>
    <t>NLSE17-27</t>
  </si>
  <si>
    <t>J-9647</t>
  </si>
  <si>
    <t>2822 A</t>
  </si>
  <si>
    <t>Compra de 40,000.00 usd t.c. 20.810     Y PAGO A CUENTA DE FACTURA 1336971   NLSE7-27  Valor factura  29,687.16    SALDO A FAVOR 10,312.84</t>
  </si>
  <si>
    <t>Compra de 30,000.00 usd t.c. 20.710     Y PAGO A CUENTA DE FACTURA 1337636   NLSE7-28  Valor factura  30,404.09    SALDO PENDIENTE  404.09</t>
  </si>
  <si>
    <t>NLSE17-28</t>
  </si>
  <si>
    <t>Compra de 30,000.00 usd t.c. 20.710     Y PAGO A CUENTA DE FACTURA 1338571   NLSE7-29  Valor factura  31,650.11    SALDO PENDIENTE  1,650.11</t>
  </si>
  <si>
    <t>NLSE17-29</t>
  </si>
  <si>
    <t>NLSE17-30</t>
  </si>
  <si>
    <t>Compra de 31,000.00 usd t.c. 20.477     Y PAGO A CUENTA DE FACTURA 1338724   NLSE7-31  Valor factura  31,252.24    SALDO PENDIENTE  252.24</t>
  </si>
  <si>
    <t>Compra de 31,000.00 usd t.c. 20.477     Y PAGO A CUENTA DE FACTURA 1338847   NLSE7-30  Valor factura  30,801.31    SALDO A FAVOR 198.69</t>
  </si>
  <si>
    <t>NLSE17-31</t>
  </si>
  <si>
    <t>Compra de  33,000.00  usd tc  20.440  Y PAGO A TYSON FRESH MEATS. INC  VALOR FACTURA 27,979.68  SALDO A FAVOR DE   5,020.32</t>
  </si>
  <si>
    <t>J-9648</t>
  </si>
  <si>
    <t>6827 A</t>
  </si>
  <si>
    <t>Compra de 33,000.00 usd t.c. 20.379     Y PAGO A CUENTA DE FACTURA 1339812   NLSE7-32  Valor factura  29,812.11    SALDO A FAVOR 3,187.89</t>
  </si>
  <si>
    <t>NLSE17-32</t>
  </si>
  <si>
    <t>Compra de 33,000.00 usd t.c. 20.346     Y PAGO A CUENTA DE FACTURA 13340530   NLSE7-33  Valor factura  29,352.77    SALDO A FAVOR  3,647.23</t>
  </si>
  <si>
    <t>NLSE17-33</t>
  </si>
  <si>
    <t>Compra de 31,000.00 usd t.c. 20.386     Y PAGO A CUENTA DE FACTURA 1340746   NLSE7-34  Valor factura  28,124.17    SALDO A FAVOR  2,875.83</t>
  </si>
  <si>
    <t>NLSE17-34</t>
  </si>
  <si>
    <t>Compra de 31,000.00 usd t.c. 20.386     Y PAGO A CUENTA DE FACTURA 1341010   NLSE7-35  Valor factura  28,118.90    SALDO A FAVOR  2,881.10</t>
  </si>
  <si>
    <t>NLSE17-35</t>
  </si>
  <si>
    <t>Compra de  25,000.00  usd tc  20.452  Y PAGO A TYSON FRESH MEATS. INC   FACTURA   3831 A   VALOR FACTURA  26,628.18     SALDO PENDIENTE  1,628.318</t>
  </si>
  <si>
    <t>J-9689</t>
  </si>
  <si>
    <t>3831 A</t>
  </si>
  <si>
    <t>Compra de 25,000.00 usd t.c. 20.440     Y PAGO A CUENTA DE FACTURA 1342267   NLSE7-36  Valor factura  27,272.89    SALDO PENDIENTE  2,272.89</t>
  </si>
  <si>
    <t>NLSE17-36</t>
  </si>
  <si>
    <t>Compra de  25,000.00  usd tc  20.710  Y PAGO A TYSON FRESH MEATS. INC  VALOR FACTURA 29,562.04  SALDO PENDIENTE  DE   4,562.04</t>
  </si>
  <si>
    <t>Compra de 25,000.00 usd t.c. 20.459    Y PAGO A CUENTA DE FACTURA 1343970   NLSE7-37  Valor factura  28,816.29    SALDO PENDIENTE  3,816.29</t>
  </si>
  <si>
    <t>NLSE17-37</t>
  </si>
  <si>
    <t>Compra de 25,000.00 usd t.c. 19.928    Y PAGO A CUENTA DE FACTURA 1345458   NLSE7-38  Valor factura  30,693.36    SALDO PENDIENTE  5,693.36</t>
  </si>
  <si>
    <t>NLSE17-38</t>
  </si>
  <si>
    <t>Compra de 25,000.00 usd t.c. 19.928    Y PAGO A CUENTA DE FACTURA 1343971  NLSE7-39  Valor factura  28,068.35    SALDO PENDIENTE  3,068.35</t>
  </si>
  <si>
    <t>NLSE17-39</t>
  </si>
  <si>
    <t>Compra de  26,000.00  usd tc  19,881  Y PAGO A TYSON FRESH MEATS. INC   FACTURA   1827-A   VALOR FACTURA  26,792.67     SALDO PENDIENTE  792.67</t>
  </si>
  <si>
    <t>Q-4745</t>
  </si>
  <si>
    <t>1827-A</t>
  </si>
  <si>
    <t>Compra de  25,000.00  usd tc  20.010   Y PAGO A TYSON FRESH MEATS. INC   FACTURA   2830-A   VALOR FACTURA  27,532.16     SALDO PENDIENTE  2,532.16</t>
  </si>
  <si>
    <t>Q-4749</t>
  </si>
  <si>
    <t>2830-A</t>
  </si>
  <si>
    <t>Compra de 27,000.00 usd t.c. 20.010    Y PAGO A CUENTA DE FACTURA 1344956  NLSE7-40    Valor factura  30,196.35    SALDO PENDIENTE  3,196.35</t>
  </si>
  <si>
    <t>NLSE17-40</t>
  </si>
  <si>
    <t>Compra de 30,000.00 usd t.c. 19.720    Y PAGO A CUENTA DE FACTURA 1345459  NLSE7-41    Valor factura  30,633.14   SALDO PENDIENTE  633.14</t>
  </si>
  <si>
    <t>NLSE17-41</t>
  </si>
  <si>
    <t>Compra de  30,000.00  usd tc  19.720   Y PAGO A TYSON FRESH MEATS. INC   FACTURA   8824-A  VALOR FACTURA  29,216.58     SALDO A FAVOR   783.42</t>
  </si>
  <si>
    <t>Q-4750</t>
  </si>
  <si>
    <t>8824-A</t>
  </si>
  <si>
    <t>Compra de  28,000.00  usd tc  19.720   Y PAGO A TYSON FRESH MEATS. INC   FACTURA   9826-A  VALOR FACTURA  28,948.47     SALDO PENDIENTE  948.47</t>
  </si>
  <si>
    <t>Q-4751</t>
  </si>
  <si>
    <t>9826-A</t>
  </si>
  <si>
    <t>Compra de 35,000.00 usd t.c. 19.690    Y PAGO A CUENTA DE FACTURA 1347193  NLSE7-42    Valor factura  31,291.50   SALDO PENDIENTE  3,708.50</t>
  </si>
  <si>
    <t>NLSE17-42</t>
  </si>
  <si>
    <t>Compra de 33,000.00 usd t.c. 19.710    Y PAGO A CUENTA DE FACTURA 1347396  NLSE7-43    Valor factura  30,436.85   SALDO A FAVOR  2,563.15</t>
  </si>
  <si>
    <t>NLSE17-43</t>
  </si>
  <si>
    <t>Compra de 33,000.00 usd t.c. 19.710    Y PAGO A CUENTA DE FACTURA 1348458  NLSE7-44    Valor factura  31,248.20   SALDO A FAVOR  1,751.80</t>
  </si>
  <si>
    <t>NLSE17-44</t>
  </si>
  <si>
    <t>Q-4753</t>
  </si>
  <si>
    <t>7820-A</t>
  </si>
  <si>
    <t xml:space="preserve">Compra de  31,500.00  usd tc  19.655   Y PAGO A TYSON FRESH MEATS. INC   FACTURA   5824-A   VALOR FACTURA  30,190.74     SALDO  A FAVOR </t>
  </si>
  <si>
    <t>Compra de  31,500.00  usd tc  19.655   Y PAGO A TYSON FRESH MEATS. INC   FACTURA   7820-A  VALOR FACTURA  30,120.29     SALDO A FAVOR    1,379.71</t>
  </si>
  <si>
    <t>Q 4752</t>
  </si>
  <si>
    <t>1582-A</t>
  </si>
  <si>
    <t>Compra de 33,000.00 usd t.c. 19.550    Y PAGO A CUENTA DE FACTURA 1349148     NLSE7-45    Valor factura  31,352.44   SALDO A FAVOR  1,647.56</t>
  </si>
  <si>
    <t>NLSE17-45</t>
  </si>
  <si>
    <t>NLSE17-46</t>
  </si>
  <si>
    <t>Compra de 33,000.00 usd t.c. 19.241    Y PAGO A CUENTA DE FACTURA 1349537     NLSE7-46    Valor factura  30,793.12   SALDO A FAVOR  2,206.88</t>
  </si>
  <si>
    <t>Q-4754</t>
  </si>
  <si>
    <t>2825-A</t>
  </si>
  <si>
    <t>Compra de  33,000.00  usd tc  19,241   Y PAGO A TYSON FRESH MEATS. INC  Q-4754      FACTURA   2825 A  VALOR FACTURA  30,066.91     SALDO A FAVOR   2,913.09</t>
  </si>
  <si>
    <t>Q-4755</t>
  </si>
  <si>
    <t>3822-A</t>
  </si>
  <si>
    <t>Compra de  30,000.00  usd tc  19,241   Y PAGO A TYSON FRESH MEATS. INC  Q-4755      FACTURA   3822 A  VALOR FACTURA  29,673.58     SALDO A FAVOR   326.64</t>
  </si>
  <si>
    <t>NLSE17-47</t>
  </si>
  <si>
    <t>Compra de 30,000.00 usd t.c. 19.150   Y PAGO A CUENTA DE FACTURA 1351611    NLSE7-47   Valor factura  30,935.64   SALDO PENDIENTE  935.64</t>
  </si>
  <si>
    <t>NLSE17-48</t>
  </si>
  <si>
    <t>Compra de 30,000.00 usd t.c. 18.800  Y PAGO A CUENTA DE FACTURA 1351904    NLSE7-48   Valor factura  29,140.44   SALDO A FAVOR   859.56</t>
  </si>
  <si>
    <t>NLSE17-49</t>
  </si>
  <si>
    <t>Compra de 30,000.00 usd t.c. 18.820  Y PAGO A CUENTA DE FACTURA 1351905    NLSE7-49   Valor factura  29,015.58   SALDO A FAVOR   984.42</t>
  </si>
  <si>
    <t xml:space="preserve">Compra de  29,000.00  usd tc  18.803   Y PAGO A TYSON FRESH MEATS. INC  Q-4015    FACTURA   9821 A  VALOR FACTURA  27,113.15     SALDO A FAVOR   </t>
  </si>
  <si>
    <t>Q-4015</t>
  </si>
  <si>
    <t>9821-A</t>
  </si>
  <si>
    <t>Q-4030</t>
  </si>
  <si>
    <t>0822-A</t>
  </si>
  <si>
    <t>Compra de  28,000.00  usd tc  18.910   Y PAGO A TYSON FRESH MEATS. INC  Q-4030   FACTURA   0822-A  VALOR FACTURA  26,672.05     SALDO A FAVOR   1,327.95</t>
  </si>
  <si>
    <t>Q-4031</t>
  </si>
  <si>
    <t>Compra de  26,000.00  usd tc  18.870   Y PAGO A TYSON FRESH MEATS. INC  Q-4031   FACTURA   3822-A  VALOR FACTURA  27,048.07     SALDO PENDIENTE 1,048.07</t>
  </si>
  <si>
    <t>Compra de 25,500.00 usd t.c. 18.797  Y PAGO A CUENTA DE FACTURA 1353861    NLSE7-50   Valor factura  28,119.11   SALDO PENDIENTE   2,619.11</t>
  </si>
  <si>
    <t>NLSE17-50</t>
  </si>
  <si>
    <t>Nota de credito por error en precio de esta carga</t>
  </si>
  <si>
    <t>NOSE17-51</t>
  </si>
  <si>
    <t>Compra de 25,500.00 usd t.c. 18.797  Y PAGO A CUENTA DE FACTURA 1353862    NLSE7-51   Valor factura  27,902.28   SALDO PENDIENTE   2,902.28</t>
  </si>
  <si>
    <t>Compra de  24,000.00  usd tc  18.926   Y PAGO A TYSON FRESH MEATS. INC  Q-4032   FACTURA   5826-A  VALOR FACTURA  27,139.08     SALDO PENDIENTE 3,139.08</t>
  </si>
  <si>
    <t>Q-4032</t>
  </si>
  <si>
    <t>5826-A</t>
  </si>
  <si>
    <t>NLSE17-52</t>
  </si>
  <si>
    <t>Compra de 28,000.00 usd t.c. 18.782  Y PAGO A CUENTA DE FACTURA 1355283    NLSE7-52   Valor factura  28,913.00   SALDO PENDIENTE   913.00</t>
  </si>
  <si>
    <t>Compra de  24,000.00  usd tc  18.782   Y PAGO A TYSON FRESH MEATS. INC  Q-4033   FACTURA   6821-A  VALOR FACTURA  28,089.07     SALDO PENDIENTE 4,089.07</t>
  </si>
  <si>
    <t>Q-4033</t>
  </si>
  <si>
    <t>6821-A</t>
  </si>
  <si>
    <t>Compra de 28,000.00 usd t.c. 18.830  Y PAGO A CUENTA DE FACTURA 1355978    NLSE7-53   Valor factura  28,533.12   SALDO PENDIENTE   533.12</t>
  </si>
  <si>
    <t>NLSE17-53</t>
  </si>
  <si>
    <t>Compra de  27,000.00  usd tc  18.742   Y PAGO A TYSON FRESH MEATS. INC  Y-5642   FACTURA   3825-A  VALOR FACTURA  27,974.99     SALDO PENDIENTE 974.99</t>
  </si>
  <si>
    <t>Y-5642</t>
  </si>
  <si>
    <t>3825-A</t>
  </si>
  <si>
    <t>Compra de  27,500.00  usd tc  18.773   Y PAGO A TYSON FRESH MEATS. INC  X-4034   FACTURA   3824-A  VALOR FACTURA  28,014.20     SALDO PENDIENTE 514.20</t>
  </si>
  <si>
    <t>X-4034</t>
  </si>
  <si>
    <t>3824-A</t>
  </si>
  <si>
    <t>Compra de  27,500.00  usd tc  18.773   Y PAGO A TYSON FRESH MEATS. INC  X-4035   FACTURA   7820-A  VALOR FACTURA  28,283.71     SALDO PENDIENTE 783.71</t>
  </si>
  <si>
    <t>X-4035</t>
  </si>
  <si>
    <t>Compra de 29,000.00 usd t.c. 18.773  Y PAGO A CUENTA DE FACTURA 1358162    NLSE7-54   Valor factura  30,014.74   SALDO PENDIENTE   1,014.74</t>
  </si>
  <si>
    <t>NLSE17-54</t>
  </si>
  <si>
    <t>Compra de 29,000.00 usd t.c. 18.580  Y PAGO A CUENTA DE FACTURA 1358739    NLSE7-55   Valor factura  30,026.40   SALDO PENDIENTE   1,026.40</t>
  </si>
  <si>
    <t>NLSE17-55</t>
  </si>
  <si>
    <t>Compra de  29,500.00  usd tc  18,520   Y PAGO A TYSON FRESH MEATS. INC  X-4036   FACTURA   20820-A  VALOR FACTURA  29,315.32     SALDO A FAVOR 184.48</t>
  </si>
  <si>
    <t>X-4036</t>
  </si>
  <si>
    <t>20820-A</t>
  </si>
  <si>
    <t>Compra de  29,500.00  usd tc  18,523   Y PAGO A TYSON FRESH MEATS. INC  X-4037   FACTURA   20824-A  VALOR FACTURA  29,743.45     SALDO PENDIENTE 243.45</t>
  </si>
  <si>
    <t>X-4037</t>
  </si>
  <si>
    <t>20824-A</t>
  </si>
  <si>
    <t>Compra de 31,000.00 usd t.c. 18.825  Y PAGO A CUENTA DE FACTURA 1360298    NLSE7-57   Valor factura  30,654.45   SALDO A FAVOR 345.55</t>
  </si>
  <si>
    <t>NLSE17-57</t>
  </si>
  <si>
    <t>Compra de  30,000.00  usd tc  18,825   Y PAGO A TYSON FRESH MEATS. INC  X-4038   FACTURA   22820-A  VALOR FACTURA  30,427.32     SALDO PENDIENTE 427.32</t>
  </si>
  <si>
    <t>X-4038</t>
  </si>
  <si>
    <t>22820-A</t>
  </si>
  <si>
    <t>Compra de 32,000.00 usd t.c. 18.660  Y PAGO A CUENTA DE FACTURA 1360940    NLSE7-56   Valor factura  29,954.67   SALDO A FAVOR 2,045.33</t>
  </si>
  <si>
    <t>NLSE17-56</t>
  </si>
  <si>
    <t>Compra de  31,000.00  usd tc  18,660   Y PAGO A TYSON FRESH MEATS. INC  32610   FACTURA   29823-A  VALOR FACTURA  30,453.87     SALDO A FAVOR   546.13</t>
  </si>
  <si>
    <t>29823-A</t>
  </si>
  <si>
    <t>Compra de  31,000.00  usd tc  19,012  Y PAGO A TYSON FRESH MEATS. INC  32632   FACTURA   1828-A  VALOR FACTURA  30,235.76     SALDO A FAVOR   764.24</t>
  </si>
  <si>
    <t>1828-A</t>
  </si>
  <si>
    <t>Compra de 32,000.00 usd t.c. 19,012  Y PAGO A CUENTA DE FACTURA 1362909   NLSE7-59   Valor factura  32,404.51   SALDO PENDIENTE  404.51</t>
  </si>
  <si>
    <t>NLSE17-59</t>
  </si>
  <si>
    <t>NC-55752</t>
  </si>
  <si>
    <t>Compra de 32,000.00 usd t.c. 19,062  Y PAGO A CUENTA DE FACTURA 1362441    NLSE7-58   Valor factura  31,185.67   SALDO A FAVOR 814.336</t>
  </si>
  <si>
    <t>NLSE17-58</t>
  </si>
  <si>
    <t>Compra de  32,000.00  usd tc  18,949     Y PAGO A TYSON FRESH MEATS. INC  32633      FACTURA   5821-A  VALOR FACTURA  31,829.03     SALDO A FAVOR   170.97</t>
  </si>
  <si>
    <t>5821-A</t>
  </si>
  <si>
    <t>5831-A</t>
  </si>
  <si>
    <t>Compra de 32,000.00 usd t.c. 18,949    Y PAGO A CUENTA DE FACTURA 1362910     NLSE17-60   Valor factura  31,593.65   SALDO A FAVOR  406.35</t>
  </si>
  <si>
    <t>NLSE17-61</t>
  </si>
  <si>
    <t>NLSE17-60</t>
  </si>
  <si>
    <t>Compra de 31,000.00 usd t.c. 19.010    Y PAGO A CUENTA DE FACTURA 1364734     NLSE17-61   Valor factura  33,507.13   SALDO PENDIENTE  2,507.13</t>
  </si>
  <si>
    <t>Compra de 32,000.00 usd t.c. 19.040    Y PAGO A CUENTA DE FACTURA 1364822     NLSE17-62   Valor factura  32,821.59   SALDO PENDIENTE  821.59</t>
  </si>
  <si>
    <t>NLSE17-62</t>
  </si>
  <si>
    <t>NLSE17-63</t>
  </si>
  <si>
    <t>Compra de 31,500.00 usd t.c. 19.195   Y PAGO A CUENTA DE FACTURA 1364953     NLSE17-63   Valor factura  33,023.64   SALDO PENDIENTE    1,523.64</t>
  </si>
  <si>
    <t>10820-A</t>
  </si>
  <si>
    <t>Compra de  31,500.00  usd tc  19.170     Y PAGO A TYSON FRESH MEATS. INC   32635     FACTURA   10820-A  VALOR FACTURA  32,317.86     SALDO PENDIENTE  817.86</t>
  </si>
  <si>
    <t>13820-A</t>
  </si>
  <si>
    <t>Compra de  31,500.00  usd tc  19.040     Y PAGO A TYSON FRESH MEATS. INC   32636     FACTURA   13820-A      VALOR FACTURA  32,196.51     SALDO PENDIENTE  696.51</t>
  </si>
  <si>
    <t>NLSE17-64</t>
  </si>
  <si>
    <t>Compra de 33,000.00 usd t.c. 19.010   Y PAGO A CUENTA DE FACTURA 1366993     NLSE17-64   Valor factura  32,664.44   SALDO A FAVOR  335.56</t>
  </si>
  <si>
    <t>Compra de 33,000.00 usd t.c. 19.010   Y PAGO A CUENTA DE FACTURA 1367124     NLSE17-65   Valor factura  33,435.77   SALDO  PENDIENTE  435.77</t>
  </si>
  <si>
    <t>NLSE17-65</t>
  </si>
  <si>
    <t>NLSE17-66</t>
  </si>
  <si>
    <t>Compra de 35,000.00 usd t.c. 18,797   Y PAGO A CUENTA DE FACTURA 1367512     NLSE17-66   Valor factura  33,070.49   SALDO  A FAVOR  1,929.51</t>
  </si>
  <si>
    <t>Compra de  32,000.00  usd tc  18,820     Y PAGO A TYSON FRESH MEATS. INC   60879     FACTURA   5831-A  VALOR FACTURA  31,423.66     SALDO A FAVOR   576.34</t>
  </si>
  <si>
    <t>7822-A</t>
  </si>
  <si>
    <t>Compra de  32,000.00  usd tc  18,810     Y PAGO A TYSON FRESH MEATS. INC   81550     FACTURA   7822-A  VALOR FACTURA  32,827.63     SALDO  PENDIENTE  827.63</t>
  </si>
  <si>
    <t>19820-A</t>
  </si>
  <si>
    <t>Compra de  33,000.00  usd tc  18.690     Y PAGO A TYSON FRESH MEATS. INC   32637     FACTURA   19820-A      VALOR FACTURA  32,909.72     SALDO A FAVOR 90.28</t>
  </si>
  <si>
    <t>Compra de  34,000.00  usd tc  18.652     Y PAGO A TYSON FRESH MEATS. INC   32638     FACTURA   20820-A      VALOR FACTURA  31,541.56     SALDO A FAVOR  2,458.44</t>
  </si>
  <si>
    <t>Compra de 35,000.00 usd t.c. 18,678   Y PAGO A CUENTA DE FACTURA 1369258     NLSE17-67   Valor factura  33,303.91   SALDO  A FAVOR  1,696.09</t>
  </si>
  <si>
    <t>NLSE17-67</t>
  </si>
  <si>
    <t>Compra de 34,000.00 usd t.c. 18,678   Y PAGO A CUENTA DE FACTURA 1369442     NLSE17-68   Valor factura  33,132.26   SALDO  A FAVOR  867.74</t>
  </si>
  <si>
    <t>NLSE17-68</t>
  </si>
  <si>
    <t>Compra de 33,000.00 usd t.c. 18,723   Y PAGO A CUENTA DE FACTURA 1369860     NLSE17-69   Valor factura  34,041.63   SALDO  PENDIENTE  1,041.63</t>
  </si>
  <si>
    <t>NLSE17-69</t>
  </si>
  <si>
    <t>NL17CONG17-01</t>
  </si>
  <si>
    <t>Compra de 52,000.00 usd t.c. 18,665   Y PAGO A CUENTA DE FACTURA 1369766     NLCONG17-01   Valor factura  50,081.984   SALDO  A FAVOR  1,918.06</t>
  </si>
  <si>
    <t>Compra de  33,000.00  usd tc  18.628     Y PAGO A TYSON FRESH MEATS. INC   32639     FACTURA   225821-A      VALOR FACTURA  32,782.89     SALDO A FAVOR  217.11</t>
  </si>
  <si>
    <t xml:space="preserve">Compra de  32,000.00  usd tc  18.658     Y PAGO A TYSON FRESH MEATS. INC   32640     FACTURA   6822-A     VALOR FACTURA  33,963.15   SALDO A FAVOR  </t>
  </si>
  <si>
    <t>6822-A</t>
  </si>
  <si>
    <t>Compra de 33,000.00 usd t.c. 18,665   Y PAGO A CUENTA DE FACTURA 1371521     NLSE17-*-70      Valor factura  32,216.43   SALDO  A FAVOR  783.47</t>
  </si>
  <si>
    <t>NLSE17-70</t>
  </si>
  <si>
    <t>NLSE17-71</t>
  </si>
  <si>
    <t>Compra de 33,500.00 usd t.c. 18,620   Y PAGO A CUENTA DE FACTURA 131522     NLSE17-71      Valor factura  32,204.94   SALDO  A FAVOR  1,295.06</t>
  </si>
  <si>
    <t>Compra de 34,000.00 usd t.c. 18,499   Y PAGO A CUENTA DE FACTURA 1371960     NLSE17-72      Valor factura  32,469.86   SALDO  A FAVOR  1,530.14</t>
  </si>
  <si>
    <t>NLSE17-72</t>
  </si>
  <si>
    <t>Compra de  35,000.00  usd tc  18.543     Y PAGO A TYSON FRESH MEATS. INC   90287     FACTURA   31821-A     VALOR FACTURA  32,465.82   SALDO A FAVOR  2,534.18</t>
  </si>
  <si>
    <t>31821-A</t>
  </si>
  <si>
    <t>Compra de  35,000.00  usd tc  18.692    Y PAGO A TYSON FRESH MEATS. INC   90328     FACTURA   1827-A     VALOR FACTURA  31,071.76    SALDO A FAVOR  3,928.24</t>
  </si>
  <si>
    <t>Compra de 34,000.00 usd t.c. 18,639   Y PAGO A CUENTA DE FACTURA 1373428     NLSE17-73      Valor factura  31,234.99   SALDO  A FAVOR  2,765.01</t>
  </si>
  <si>
    <t>NLSE17-73</t>
  </si>
  <si>
    <t>Compra de 31,000.00 usd t.c. 18,610   Y PAGO A CUENTA DE FACTURA 1373690     NLSE17-74      Valor factura  32,142.83   SALDO  PENDIENTE  1,142.83</t>
  </si>
  <si>
    <t>NLSE17-74</t>
  </si>
  <si>
    <t>Compra de 28,000.00 usd t.c. 18,471   Y PAGO A CUENTA DE FACTURA 1374001     NLSE17-75      Valor factura  29,746.74   SALDO  PENDIENTE  1,746.74</t>
  </si>
  <si>
    <t>NLSE17-75</t>
  </si>
  <si>
    <t>7825-A</t>
  </si>
  <si>
    <t>Compra de  30,000.00  usd tc  18.471    Y PAGO A TYSON FRESH MEATS. INC   90329     FACTURA   7825-A     VALOR FACTURA  29,384.67    SALDO A FAVOR  615.33</t>
  </si>
  <si>
    <t>8827-A</t>
  </si>
  <si>
    <t>Compra de  30,000.00  usd tc  18.471    Y PAGO A TYSON FRESH MEATS. INC   90373     FACTURA   8827-A     VALOR FACTURA  30,307.12    SALDO PENDIENTE  307.12</t>
  </si>
  <si>
    <t>Compra de 31,000.00 usd t.c. 18,263   Y PAGO A CUENTA DE FACTURA 1375620     NLSE17-76     Valor factura  32,712.57   SALDO  PENDIENTE  1,712.57</t>
  </si>
  <si>
    <t>NLSE17-76</t>
  </si>
  <si>
    <t>Compra de 31,000.00 usd t.c. 18,269  Y PAGO A CUENTA DE FACTURA 1375824     NLSE17-77     Valor factura  33,291.17   SALDO  PENDIENTE  2,291.17</t>
  </si>
  <si>
    <t>NLSE17-77</t>
  </si>
  <si>
    <t>Compra de 31,000.00 usd t.c. 18,167 Y PAGO A CUENTA DE FACTURA 1375910    NLSE17-78     Valor factura  33,666.48   SALDO  PENDIENTE  2,666.48</t>
  </si>
  <si>
    <t>NLSE17-78</t>
  </si>
  <si>
    <t>Compra de  30,000.00  usd tc  18.206   Y PAGO A TYSON FRESH MEATS. INC   90331     FACTURA   4624-A     VALOR FACTURA  32,882.85    SALDO PENDIENTE  2,882.85</t>
  </si>
  <si>
    <t>4824-A</t>
  </si>
  <si>
    <t>Compra de  30,000.00  usd tc  18.156  Y PAGO A TYSON FRESH MEATS. INC   90336     FACTURA   5828-A     VALOR FACTURA  32,207.33    SALDO PENDIENTE  2,207.33</t>
  </si>
  <si>
    <t>5828-A</t>
  </si>
  <si>
    <t>Compra de 33,500.00 usd t.c. 18,168   Y PAGO A CUENTA DE FACTURA 1377755    NLSE17-79     Valor factura  34,318.56   SALDO  PENDIENTE  818.56</t>
  </si>
  <si>
    <t>NLSE17-79</t>
  </si>
  <si>
    <t>Compra de  34,500.00  usd tc  17,950    Y PAGO A TYSON FRESH MEATS. INC   90338     FACTURA   21824-A     VALOR FACTURA  33,421.77  SALDO A FAVOR 1,078.23</t>
  </si>
  <si>
    <t>21824-A</t>
  </si>
  <si>
    <t>Compra de  34,500.00  usd tc  17,965    Y PAGO A TYSON FRESH MEATS. INC   90339     FACTURA   2822-A     VALOR FACTURA  33,081.83  SALDO A FAVOR 1,418.17</t>
  </si>
  <si>
    <t>Compra de 36,000.00 usd t.c. 18,236   Y PAGO A CUENTA DE FACTURA 1379912   NLSE17-82     Valor factura  34,500.53   SALDO  A FAVOR 1,499.47</t>
  </si>
  <si>
    <t>NLSE17-82</t>
  </si>
  <si>
    <t>Compra de 33,500.00 usd t.c. 18,096  Y PAGO A CUENTA DE FACTURA 1377984    NLSE17-80     Valor factura  33,955.42   SALDO  PENDIENTE  455.42</t>
  </si>
  <si>
    <t>NLSE17-80</t>
  </si>
  <si>
    <t>Compra de 36,000.00 usd t.c. 17,957 Y PAGO A CUENTA DE FACTURA 1378234    NLSE17-81     Valor factura  33,585.78  SALDO  A FAVOR  2,414.22</t>
  </si>
  <si>
    <t>NLSE17-81</t>
  </si>
  <si>
    <t>Compra de 36,000.00 usd t.c. 18,235   Y PAGO A CUENTA DE FACTURA 1380721  NLSE17-83    Valor factura  36,409.78   SALDO  PENDIENTE  409.78</t>
  </si>
  <si>
    <t>NLSE17-83</t>
  </si>
  <si>
    <t>Compra de 36,000.00 usd t.c. 17,984  Y PAGO A CUENTA DE FACTURA 1380722     NLSE17-84    Valor factura  36,343.63   SALDO  PENDIENTE  343.63</t>
  </si>
  <si>
    <t>NLSE17-84</t>
  </si>
  <si>
    <t>Compra de  34,000.00  usd tc  17,998    Y PAGO A TYSON FRESH MEATS. INC   G8659     FACTURA   8822-A     VALOR FACTURA  35,245.52  SALDO PENDIENTE  1,245.52</t>
  </si>
  <si>
    <t>G8659</t>
  </si>
  <si>
    <t>8822-A</t>
  </si>
  <si>
    <t>Compra de  34,000.00  usd tc  17,907  Y PAGO A TYSON FRESH MEATS. INC   G8685     FACTURA   8826-A     VALOR FACTURA  35,871.23  SALDO PENDIENTE  1,871.23</t>
  </si>
  <si>
    <t>G-8685</t>
  </si>
  <si>
    <t>8826-A</t>
  </si>
  <si>
    <t>Compra de 37,500.00 usd t.c. 17,955  Y PAGO A CUENTA DE FACTURA 1381802     NLSE17-85    Valor factura  36,917.80   SALDO  A FAVOR DE 582.20</t>
  </si>
  <si>
    <t>NLSE17-85</t>
  </si>
  <si>
    <t>Compra de  35,000.00  usd tc  18,248  Y PAGO A TYSON FRESH MEATS. INC   G-8686     FACTURA   5822-A     VALOR FACTURA  37,566.41  SALDO PENDIENTE  2,566.41</t>
  </si>
  <si>
    <t>G-8686</t>
  </si>
  <si>
    <t>5822-A</t>
  </si>
  <si>
    <t>Compra de 37,500.00 usd t.c. 17,915 Y PAGO A CUENTA DE FACTURA 1382078     NLSE17-86    Valor factura  31,453.60   SALDO  A FAVOR DE  6,046.40</t>
  </si>
  <si>
    <t>NLSE17-86</t>
  </si>
  <si>
    <t>Compra de  37,000.00  usd tc  18,384  Y PAGO A TYSON FRESH MEATS. INC   G-8687     FACTURA   6821-A     VALOR FACTURA  38,122.91  SALDO PENDIENTE  1,122.91</t>
  </si>
  <si>
    <t>G-8687</t>
  </si>
  <si>
    <t>Compra de 38,500.00 usd t.c. 18,369   Y PAGO A CUENTA DE FACTURA 1383627     NLSE17-87    Valor factura  37,553.05   SALDO  A FAVOR DE  946.95</t>
  </si>
  <si>
    <t>NLSE17-87</t>
  </si>
  <si>
    <t>Compra de 35,000.00 usd t.c. 17,998   Y PAGO A CUENTA DE FACTURA 1384051     NLSE17-88    Valor factura  39,342.06   SALDO  PENDIENTE 4,342.06</t>
  </si>
  <si>
    <t>NLSE17-88</t>
  </si>
  <si>
    <t>Compra de  40,500.00  usd tc  18,038  Y PAGO A TYSON FRESH MEATS. INC   G-8689     FACTURA   2822-A     VALOR FACTURA  37,593.71  SALDO A FAVOR 2,906.29</t>
  </si>
  <si>
    <t>G-8689</t>
  </si>
  <si>
    <t>Compra de  40,500.00  usd tc  18,038  Y PAGO A TYSON FRESH MEATS. INC   G-8688     FACTURA   2821-A     VALOR FACTURA  37,884.90  SALDO A FAVOR   2,615.10</t>
  </si>
  <si>
    <t>G-8688</t>
  </si>
  <si>
    <t>2821-A</t>
  </si>
  <si>
    <t>Compra de 36,000.00 usd t.c. 17,970   Y PAGO A CUENTA DE FACTURA 1385754     NLSE17-89    Valor factura  37,941.30   SALDO  PENDIENTE  1,941.30</t>
  </si>
  <si>
    <t>NLSE17-89</t>
  </si>
  <si>
    <t>Compra de 41,000.00 usd t.c. 17,846   Y PAGO A CUENTA DE FACTURA 1386216     NLSE17-90    Valor factura  38,161.76   SALDO  A FAVOR  2,838.24</t>
  </si>
  <si>
    <t>NLSE17-90</t>
  </si>
  <si>
    <t>Compra de  40,500.00  usd tc  17,810  Y PAGO A TYSON FRESH MEATS. INC   G-8691     FACTURA   9821-A     VALOR FACTURA  37,884.90  SALDO A FAVOR   2,615.40</t>
  </si>
  <si>
    <t>G-8691</t>
  </si>
  <si>
    <t>Compra de  40,500.00  usd tc  17,810  Y PAGO A TYSON FRESH MEATS. INC   G-8690     FACTURA   9823-A     VALOR FACTURA  38,068.32  SALDO A FAVOR   2,431.68</t>
  </si>
  <si>
    <t>G-8690</t>
  </si>
  <si>
    <t>9823-A</t>
  </si>
  <si>
    <t>Compra de 40,500.00 usd t.c. 17,619   Y PAGO A CUENTA DE FACTURA 1387510     NLSE17-91    Valor factura  33,590.54   SALDO  A FAVOR  6,909.46</t>
  </si>
  <si>
    <t>NLSE17-91</t>
  </si>
  <si>
    <t>Compra de 39,000.00 usd t.c. 17,529   Y PAGO A CUENTA DE FACTURA 1388142     NLSE17-92    Valor factura  36,502.08   SALDO  A FAVOR  2,497.92</t>
  </si>
  <si>
    <t>NLSE17-92</t>
  </si>
  <si>
    <t>Compra de  38,000.00  usd tc  17,529  Y PAGO A TYSON FRESH MEATS. INC   G-8692     FACTURA   7824-A     VALOR FACTURA  35,214.12  SALDO A FAVOR   2,785.88</t>
  </si>
  <si>
    <t>G-8692</t>
  </si>
  <si>
    <t>7824-A</t>
  </si>
  <si>
    <t>Compra de  38,000.00  usd tc  17,566   Y PAGO A TYSON FRESH MEATS. INC   G-8693     FACTURA   8830-A     VALOR FACTURA  33,664.62  SALDO A FAVOR   4,335.38</t>
  </si>
  <si>
    <t>G-8693</t>
  </si>
  <si>
    <t>8830-A</t>
  </si>
  <si>
    <t>Compra de 38,000.00 usd t.c. 17,598   Y PAGO A CUENTA DE FACTURA 1389915    NLSE17-93    Valor factura  34,020.46   SALDO  A FAVOR  3,979.54</t>
  </si>
  <si>
    <t>NLSE17-93</t>
  </si>
  <si>
    <t>Compra de 38,000.00 usd t.c. 17,730   Y PAGO A CUENTA DE FACTURA 1389916    NLSE17-94    Valor factura  33,951.36   SALDO  A FAVOR  4,048.64</t>
  </si>
  <si>
    <t>NLSE17-94</t>
  </si>
  <si>
    <t>Compra de  38,000.00  usd tc  17,950   Y PAGO A TYSON FRESH MEATS. INC   L-9662     FACTURA   2823-A     VALOR FACTURA  32,164.86  SALDO A FAVOR   5,835.14</t>
  </si>
  <si>
    <t>L-9662</t>
  </si>
  <si>
    <t>2823-A</t>
  </si>
  <si>
    <t>Compra de  38,000.00  usd tc  17,860   Y PAGO A TYSON FRESH MEATS. INC   L-9666     FACTURA   3821-A     VALOR FACTURA  31,738.17 SALDO A FAVOR   6,261.83</t>
  </si>
  <si>
    <t>3821-A</t>
  </si>
  <si>
    <t>Compra de 38,000.00 usd t.c. 17.860   Y PAGO A CUENTA DE FACTURA 1391888    NLSE17-95    Valor factura  32,811.16   SALDO  A FAVOR  5,188.84</t>
  </si>
  <si>
    <t>NLSE17-95</t>
  </si>
  <si>
    <t>Compra de 10,000.00 usd t.c. 18.00   Y PAGO A CUENTA DE FACTURA 1392092    NLSE17-96    Valor factura  32,835.63   SALDO  PENDIENTE 22,835.63</t>
  </si>
  <si>
    <t>NLSE17-96</t>
  </si>
  <si>
    <t>Compra de  20,000.00  usd tc  17,920   Y PAGO A TYSON FRESH MEATS. INC   L-9677     FACTURA   9821-A     VALOR FACTURA  31,497.81      SALDO PENDIENTE  11,497.81</t>
  </si>
  <si>
    <t>L-9666</t>
  </si>
  <si>
    <t>L-9677</t>
  </si>
  <si>
    <t>Compra de  20,000.00  usd tc  18,015   Y PAGO A TYSON FRESH MEATS. INC   L-9678     FACTURA   10823-A      VALOR FACTURA  30,506.12      SALDO PENDIENTE  10,506.12</t>
  </si>
  <si>
    <t>L-9678</t>
  </si>
  <si>
    <t>10823-A</t>
  </si>
  <si>
    <t>Compra de 30,000.00 usd t.c. 17.969   Y PAGO A CUENTA DE FACTURA 1393699   NLSE17-97    Valor factura  31,667.41   SALDO  PENDIENTE 1,667.41</t>
  </si>
  <si>
    <t>NLSE17-97</t>
  </si>
  <si>
    <t>Compra de 33,000.00 usd t.c. 17.933   Y PAGO A CUENTA DE FACTURA 1394492   NLSE17-98    Valor factura  31,848.90   SALDO  A FAVOR 1,151.10</t>
  </si>
  <si>
    <t>NLSE17-98</t>
  </si>
  <si>
    <t xml:space="preserve">        OK</t>
  </si>
  <si>
    <t xml:space="preserve">       OK</t>
  </si>
  <si>
    <t xml:space="preserve">      OK</t>
  </si>
  <si>
    <t xml:space="preserve">          OK</t>
  </si>
  <si>
    <t>Compra de 32,000.00 usd t.c. 17.885   Y PAGO A CUENTA DE FACTURA 1396056   NLSE17-99    Valor factura  33,243.10   SALDO  PENDIENTE  1,243.10</t>
  </si>
  <si>
    <t>NLSE17-99</t>
  </si>
  <si>
    <t>Compra de 30,000.00 usd t.c. 17,764   Y PAGO A CUENTA DE FACTURA 1396474  NLSE17-100    Valor factura  33,580.39   SALDO  PENDIENTE  3,580.39</t>
  </si>
  <si>
    <t>NLSE17-100</t>
  </si>
  <si>
    <t>Compra de  30,000.00  usd tc  17.885   Y PAGO A TYSON FRESH MEATS. INC   L-9680     FACTURA   7823-A      VALOR FACTURA  31,553.34      SALDO PENDIENTE  1,553.34</t>
  </si>
  <si>
    <t>L-9680</t>
  </si>
  <si>
    <t>7823-A</t>
  </si>
  <si>
    <t>Compra de  28,000.00  usd tc  17,870   Y PAGO A TYSON FRESH MEATS. INC   L-9679     FACTURA   16827-A      VALOR FACTURA  31,013.66      SALDO PENDIENTE  3,013.66</t>
  </si>
  <si>
    <t>L-9679</t>
  </si>
  <si>
    <t>16827-A</t>
  </si>
  <si>
    <t>Compra de  31,000.00  usd tc  17.759   Y PAGO A TYSON FRESH MEATS. INC   L-9681     FACTURA   3821-A      VALOR FACTURA  32,450.61      SALDO PENDIENTE   1,450.61</t>
  </si>
  <si>
    <t>L-9681</t>
  </si>
  <si>
    <t>Compra de  31,000.00  usd tc  17.744  Y PAGO A TYSON FRESH MEATS. INC   L-9682     FACTURA   4824-A      VALOR FACTURA  32,801.22      SALDO PENDIENTE   1,801.22</t>
  </si>
  <si>
    <t>L-9682</t>
  </si>
  <si>
    <t>Compra de 31,500.00 usd t.c. 17,735   Y PAGO A CUENTA DE FACTURA 1398075  NLSE17-101   Valor factura  34,243.46   SALDO  PENDIENTE  2,743.46</t>
  </si>
  <si>
    <t>NLSE17-101</t>
  </si>
  <si>
    <t>Compra de 37,000.00 usd t.c. 17.710  Y PAGO A SEABOARD NLSE17-102  FACTURA  1398533  Valor fctura 34,679.70 saldo a favor de 2,320.30</t>
  </si>
  <si>
    <t>NLSE17-102</t>
  </si>
  <si>
    <t>Compra de 35,000.00 usd t.c. 17.885  Y PAGO A SEABOARD NLSE17-103  FACTURA  1400181    valor fctura 35,168.32   saldo pendiente  168.32</t>
  </si>
  <si>
    <t>NLSE17-103</t>
  </si>
  <si>
    <t>Compra de 35,000.00 usd t.c. 17.885  Y PAGO A SEABOARD NLSE17-104  FACTURA  1400375    valor fctura 34,630.25   saldo  a favor de 369.75</t>
  </si>
  <si>
    <t>NLSE17-104</t>
  </si>
  <si>
    <t>Compra de 37,000.00 usd t.c. 17.897  Y PAGO A SEABOARD NLSE17-105  FACTURA  1400784    valor fctura 34,858.60   saldo  a favor de 2,141.40</t>
  </si>
  <si>
    <t>NLSE17-105</t>
  </si>
  <si>
    <t>U-3017</t>
  </si>
  <si>
    <t>Compra de  2,166.96 usd tc  17.840  Y PAGO A TYSON FRESH MEATS. INC   L-9682     FACTURA   4824-A     SALDOS  0.00</t>
  </si>
  <si>
    <t>Compra de  35,000.00  usd tc  17.918  Y PAGO A TYSON FRESH MEATS. INC  U-3017     FACTURA   7822-A      VALOR FACTURA  33,830.79      SALDO A FAVOR 1,169.21</t>
  </si>
  <si>
    <t>Compra de  35,000.00  usd tc  17.851   Y PAGO A TYSON FRESH MEATS. INC  U-3028     FACTURA   7820-A      VALOR FACTURA  33,484.70      SALDO A FAVOR 1,515.30</t>
  </si>
  <si>
    <t>Compra de 36,000.00 usd t.c. 17.758  Y PAGO A SEABOARD NLSE17-106  FACTURA  1402008    valor fctura 35,312.26   saldo  a favor de 687.374</t>
  </si>
  <si>
    <t>NLSE17-106</t>
  </si>
  <si>
    <t>Compra de 36,000.00 usd t.c. 17.758  Y PAGO A SEABOARD NLSE17-107  FACTURA  1402290    valor fctura 32,895.94   saldo  a favor de3,104.06</t>
  </si>
  <si>
    <t>Compra de  32,000.00  usd tc  17.734   Y PAGO A TYSON FRESH MEATS. INC  U-3029     FACTURA   3821-A      VALOR FACTURA  32,367.29      SALDO  PENDIENTE  367.29</t>
  </si>
  <si>
    <t>U-3028</t>
  </si>
  <si>
    <t>U-3029</t>
  </si>
  <si>
    <t>Compra de  4,000.00  usd tc  17.680   Y PAGO A TYSON FRESH MEATS. INC  U-3029     FACTURA   3821-A      VALOR FACTURA  0      SALDO A FAVOR  4,000.00</t>
  </si>
  <si>
    <t>Compra de  36,000.00  usd tc  17.680   Y PAGO A TYSON FRESH MEATS. INC  U-3030     FACTURA   4824-A      VALOR FACTURA  31,976.86      SALDO A FAVOR  4,023.14</t>
  </si>
  <si>
    <t>U-3030</t>
  </si>
  <si>
    <t>Compra de  36,000.00  usd tc  17.690  Y PAGO A TYSON FRESH MEATS. INC  U-3031     FACTURA   5821-A      VALOR FACTURA  31,487.08      SALDO A FAVOR  4,512.92</t>
  </si>
  <si>
    <t>U-3031</t>
  </si>
  <si>
    <t>Compra de 35,000.00 usd t.c. 17.779  Y PAGO A SEABOARD NLSE17-108   FACTURA  1404689    valor fctura 32,097.25   saldo  a favor de  2,902.75</t>
  </si>
  <si>
    <t>NLSE17-107</t>
  </si>
  <si>
    <t>NLSE17-108</t>
  </si>
  <si>
    <t>Compra de 36,000.00 usd t.c. 17.759  Y PAGO A SEABOARD NLSE17-109   FACTURA  1404420    valor fctura 32,371.92   saldo  a favor de  3,628.08</t>
  </si>
  <si>
    <t>NLSE17-109</t>
  </si>
  <si>
    <t>Compra de  28,000.00  usd tc  17.779    Y PAGO A TYSON FRESH MEATS. INC  U-3032    FACTURA   20822-A      VALOR FACTURA  28,927.00     SALDO  PENDIENTE 927.00</t>
  </si>
  <si>
    <t>U-3032</t>
  </si>
  <si>
    <t>20822-A</t>
  </si>
  <si>
    <t>Compra de  28,000.00  usd tc  17.779    Y PAGO A TYSON FRESH MEATS. INC  U-3033    FACTURA   2823-A      VALOR FACTURA  28,003.43     SALDO  PENDIENTE  3.43</t>
  </si>
  <si>
    <t>U-3033</t>
  </si>
  <si>
    <t>Compra de 29,000.00 usd t.c. 17.740  Y PAGO A SEABOARD NLSE17-110   FACTURA  1406398    valor fctura 27,306.99   saldo  a favor de  1,693.01</t>
  </si>
  <si>
    <t>NLSE17-110</t>
  </si>
  <si>
    <t>Compra de 29,000.00 usd t.c. 17.709   Y PAGO A SEABOARD NLSE17-111   FACTURA  1406667    valor fctura 28,364.81   saldo  a favor de  635.19</t>
  </si>
  <si>
    <t>NLSE17-111</t>
  </si>
  <si>
    <t>Compra de  28,000.00  usd tc  17.770    Y PAGO A TYSON FRESH MEATS. INC O-1412    FACTURA   7824-A      VALOR FACTURA  27,084.42     SALDO  A FAVOR 915.58</t>
  </si>
  <si>
    <t>O-1412</t>
  </si>
  <si>
    <t>Compra de  20,000.00  usd tc  18,150    Y PAGO A TYSON FRESH MEATS. INC O-1418    FACTURA   0821-A      VALOR FACTURA  28,484.44     SALDO  PENDIENTE   8,484.44</t>
  </si>
  <si>
    <t>O-1418</t>
  </si>
  <si>
    <t>0821-A</t>
  </si>
  <si>
    <t>Compra de 25,000.00 usd t.c. 18,193   Y PAGO A SEABOARD NLSE17-112   FACTURA  1408729    valor fctura 29,116.85   saldo  pendiente  4,116.85</t>
  </si>
  <si>
    <t>NLSE17-112</t>
  </si>
  <si>
    <t>Compra de 25,000.00 usd t.c. 18,178   Y PAGO A SEABOARD NLSE17-113   FACTURA  1408730    valor fctura 29,428.88   saldo  pendiente  4,428.88</t>
  </si>
  <si>
    <t>NLSE17-113</t>
  </si>
  <si>
    <t>Compra de 25,000.00 usd t.c. 18,243   Y PAGO A SEABOARD NLSE17-114   FACTURA  1408971    valor fctura 29,444.68   saldo  pendiente  4.444.68</t>
  </si>
  <si>
    <t>NLSE17-114</t>
  </si>
  <si>
    <t>Compra de  26,000.00  usd tc  18,238    Y PAGO A TYSON FRESH MEATS. INC O-1419    FACTURA   4823-A      VALOR FACTURA  29,023.78     SALDO  PENDIENTE   3,023.78</t>
  </si>
  <si>
    <t>O-1419</t>
  </si>
  <si>
    <t>4823-A</t>
  </si>
  <si>
    <t>Compra de  27,000.00  usd tc  18,239    Y PAGO A TYSON FRESH MEATS. INC O-1420    FACTURA   5831-A    VALOR FACTURA  28,988.77     SALDO  PENDIENTE   1,988.77</t>
  </si>
  <si>
    <t>O-1420</t>
  </si>
  <si>
    <t>Compra de 30,000.00 usd t.c. 18,251   Y PAGO A SEABOARD NLSE17-115   FACTURA  1410829    valor fctura 30,160.20   saldo  pendiente  160.20</t>
  </si>
  <si>
    <t>NLSE17-115</t>
  </si>
  <si>
    <t>Compra de 31,000.00 usd t.c. 18,699   Y PAGO A SEABOARD NLSE17-116   FACTURA  1411397    valor fctura 31,023.70   saldo  pendiente  23.70</t>
  </si>
  <si>
    <t>NLSE17-116</t>
  </si>
  <si>
    <t>Compra de  30,500.00  usd tc  18,615    Y PAGO A TYSON FRESH MEATS. INC O-1421    FACTURA   1821-A    VALOR FACTURA  29,206.00     SALDO  A FAVOR 1,294.00</t>
  </si>
  <si>
    <t>O-1421</t>
  </si>
  <si>
    <t>1821-A</t>
  </si>
  <si>
    <t>Compra de  31,000.00  usd tc  18,762    Y PAGO A TYSON FRESH MEATS. INC O-1422    FACTURA   2830-A    VALOR FACTURA  29,191.60     SALDO  A FAVOR 1,808.40</t>
  </si>
  <si>
    <t>O-1422</t>
  </si>
  <si>
    <t>Compra de  31,000.00  usd tc  18,762    Y PAGO A TYSON FRESH MEATS. INC O-1423    FACTURA   3824-A    VALOR FACTURA  31,015.06     SALDO PENDIENTE  15.06</t>
  </si>
  <si>
    <t>O-1423</t>
  </si>
  <si>
    <t>Compra de 32,000.00 usd t.c. 18,799   Y PAGO A SEABOARD NLSE17-117   FACTURA  1413041    valor fctura 32,355.76   saldo  pendiente  355.76</t>
  </si>
  <si>
    <t>NLSE17-117</t>
  </si>
  <si>
    <t>Compra de 33,000.00 usd t.c. 19,040   Y PAGO A SEABOARD NLSE17-118   FACTURA  1414652    valor fctura   33,658.51   saldo  pendiente  658.21</t>
  </si>
  <si>
    <t>NLSE17-118</t>
  </si>
  <si>
    <t>9829-A</t>
  </si>
  <si>
    <t>Compra de  32,000.00  usd tc  19,052    Y PAGO A TYSON FRESH MEATS. INC O-1425   FACTURA   9829-A    VALOR FACTURA  32,471.10     SALDO PENDIENTE  471.11</t>
  </si>
  <si>
    <t>O-1426</t>
  </si>
  <si>
    <t>Compra de  32,000.00  usd tc  19,096    Y PAGO A TYSON FRESH MEATS. INC O-1424   FACTURA   8823-A    VALOR FACTURA  31,999.70    SALDO A FAVOR 0.30</t>
  </si>
  <si>
    <t>O-1424</t>
  </si>
  <si>
    <t>8823-A</t>
  </si>
  <si>
    <t>Compra de 33,500.00 usd t.c. 19,019   Y PAGO A SEABOARD NLSE17-119   FACTURA  1415656    valor fctura   34,205.51   saldo  pendiente  705.81</t>
  </si>
  <si>
    <t>NLSE17-119</t>
  </si>
  <si>
    <t>Compra de 36,000.00 usd t.c. 19,027   Y PAGO A SEABOARD NLSE17-120   FACTURA  1415901   valor fctura   34,726.42   saldo  a favor 1,273.58</t>
  </si>
  <si>
    <t>NLSE17-120</t>
  </si>
  <si>
    <t>O-1425</t>
  </si>
  <si>
    <t>Compra de  33,000.00  usd tc  19,274    Y PAGO A TYSON FRESH MEATS. INC O-1426   FACTURA   5825-A    VALOR FACTURA  33,508.73     SALDO PENDIENTE  508.73</t>
  </si>
  <si>
    <t>5825-A</t>
  </si>
  <si>
    <t>Compra de  33,500.00  usd tc  19,250    Y PAGO A TYSON FRESH MEATS. INC O-1427   FACTURA   7828-A    VALOR FACTURA  34,136.20     SALDO PENDIENTE  636.20</t>
  </si>
  <si>
    <t>O-1427</t>
  </si>
  <si>
    <t>7828-A</t>
  </si>
  <si>
    <t>Compra de 35,000.00 usd t.c. 19,059   Y PAGO A SEABOARD NLSE17-121   FACTURA  1417778   valor fctura   35,289.61   saldo  PENDIENTE   289.61</t>
  </si>
  <si>
    <t>NLSE17-121</t>
  </si>
  <si>
    <t>Compra de  33,500.00  usd tc  19,059   Y PAGO A TYSON FRESH MEATS. INC O-1428   FACTURA   1825-A    VALOR FACTURA  33,744.72     SALDO PENDIENTE  244.72</t>
  </si>
  <si>
    <t>O-1428</t>
  </si>
  <si>
    <t>1825-A</t>
  </si>
  <si>
    <t>Compra de 34,000.00 usd t.c. 19,255   Y PAGO A SEABOARD NLSE17-B-122   FACTURA  1418303   valor fctura   35,531.59   saldo  PENDIENTE  1,531.59</t>
  </si>
  <si>
    <t>NLSE17-B-122</t>
  </si>
  <si>
    <t>Compra de 36,000.00 usd t.c. 19,186   Y PAGO A SEABOARD NLSE17-122  FACTURA  1418302   valor fctura   34,423.42   saldo  a favor 1,576.58</t>
  </si>
  <si>
    <t>NLSE17-122</t>
  </si>
  <si>
    <t xml:space="preserve"> </t>
  </si>
  <si>
    <t>Compra de 36,500.00 usd t.c. 19,152   Y PAGO A SEABOARD NLSE17-123  FACTURA  1420116   valor fctura   34,810.26   saldo  a favor 1,689.74</t>
  </si>
  <si>
    <t>NLSE17-123</t>
  </si>
  <si>
    <t>Compra de 36,000.00 usd t.c. 19,109   Y PAGO A SEABOARD NLSE17-124  FACTURA  1420733   valor fctura   35,089.82   saldo  a favor 910.18</t>
  </si>
  <si>
    <t>NLSE17-124</t>
  </si>
  <si>
    <t>Compra de  34,000.00  usd tc  19,109   Y PAGO A TYSON FRESH MEATS. INC   79412    FACTURA   8822-A    VALOR FACTURA  34,133.10     SALDO PENDIENTE  133.10</t>
  </si>
  <si>
    <t>Compra de  34,500.00  usd tc  19,087   Y PAGO A TYSON FRESH MEATS. INC   79414    FACTURA   9824-A    VALOR FACTURA  34,330.12     SALDO A FAVOR 169.88</t>
  </si>
  <si>
    <t>9824-A</t>
  </si>
  <si>
    <t>Compra de 35,000.00 usd t.c. 19,105   Y PAGO A SEABOARD NLSE17-125  FACTURA  1422464   valor fctura   34,826.30   saldo  a favor 173.70</t>
  </si>
  <si>
    <t>NLSE17-125</t>
  </si>
  <si>
    <t>Compra de  34,500.00  usd tc  19,158   Y PAGO A TYSON FRESH MEATS. INC   79415    FACTURA   5824-A    VALOR FACTURA  29,613.55     SALDO A FAVOR  4,886.45</t>
  </si>
  <si>
    <t>5824-A</t>
  </si>
  <si>
    <t>Compra de  34,500.00  usd tc  19,179  Y PAGO A TYSON FRESH MEATS. INC   79416    FACTURA   5826-A    VALOR FACTURA  29,785.39     SALDO A FAVOR  4,714.61</t>
  </si>
  <si>
    <t>Compra de 33,000.00 usd t.c. 19,166   Y PAGO A SEABOARD NLSE17-127  FACTURA  1424468   valor fctura   30,965.13   saldo  a favor 2,034.87</t>
  </si>
  <si>
    <t>NLSE17-127</t>
  </si>
  <si>
    <t>Compra de 30,000.00 usd t.c. 19,175   Y PAGO A SEABOARD NLSE17-128  FACTURA  1424987   valor fctura   29,890.41   saldo  a favor   109.59</t>
  </si>
  <si>
    <t>NLSE17-128</t>
  </si>
  <si>
    <t>Compra de  25,000.00  usd tc  19,175  Y PAGO A TYSON FRESH MEATS. INC   79417    FACTURA   0825-A    VALOR FACTURA  28,735.61     SALDO PENDIENTE   3,735.61</t>
  </si>
  <si>
    <t>0825-A</t>
  </si>
  <si>
    <t>Compra de 28,000.00 usd t.c. 18.77 PAGO A SEABOARD NLSE17-129 FACTURA  1426748   valor fctura   30,685.85   SALDO PENDIENTE 2,685.85</t>
  </si>
  <si>
    <t>NLSE17-129</t>
  </si>
  <si>
    <t>Compra de 25,000.00 usd t.c. 18.62    PAGO A SEABOARD NLSE17-131     FACTURA  1428939   valor fctura   32,426.50   SALDO PENDIENTE  7,426.50</t>
  </si>
  <si>
    <t>NLSE17-131</t>
  </si>
  <si>
    <t>Compra de 35,000.00 usd t.c. 19,202   Y PAGO A SEABOARD NLSE17-126  FACTURA  1423004   valor fctura   33,705.49   saldo  a favor   1,294.51</t>
  </si>
  <si>
    <t>NLSE17-126</t>
  </si>
  <si>
    <t>NC-197509</t>
  </si>
  <si>
    <t xml:space="preserve">Not de credito NLSE17-126  LD-197509  CLAIM 59184  42,317.0  Lb = 423.17 USD </t>
  </si>
  <si>
    <t>Compra de 30,000.00 usd t.c. 18.72  PAGO A SEABOARD NLSE17-130   FACTURA  1429438   valor factura   32,335.24     SALDO PENDIENTE  2,335.24</t>
  </si>
  <si>
    <t>NLSE17-130</t>
  </si>
  <si>
    <t>Compra de 33,000.00 usd t.c. 18.606    PAGO A SEABOARD NLSE17-132     FACTURA  1429248   valor fctura   33,511.54   SALDO PENDIENTE   511.54</t>
  </si>
  <si>
    <t>NLSE17-132</t>
  </si>
  <si>
    <t>Compra de 40,000.00 usd t.c. 18.68    PAGO A SEABOARD NLSE17-133     FACTURA  1429575   valor fctura   33,352.88   SALDO  A FAVOR 6,647.12</t>
  </si>
  <si>
    <t>NLSE17-133</t>
  </si>
  <si>
    <t>Compra de  30,000.00  usd tc  18.83  Y PAGO A TYSON FRESH MEATS. INC   f-0775    FACTURA   6826-A    VALOR FACTURA  32,292.40     SALDO PENDIENTE   2,292.40</t>
  </si>
  <si>
    <t>F-0775</t>
  </si>
  <si>
    <t>6826-A</t>
  </si>
  <si>
    <t>Compra de  30,000.00  usd tc  18.83  Y PAGO A TYSON FRESH MEATS. INC   F-0770    FACTURA   6824-A    VALOR FACTURA  32,098.52     SALDO PENDIENTE   2,098.52</t>
  </si>
  <si>
    <t>F-0770</t>
  </si>
  <si>
    <t>6824-A</t>
  </si>
  <si>
    <t>Compra de 35,000.00 usd t.c. 18.908    PAGO A SEABOARD NLSE17-134     FACTURA  1431011   valor fctura   34,108.68   SALDO  A FAVOR   891.32</t>
  </si>
  <si>
    <t>NLSE17-134</t>
  </si>
  <si>
    <t>Compra de 35,000.00 usd t.c. 18.908    PAGO A SEABOARD NLSE17-135   FACTURA  1431012   valor fctura   34,778.00   SALDO  A FAVOR   222.00</t>
  </si>
  <si>
    <t>NLSE17-135</t>
  </si>
  <si>
    <t>Compra de 35,000.00 usd t.c. 18.908    PAGO A SEABOARD NLSE17-136   FACTURA  1431603   valor fctura   32,484.88   SALDO  A FAVOR   2,515.12</t>
  </si>
  <si>
    <t>NLSER17-136</t>
  </si>
  <si>
    <t>Compra de 35,000.00 usd t.c. 18.959    PAGO A SEABOARD NLSE17-137   FACTURA  1431604   valor fctura   32,335.22   SALDO  A FAVOR   2,664.78</t>
  </si>
  <si>
    <t>NLSE17-137</t>
  </si>
  <si>
    <t>Compra de 35,000.00 usd t.c. 18.963    PAGO A SEABOARD NLSE17-138   FACTURA  1431963   valor fctura   32,503.79   SALDO  A FAVOR   2,496.21</t>
  </si>
  <si>
    <t>NLSE17-138</t>
  </si>
  <si>
    <t>Compra de 32,000.00 usd t.c. 19.25    PAGO A SEABOARD NLSE17-139   FACTURA  1433790   valor fctura   28,609.85   SALDO  A FAVOR   3,390.15</t>
  </si>
  <si>
    <t>NLSE17-139</t>
  </si>
  <si>
    <t>Compra de 32,000.00 usd t.c. 19.25    PAGO A SEABOARD NLSE17-140  FACTURA  1433791   valor fctura   28,125.36   SALDO  A FAVOR   3,874.64</t>
  </si>
  <si>
    <t>NLSE17-140</t>
  </si>
  <si>
    <t>Compra de 32,000.00 usd t.c. 19.223    PAGO A SEABOARD NLSE17-141  FACTURA  1434096   valor fctura   27,961.20   SALDO  A FAVOR   4,038.80</t>
  </si>
  <si>
    <t>NLSE17-141</t>
  </si>
  <si>
    <t>Compra de  30,000.00  usd tc 19.19  Y PAGO A TYSON FRESH MEATS. INC   F-0776    FACTURA   9824-A    VALOR FACTURA  25,813.07     SALDO PENDIENTE   4,186.93</t>
  </si>
  <si>
    <t>F-0776</t>
  </si>
  <si>
    <t>Compra de 25,000.00 usd t.c. 19.086    PAGO A SEABOARD NLSE17-143   FACTURA  1434429   valor fctura   26,924.65   SALDO  PENDIENTE  1,924.65</t>
  </si>
  <si>
    <t>NLSE17-143</t>
  </si>
  <si>
    <t>Compra de 25,000.00 usd t.c. 19.086    PAGO A SEABOARD NLSE17-142   FACTURA  1434428   valor fctura   26,990.55   SALDO  PENDIENTE  1,990.55</t>
  </si>
  <si>
    <t>NLSE17-142</t>
  </si>
  <si>
    <t>Compra de  25,000.00  usd tc 19.040  Y PAGO A TYSON FRESH MEATS. INC   F-0777   FACTURA   0822-A    VALOR FACTURA  26,158.74     SALDO PENDIENTE   1,158.74</t>
  </si>
  <si>
    <t>F-0777</t>
  </si>
  <si>
    <t>Compra de  25,000.00  usd tc 19.245  Y PAGO A TYSON FRESH MEATS. INC   F-0778   FACTURA   0826-A    VALOR FACTURA  25,987.03     SALDO PENDIENTE    987.03</t>
  </si>
  <si>
    <t>F-0778</t>
  </si>
  <si>
    <t>0826-A</t>
  </si>
  <si>
    <t>NLSE17-144</t>
  </si>
  <si>
    <t>NC-217399</t>
  </si>
  <si>
    <t>Compra de 25,000.00 usd t.c. 19.268   PAGO A SEABOARD NLSE17-144   FACTURA  1435446   valor factura   27,480.60   SALDO  PENDIENTE  2,480.60</t>
  </si>
  <si>
    <t>Compra de 25,000.00 usd t.c. 19.218   PAGO A SEABOARD NLSE17-145   FACTURA  1435965   valor factura   27,874.30   SALDO  PENDIENTE   2,874.30</t>
  </si>
  <si>
    <t>NLSE17-145</t>
  </si>
  <si>
    <t>Compra de  25,000.00  usd tc 19.767  Y PAGO A TYSON FRESH MEATS. INC   F-0779   FACTURA   8822-A    VALOR FACTURA  27,174.83    SALDO PENDIENTE    2,174.83</t>
  </si>
  <si>
    <t>F-0779</t>
  </si>
  <si>
    <t>Compra de  25,000.00  usd tc 19.79  Y PAGO A TYSON FRESH MEATS. INC   F-0780   FACTURA   9821-A    VALOR FACTURA  27,586.78    SALDO PENDIENTE    2,586.78</t>
  </si>
  <si>
    <t>F-780</t>
  </si>
  <si>
    <t>Compra de 20,000.00 usd t.c. 19.64   PAGO A SEABOARD NLSE18-01   FACTURA  1438178   valor factura   28,759.41   SALDO  PENDIENTE   8,759.41</t>
  </si>
  <si>
    <t>NLSE18-01</t>
  </si>
  <si>
    <t>Compra de 25,000.00 usd t.c. 19.863   PAGO A SEABOARD NLSE18-02   FACTURA  1439735   valor factura   28,354.98   SALDO  PENDIENTE   3,354.98</t>
  </si>
  <si>
    <t>NLSE18-02</t>
  </si>
  <si>
    <t>Compra de 29,500.00 usd t.c. 19.284   PAGO A SEABOARD NLSE18-04   FACTURA  1440472   valor factura   29,250.39   SALDO  A FAVOR  249.61</t>
  </si>
  <si>
    <t>NLSE18-04</t>
  </si>
  <si>
    <t>1820-A</t>
  </si>
  <si>
    <t>J-0601</t>
  </si>
  <si>
    <t>Compra de  28,000.00  usd tc 19.275  Y PAGO A TYSON FRESH MEATS. INC              J-0601   FACTURA   1820-A    VALOR FACTURA  29,183.76    SALDO PENDIENTE    1,183.76</t>
  </si>
  <si>
    <t>Compra de 28,000.00 usd t.c. 19.53   PAGO A SEABOARD NLSE18-03  FACTURA  1440209   valor factura   28,121.61   SALDO  PENDIENTE   121.61</t>
  </si>
  <si>
    <t>NLSE18-03</t>
  </si>
  <si>
    <t>Compra de  28,000.00  usd tc 19.259  Y PAGO A TYSON FRESH MEATS. INC              I-9810     FACTURA   7826-A    VALOR FACTURA  30,868.37    SALDO PENDIENTE    2,868.37</t>
  </si>
  <si>
    <t>I-9810</t>
  </si>
  <si>
    <t>7826-A</t>
  </si>
  <si>
    <t>Compra de 30,000.00 usd t.c. 19.298   PAGO A SEABOARD NLSE18-05   FACTURA  1442682   valor factura   33,025.07   SALDO  PENDIENTE 3,025.07</t>
  </si>
  <si>
    <t>NLSE18-05</t>
  </si>
  <si>
    <t>Compra de 30,000.00 usd t.c. 19.224   PAGO A SEABOARD NLSE18-06   FACTURA  1444147   valor factura   32,771.06   SALDO  PENDIENTE 2,771.06</t>
  </si>
  <si>
    <t>NLSE18-06</t>
  </si>
  <si>
    <t>Compra de  32,000.00  usd tc 19.058  Y PAGO A TYSON FRESH MEATS. INC         J-0614    FACTURA   8829-A    VALOR FACTURA  31,408.94    SALDO A FAVOR DE  591.06</t>
  </si>
  <si>
    <t>J-0614</t>
  </si>
  <si>
    <t>8829-A</t>
  </si>
  <si>
    <t>Compra de 40,000.00 usd t.c. 18,857   PAGO A SEABOARD NLSE18-07   FACTURA  1444623   valor factura   33,279.72   SALDO  A FAVOR 6,720.28</t>
  </si>
  <si>
    <t>NLSE18-07</t>
  </si>
  <si>
    <t>NLSE18-08</t>
  </si>
  <si>
    <t>Compra de  35,000.00  usd tc 18.777  Y PAGO A TYSON FRESH MEATS. INC         J-0615    FACTURA   4828-A    VALOR FACTURA  33,144.05    SALDO A FAVOR DE 1,855.95</t>
  </si>
  <si>
    <t>J-0615</t>
  </si>
  <si>
    <t>4828-A</t>
  </si>
  <si>
    <t>Compra de  33,000.00  usd tc 18.777  Y PAGO A TYSON FRESH MEATS. INC         J-0616    FACTURA   7821-A    VALOR FACTURA  32,316.19    SALDO A FAVOR DE 683.81</t>
  </si>
  <si>
    <t>J-0616</t>
  </si>
  <si>
    <t>7821-A</t>
  </si>
  <si>
    <t>Compra de 33,000.00 usd t.c. 18,76   PAGO A SEABOARD NLSE18-09   FACTURA  1447141   valor factura   33,721.38   SALDO   PENDIENTE  721.38</t>
  </si>
  <si>
    <t>Compra de 33,000.00 usd t.c. 18,66   PAGO A SEABOARD NLSE18-08   FACTURA  1444974   valor factura   34,548.32   SALDO   PENDIENTE  1,548.32</t>
  </si>
  <si>
    <t>NLSE18-09</t>
  </si>
  <si>
    <t>NLSE18-10</t>
  </si>
  <si>
    <t>Compra de 34,000.00 usd t.c. 18,762   PAGO A SEABOARD NLSE18-10   FACTURA  1447785   valor factura   31,917.99    SALDO   A FAVOR  2,082.01</t>
  </si>
  <si>
    <t>Compra de  34,500.00  usd tc 18.519  Y PAGO A TYSON FRESH MEATS. INC         J-0617    FACTURA  1820-A    VALOR FACTURA  29,375.33    SALDO A FAVOR DE 5,124.67</t>
  </si>
  <si>
    <t>J-0617</t>
  </si>
  <si>
    <t>Compra de  34,500.00  usd tc 18.519  Y PAGO A TYSON FRESH MEATS. INC         J-0618    FACTURA  1822-A    VALOR FACTURA  29,890.14    SALDO A FAVOR DE 4,609.86</t>
  </si>
  <si>
    <t>J-0618</t>
  </si>
  <si>
    <t>1822-A</t>
  </si>
  <si>
    <t>Compra de 37,000.00 usd t.c. 18,68   PAGO A SEABOARD NLSE18-11   FACTURA  1449573   valor factura   31,206.18    SALDO   A FAVOR  5,793.82</t>
  </si>
  <si>
    <t>NLSE18-11</t>
  </si>
  <si>
    <t>Compra de 31,000.00 usd t.c. 18,44   PAGO A SEABOARD NLSE18-12   FACTURA  1450207   valor factura   28,857.51    SALDO   A FAVOR  2,142.49</t>
  </si>
  <si>
    <t>NLSE18-12</t>
  </si>
  <si>
    <t>NLSE18-15</t>
  </si>
  <si>
    <t>Compra de 25,000.00 usd t.c. 18,72   PAGO A SEABOARD NLSE18-15  FACTURA  1452353   valor factura   29,477.25    SALDO   PENDIENTE  4,477.26</t>
  </si>
  <si>
    <t>NLSE18-23</t>
  </si>
  <si>
    <t>Compra de 30,000.00 usd t.c. 18,74   PAGO A SEABOARD NLSE18-22  FACTURA  1450756   valor factura   27,037.76    SALDO   PENDIENTE  2,962.24</t>
  </si>
  <si>
    <t>NLSE18-22</t>
  </si>
  <si>
    <t>Compra de 30,000.00 usd t.c. 18,74   PAGO A SEABOARD NLSE18-23  FACTURA  1451581   valor factura   26,921.06    SALDO   PENDIENTE  3,078.95</t>
  </si>
  <si>
    <t>Compra de 30,000.00 usd t.c. 18,677   PAGO A SEABOARD NLSE18-13  FACTURA  1452038   valor factura   27,590.59    SALDO    a favor 2,409.41</t>
  </si>
  <si>
    <t>NLSE18-13</t>
  </si>
  <si>
    <t>Compra de 25,000.00 usd t.c. 18,87   PAGO A SEABOARD NLSE18-14  FACTURA  1452634   valor factura   28,173.00    SALDO   PENDIENTE  3,173.00</t>
  </si>
  <si>
    <t>NLSE18-14</t>
  </si>
  <si>
    <t>Compra de 25,000.00 usd t.c. 18,699   PAGO A SEABOARD NLSE18-24  FACTURA  1453253   valor factura   29,881.09    SALDO   PENDIENTE  4,881.09</t>
  </si>
  <si>
    <t>NLSE18-24</t>
  </si>
  <si>
    <t>Compra de 25,000.00 usd t.c. 18,649   PAGO A SEABOARD NLSE18-16  FACTURA  1454480   valor factura   30,211.92    SALDO   PENDIENTE  5,211.92</t>
  </si>
  <si>
    <t>NLSE18-16</t>
  </si>
  <si>
    <t>Compra de 25,000.00 usd t.c. 18,600   PAGO A SEABOARD NLSE18-18  FACTURA  1456892   valor factura   31,889.90    SALDO   PENDIENTE  6,889.90</t>
  </si>
  <si>
    <t>NLSE18-18</t>
  </si>
  <si>
    <t>Compra de  26,000.00  usd tc 18.545  Y PAGO A TYSON FRESH MEATS. INC         R-1062    FACTURA  2822-A    VALOR FACTURA  29,474.66    SALDO PENDIENTE  3,474.66</t>
  </si>
  <si>
    <t>R-1062</t>
  </si>
  <si>
    <t>Compra de 35,000.00 usd t.c. 18,70   PAGO A SEABOARD NLSE18-19  FACTURA  1457141   valor factura   32,230.89    SALDO  A FAVOR 2,769.11</t>
  </si>
  <si>
    <t>NLSE18-19</t>
  </si>
  <si>
    <t>Compra de 44,000.00 usd t.c. 18,68   PAGO A SEABOARD NLSECong--01     FACTURA  1457248      valor factura   43,212.16     SALDO  A FAVOR 787.84</t>
  </si>
  <si>
    <t>NLSECong-01</t>
  </si>
  <si>
    <t>Compra de  26,000.00  usd tc 18.545  Y PAGO A TYSON FRESH MEATS. INC         R-1063    FACTURA  1822-A    VALOR FACTURA  30,172.84    SALDO PENDIENTE  4,172.84</t>
  </si>
  <si>
    <t>R-1063</t>
  </si>
  <si>
    <t>Compra de  32,000.00  usd tc 18.804  Y PAGO A TYSON FRESH MEATS. INC         R-1064    FACTURA  1825-A    VALOR FACTURA  30,570.71    SALDO A FAVOR  1,429.29</t>
  </si>
  <si>
    <t>R-1064</t>
  </si>
  <si>
    <t>Compra de 38,000.00 usd t.c. 18,89   PAGO A SEABOARD NLSE18-20    FACTURA  1459314      valor factura   32,081.50     SALDO  A FAVOR  5,918.50</t>
  </si>
  <si>
    <t>nlse18-20</t>
  </si>
  <si>
    <t>NLSE18-21</t>
  </si>
  <si>
    <t>Compra de 33,500.00 usd t.c. 18,901   PAGO A SEABOARD NLSE18-21    FACTURA  1459800      valor factura   31,928.54     SALDO  A FAVOR 1,571.46</t>
  </si>
  <si>
    <t>Compra de  31,000.00  usd tc 18.869  Y PAGO A TYSON FRESH MEATS. INC         R-X 0628    FACTURA  8826-A    VALOR FACTURA  28,330.44    SALDO A FAVOR  2,669.56</t>
  </si>
  <si>
    <t>X-0628</t>
  </si>
  <si>
    <t>Compra de 32,500 usd t.c. 18,822   PAGO A SEABOARD NLSE18-25    FACTURA  1461449      valor factura   29,152.91     SALDO  A FAVOR   3,347.09</t>
  </si>
  <si>
    <t>NLSE18-25</t>
  </si>
  <si>
    <t>Compra de 33,000.00   usd t.c. 18,824   PAGO A SEABOARD NLSE18-26    FACTURA  1462432      valor factura   27,120.04     SALDO  A FAVOR   5,879.96</t>
  </si>
  <si>
    <t>NLSE18-26</t>
  </si>
  <si>
    <t>Compra de  27,500.00  usd tc 18.681  Y PAGO A TYSON FRESH MEATS. INC         X-0644     FACTURA  6821-A    VALOR FACTURA  26,477.64    SALDO A FAVOR    1,022.36</t>
  </si>
  <si>
    <t>X-0644</t>
  </si>
  <si>
    <t>Compra de  27,500.00  usd tc 18.681  Y PAGO A TYSON FRESH MEATS. INC         X-0645     FACTURA  6823-A    VALOR FACTURA  26,512.73    SALDO A FAVOR    987.27</t>
  </si>
  <si>
    <t>X-0645</t>
  </si>
  <si>
    <t>6823-A</t>
  </si>
  <si>
    <t>Compra de 25,000.00   usd t.c. 18,658   PAGO A SEABOARD NLSE18-27    FACTURA  1464397      valor factura   26,819.55    SALDO  PENDIENTE  1,819.55</t>
  </si>
  <si>
    <t>NLSE18-27</t>
  </si>
  <si>
    <t>Compra de 20,000.00   usd t.c. 18,813   PAGO A SEABOARD NLSE18-28    FACTURA  1464693      valor factura   26,082.42    SALDO  PENDIENTE  6,082.42</t>
  </si>
  <si>
    <t>NLSE18-28</t>
  </si>
  <si>
    <t>Compra de  20,000.00  usd tc 18.82  Y PAGO A TYSON FRESH MEATS. INC         X-0646     FACTURA  2827-A    VALOR FACTURA  25,489.81    SALDO PENDIENTE  5,489.81</t>
  </si>
  <si>
    <t>X-0646</t>
  </si>
  <si>
    <t>2827-A</t>
  </si>
  <si>
    <t>Compra de 20,000.00   usd t.c. 18,639   PAGO A SEABOARD NLSE18-29    FACTURA  1466469      valor factura   26,576.55    SALDO  PENDIENTE  6,576.55</t>
  </si>
  <si>
    <t>NLSE18-29</t>
  </si>
  <si>
    <t>NLSE18-30</t>
  </si>
  <si>
    <t>Compra de 20,000.00   usd t.c. 18,639   PAGO A SEABOARD NLSE18-30    FACTURA  1466470      valor factura   26,481.14    SALDO  PENDIENTE  6,481.14</t>
  </si>
  <si>
    <t>Compra de  25,000.00  usd tc 18.46  Y PAGO A TYSON FRESH MEATS. INC         X-0647     FACTURA  30821-A    VALOR FACTURA  25,578.53    SALDO PENDIENTE  578.53</t>
  </si>
  <si>
    <t>X-0647</t>
  </si>
  <si>
    <t>Compra de  25,000.00  usd tc 18.46  Y PAGO A TYSON FRESH MEATS. INC         X-0648     FACTURA  30820-A    VALOR FACTURA  25,943.68    SALDO PENDIENTE  943.68</t>
  </si>
  <si>
    <t>X-0648</t>
  </si>
  <si>
    <t>0820-A</t>
  </si>
  <si>
    <t>Compra de 26,000.00   usd t.c. 18,46   PAGO A SEABOARD NLSE18-31    FACTURA  1468880      valor factura   26,900.57    SALDO  PENDIENTE  900.57</t>
  </si>
  <si>
    <t>NLSE18-31</t>
  </si>
  <si>
    <t>Compra de 26,000.00   usd t.c. 18,46   PAGO A SEABOARD NLSE18-32    FACTURA  1469167     valor factura   26,505.24    SALDO  PENDIENTE  505.24</t>
  </si>
  <si>
    <t>NLSE18-32</t>
  </si>
  <si>
    <t>Compra de  25,000.00  usd tc 18.30  Y PAGO A TYSON FRESH MEATS. INC        43772        FACTURA  4824-A    VALOR FACTURA  26,537.64    SALDO PENDIENTE  1,537.64</t>
  </si>
  <si>
    <t>Compra de  27,000.00  usd tc 18.341     Y PAGO A TYSON FRESH MEATS. INC        43791        FACTURA  6822-A    VALOR FACTURA  26,655.82    SALDO A FAVOR  344.18</t>
  </si>
  <si>
    <t>NLSE18-33</t>
  </si>
  <si>
    <t>Compra de 28,000.00   usd t.c. 18,209   PAGO A SEABOARD NLSE18-33    FACTURA  1471409     valor factura   27,677.46   SALDO  A FAVOR  322.54</t>
  </si>
  <si>
    <t>NLSE18-34</t>
  </si>
  <si>
    <t>Compra de 28,000.00   usd t.c. 18,315   PAGO A SEABOARD NLSE18-34    FACTURA  1472031     valor factura   27,220.16   SALDO  A FAVOR  779.84</t>
  </si>
  <si>
    <t>Compra de  27,000.00  usd tc 18.29     Y PAGO A TYSON FRESH MEATS. INC        43792        FACTURA  3824-A    VALOR FACTURA  26,541.21    SALDO A FAVOR  458.79</t>
  </si>
  <si>
    <t>Compra de  27,000.00  usd tc 18.29     Y PAGO A TYSON FRESH MEATS. INC        43793        FACTURA  3827-A    VALOR FACTURA  26,499.43    SALDO A FAVOR  500.57</t>
  </si>
  <si>
    <t>3827-A</t>
  </si>
  <si>
    <t>Compra de 28,000.00   usd t.c. 18,31   PAGO A SEABOARD NLSE18-35    FACTURA  1473841     valor factura   28,247.38   SALDO PENDIENTE  247.38</t>
  </si>
  <si>
    <t>NLSE18-35</t>
  </si>
  <si>
    <t>Compra de 27,500.00   usd t.c. 18,135   PAGO A SEABOARD NLSE18-36    FACTURA  1475578     valor factura   28,167.20   SALDO PENDIENTE  667.20</t>
  </si>
  <si>
    <t>NLSE18-36</t>
  </si>
  <si>
    <t>Compra de  28,000.00  usd tc 18.097     Y PAGO A TYSON FRESH MEATS. INC        43794        FACTURA  9824-A    VALOR FACTURA  27,161.13    SALDO A FAVOR  838.87</t>
  </si>
  <si>
    <t>Compra de  28,000.00  usd tc 18.015    Y PAGO A TYSON FRESH MEATS. INC        43795        FACTURA  9830-A    VALOR FACTURA  28,267.65    SALDO PENDIENTE  267.65</t>
  </si>
  <si>
    <t>1930-A</t>
  </si>
  <si>
    <t>Compra de 29,000.00   usd t.c. 18,017   PAGO A SEABOARD NLSE18-37   FACTURA  1476253     valor factura   28,786.85   SALDO A FAVOR  213.15</t>
  </si>
  <si>
    <t>NLSE18-37</t>
  </si>
  <si>
    <t>Compra de 29,500.00   usd t.c. 18,781   PAGO A SEABOARD NLSE18-38   FACTURA  1476899     valor factura   27,758.07   SALDO A FAVOR  1,741.93</t>
  </si>
  <si>
    <t>NLSE18-38</t>
  </si>
  <si>
    <t>Compra de  28,000.00  usd tc 18.870    Y PAGO A TYSON FRESH MEATS. INC        43796        FACTURA  6821-A    VALOR FACTURA  26,972.99    SALDO A FAVOR   1.027.01</t>
  </si>
  <si>
    <t>Compra de  29,000.00  usd tc 18.947    Y PAGO A TYSON FRESH MEATS. INC        43797       FACTURA  1823-A    VALOR FACTURA  25,769.61    SALDO A FAVOR   3,2303.39</t>
  </si>
  <si>
    <t>1823-A</t>
  </si>
  <si>
    <t>Compra de 34,500.00   usd t.c. 18,889   PAGO A SEABOARD NLSE18-39   FACTURA  1479069     valor factura   26,997.44   SALDO A FAVOR   7,002.56</t>
  </si>
  <si>
    <t>NLSE18-39</t>
  </si>
  <si>
    <t>Compra de 31,000.00   usd t.c. 18,855   PAGO A SEABOARD NLSE18-40   FACTURA  1479070     valor factura   26,045.38   SALDO A FAVOR   3,954.62</t>
  </si>
  <si>
    <t>Compra de  23,000.00  usd tc 18.78    Y PAGO A TYSON FRESH MEATS. INC        43798       FACTURA  3820-A    VALOR FACTURA  24,787.94    SALDO PENDIENTE  1,787.94</t>
  </si>
  <si>
    <t>3820-A</t>
  </si>
  <si>
    <t>Compra de  23,000.00  usd tc 19.090    Y PAGO A TYSON FRESH MEATS. INC        43799       FACTURA  4823-A    VALOR FACTURA  24,772.72    SALDO PENDIENTE  1,772.72</t>
  </si>
  <si>
    <t>Compra de 25,000.00   usd t.c. 19,095   PAGO A SEABOARD NLSE18-41   FACTURA  1481491     valor factura   25,361.59   SALDO PENDIENTE  361.59</t>
  </si>
  <si>
    <t>NLSE18-41</t>
  </si>
  <si>
    <t>NLSE18-40</t>
  </si>
  <si>
    <t>Compra de 25,000.00   usd t.c. 19,53  PAGO A SEABOARD NLSE18-42   FACTURA  1482235     valor factura   25,514.73   SALDO PENDIENTE  514.73</t>
  </si>
  <si>
    <t>NLSE18-42</t>
  </si>
  <si>
    <t>Compra de  25,000.00  usd tc 19.649    Y PAGO A TYSON FRESH MEATS. INC      A-7491      FACTURA  9824-A    VALOR FACTURA  25,611.91    SALDO PENDIENTE  611.91</t>
  </si>
  <si>
    <t>A-7491</t>
  </si>
  <si>
    <t>Compra de 25,000.00   usd t.c. 19,649  PAGO A SEABOARD NLSE18-43   FACTURA  1483955     valor factura   25,650.28   SALDO PENDIENTE  650.28</t>
  </si>
  <si>
    <t>NLSE18-43</t>
  </si>
  <si>
    <t>Compra de  25,000.00  usd tc 19.619    Y PAGO A TYSON FRESH MEATS. INC      A-7498      FACTURA  5821-A    VALOR FACTURA  24,783.61    SALDO A FAVOR 216.39</t>
  </si>
  <si>
    <t>A-7498</t>
  </si>
  <si>
    <t>Compra de 25,000.00   usd t.c. 19,29  PAGO A SEABOARD NLSE18-44   FACTURA  1484904     valor factura   25,431.49   SALDO PENDIENTE  431.49</t>
  </si>
  <si>
    <t>NLSE18-44</t>
  </si>
  <si>
    <t>Compra de  25,000.00  usd tc 19.787    Y PAGO A TYSON FRESH MEATS. INC      A-7499      FACTURA  8823-A    VALOR FACTURA  24,932.03    SALDO A FAVOR 67.97</t>
  </si>
  <si>
    <t>A-7499</t>
  </si>
  <si>
    <t>Compra de 25,000.00   usd t.c. 19,768  PAGO A SEABOARD NLSE18-51  FACTURA  1485225     valor factura   26,202.51   SALDO PENDIENTE  1,202.51</t>
  </si>
  <si>
    <t>NLSE18-51</t>
  </si>
  <si>
    <t>Compra de 26,000.00   usd t.c. 19,727  PAGO A SEABOARD NLSE18-45  FACTURA  1486410    valor factura   27,445.46   SALDO PENDIENTE  1,445.46</t>
  </si>
  <si>
    <t>NLSE18-45</t>
  </si>
  <si>
    <t>Compra de 28,000.00   usd t.c. 19,95  PAGO A SEABOARD NLSE18-46  FACTURA  1487469    valor factura   26,529.34   SALDO  A FAVOR 1,470.66</t>
  </si>
  <si>
    <t>NLSE18-46</t>
  </si>
  <si>
    <t>Compra de  25,500.00  usd tc 19.889    Y PAGO A TYSON FRESH MEATS. INC      A-7500     FACTURA  4821-A     VALOR FACTURA  26,303.73    SALDO PENDIENTE  803.73</t>
  </si>
  <si>
    <t>A-7500</t>
  </si>
  <si>
    <t>4821-A</t>
  </si>
  <si>
    <t>Compra de 28,000.00   usd t.c. 19,694  PAGO A SEABOARD NLSE18-47  FACTURA  1489056    valor factura   29,066.84   SALDO  A FAVOR   PENDIENTE  1,066.84</t>
  </si>
  <si>
    <t>NLSE18-47</t>
  </si>
  <si>
    <t>Compra de 29,500.00   usd t.c. 19,603  PAGO A SEABOARD NLSE18-48  FACTURA  1489294    valor factura   30,169.34   SALDO  A FAVOR   PENDIENTE  669.34</t>
  </si>
  <si>
    <t>NLSE18-48</t>
  </si>
  <si>
    <t>Compra de  26,000.00  usd tc 19.770    Y PAGO A TYSON FRESH MEATS. INC      A-7502     FACTURA  1829-A     VALOR FACTURA  30,561.34    SALDO PENDIENTE   4,561.34</t>
  </si>
  <si>
    <t>A-7502</t>
  </si>
  <si>
    <t>1829-A</t>
  </si>
  <si>
    <t>Compra de  29,000.00  usd tc 19.815    Y PAGO A TYSON FRESH MEATS. INC      A-7503     FACTURA  1820-A     VALOR FACTURA  30,668.13    SALDO PENDIENTE   1,668.13</t>
  </si>
  <si>
    <t>A-7503</t>
  </si>
  <si>
    <t>NLSE18-49</t>
  </si>
  <si>
    <t>Compra de  34,000.00  usd tc    20.02    Y PAGO A TYSON FRESH MEATS. INC     H-0099     FACTURA  2822-A     VALOR FACTURA    29,726.90    SALDO  A FAVOR 4,273.10</t>
  </si>
  <si>
    <t>H-0099</t>
  </si>
  <si>
    <t>Compra de  34,000.00  usd tc    20.02    Y PAGO A TYSON FRESH MEATS. INC     H-0028     FACTURA  5831-A     VALOR FACTURA    30,343.11    SALDO  A FAVOR  3,656.89</t>
  </si>
  <si>
    <t>H-0028</t>
  </si>
  <si>
    <t>Compra de 32,500.00   usd t.c. 20.38  PAGO A SEABOARD NLSE18-50  FACTURA  1492286    valor factura   31,512.73   SALDO  A FAVOR  987.27</t>
  </si>
  <si>
    <t>Compra de 32,000.00   usd t.c. 19,789  PAGO A SEABOARD NLSE18-48  FACTURA  1491243    valor factura   30,960.77   SALDO  A FAVOR   1,039.23</t>
  </si>
  <si>
    <t>NLSE18-50</t>
  </si>
  <si>
    <t>Compra de 32,000.00   usd t.c. 20.323     PAGO A SEABOARD NLSE18-52  FACTURA  1493868      valor factura   30,352.49   SALDO  A FAVOR  1,647.51</t>
  </si>
  <si>
    <t>NLSE18-52</t>
  </si>
  <si>
    <t>Compra de 31,000.00   usd t.c. 20.499     PAGO A SEABOARD NLSE18-53  FACTURA  1494729      valor factura   30,220.56   SALDO  A FAVOR  779.44</t>
  </si>
  <si>
    <t>NLSE18-53</t>
  </si>
  <si>
    <t>Compra de  30,000.00  usd tc    20.499   Y PAGO A TYSON FRESH MEATS. INC     H-0102     FACTURA  9824-A     VALOR FACTURA    29,678.43    SALDO  A FAVOR  321.57</t>
  </si>
  <si>
    <t>H 0102</t>
  </si>
  <si>
    <t>Compra de 31,000.00   usd t.c. 20.729     PAGO A SEABOARD NLSE18-54  FACTURA  1496474     valor factura   31,090.60   SALDO  PENDIENTE   90.60</t>
  </si>
  <si>
    <t>NLSE18-54</t>
  </si>
  <si>
    <t>Compra de  29,000.00  usd tc    20.596   Y PAGO A TYSON FRESH MEATS. INC     H-0103     FACTURA  9822-A     VALOR FACTURA    29,443.63    SALDO  PENDIENTE  443.63</t>
  </si>
  <si>
    <t>H-0103</t>
  </si>
  <si>
    <t>9822-A</t>
  </si>
  <si>
    <t>Compra de 30,000.00   usd t.c. 20.689    PAGO A SEABOARD NLSE18-55  FACTURA  1497230     valor factura   30,720.87   SALDO  PENDIENTE  720.87</t>
  </si>
  <si>
    <t>NLSE18-55</t>
  </si>
  <si>
    <t>Compra de 30,000.00   usd t.c. 20.530    PAGO A SEABOARD NLSE18-56  FACTURA  1499180     valor factura   30,444.74   SALDO  PENDIENTE   444.74</t>
  </si>
  <si>
    <t>NLSE18-56</t>
  </si>
  <si>
    <t>Compra de  29,000.00  usd tc    20.11   Y PAGO A TYSON FRESH MEATS. INC     H-0104     FACTURA  6827-A     VALOR FACTURA    33,293.11    SALDO  PENDIENTE  4,293.11</t>
  </si>
  <si>
    <t>H-0104</t>
  </si>
  <si>
    <t>6827-A</t>
  </si>
  <si>
    <t>Compra de 30,000.00   usd t.c. 20.368    PAGO A SEABOARD NLSE18-57  FACTURA  1499859     valor factura   34,469.35   SALDO  PENDIENTE   4,469.35</t>
  </si>
  <si>
    <t>NLSE18-57</t>
  </si>
  <si>
    <t>Compra de  29,000.00  usd tc    20.11   Y PAGO A TYSON FRESH MEATS. INC     H-0106/*-G-3525     FACTURA  7821-A     VALOR FACTURA    29,877.90  SALDO  PENDIENTE  877.90</t>
  </si>
  <si>
    <t>H-0105/*-G-3525</t>
  </si>
  <si>
    <t>Compra de 31,000.00   usd t.c. 19.97    PAGO A SEABOARD NLSE18-58  FACTURA  1501198     valor factura   28,542.73   SALDO  A FAVOR   2,457.27</t>
  </si>
  <si>
    <t>NLSE18-58</t>
  </si>
  <si>
    <t>Compra de  32,000.00  usd tc    19.870   Y PAGO A TYSON FRESH MEATS. INC     H-0107     FACTURA  3826-A     VALOR FACTURA    26,962.02  SALDO  A FAVOR   5,037.98</t>
  </si>
  <si>
    <t>H-0107</t>
  </si>
  <si>
    <t>3826-A</t>
  </si>
  <si>
    <t>Compra de  32,000.00  usd tc    19.899   Y PAGO A TYSON FRESH MEATS. INC     H-0108     FACTURA  3827-A     VALOR FACTURA    26,812.04  SALDO  A FAVOR   5,187.96</t>
  </si>
  <si>
    <t>H-0108</t>
  </si>
  <si>
    <t>Compra de 34,000.00   usd t.c. 19.899    PAGO A SEABOARD NLSE18-59  FACTURA  1502149     valor factura   27,630.59   SALDO  A FAVOR   6,369.41</t>
  </si>
  <si>
    <t>NLSE18-59</t>
  </si>
  <si>
    <t>Compra de  23,000.00  usd tc    19.570   Y PAGO A TYSON FRESH MEATS. INC     N-9858     FACTURA  6826-A     VALOR FACTURA    25,284.22  SALDO  PENDIENTE  2,284.22</t>
  </si>
  <si>
    <t>N-9858</t>
  </si>
  <si>
    <t>Compra de 29,000.00   usd t.c. 19.727    PAGO A SEABOARD NLSE18-60  FACTURA  1502539     valor factura   26,511.74   SALDO  A FAVOR   2,488.26</t>
  </si>
  <si>
    <t>NLSE18-60</t>
  </si>
  <si>
    <t>Compra de 25,000.00   usd t.c. 19.12    PAGO A SEABOARD NLSE18-61  FACTURA  1503927     valor factura   26,812.50   SALDO  PENDIENTE  1,812.50</t>
  </si>
  <si>
    <t>NLSE18-61</t>
  </si>
  <si>
    <t>Compra de 25,000.00   usd t.c. 19.12    PAGO A SEABOARD NLSE18-62  FACTURA  1504803     valor factura   25,704.70   SALDO  PENDIENTE  704.70</t>
  </si>
  <si>
    <t>NLSE18-62</t>
  </si>
  <si>
    <t>N-8847</t>
  </si>
  <si>
    <t>Compra de  24,000.00  usd tc    19.007   Y PAGO A TYSON FRESH MEATS. INC     N-8847     FACTURA  3822-A     VALOR FACTURA    24,930.77  SALDO  PENDIENTE  930.78</t>
  </si>
  <si>
    <t>Compra de  24,000.00  usd tc    19.007   Y PAGO A TYSON FRESH MEATS. INC     N-8846     FACTURA  3824-A     VALOR FACTURA    24,951.86  SALDO  PENDIENTE  951.86</t>
  </si>
  <si>
    <t>N-8846</t>
  </si>
  <si>
    <t>Compra de 25,000.00   usd t.c. 18.968    PAGO A SEABOARD NLSE18-63  FACTURA  1506120     valor factura   28,071.06  SALDO  PENDIENTE  3,071.06</t>
  </si>
  <si>
    <t>NLSE18-63</t>
  </si>
  <si>
    <t>Compra de 26,000.00   usd t.c. 18.96    PAGO A SEABOARD NLSE18-64  FACTURA  1507379     valor factura   28,030.90  SALDO  PENDIENTE  2,030.90</t>
  </si>
  <si>
    <t>NLSE18-64</t>
  </si>
  <si>
    <t>Compra de  24,000.00  usd tc    18.87   Y PAGO A TYSON FRESH MEATS. INC     N-8848     FACTURA  9821-A     VALOR FACTURA    26,555.41  SALDO  PENDIENTE  2,555.41</t>
  </si>
  <si>
    <t>N-8848</t>
  </si>
  <si>
    <t>Compra de  24,000.00  usd tc    18.87   Y PAGO A TYSON FRESH MEATS. INC     N-8849     FACTURA  9830-A     VALOR FACTURA    26,663.35  SALDO  PENDIENTE  2,663.35</t>
  </si>
  <si>
    <t>N-8849</t>
  </si>
  <si>
    <t>9830-A</t>
  </si>
  <si>
    <t>Compra de 30,000.00   usd t.c. 19.198    PAGO A SEABOARD NLSE18-65  FACTURA  1508386     valor factura   27,990.62  SALDO  A FAVOR 2,009.38</t>
  </si>
  <si>
    <t>NLSE18-65</t>
  </si>
  <si>
    <t>Compra de 30,000.00   usd t.c. 19.198    PAGO A SEABOARD NLSE18-66  FACTURA  1509220     valor factura   28,271.42  SALDO  A FAVOR  1,728.58</t>
  </si>
  <si>
    <t>NLSE18-66</t>
  </si>
  <si>
    <t>Compra de  29,000.00  usd tc    18.915   Y PAGO A TYSON FRESH MEATS. INC     N-8850     FACTURA  6827-A     VALOR FACTURA    27,617.38  SALDO  A FAVOR 1,382.62</t>
  </si>
  <si>
    <t>N-8850</t>
  </si>
  <si>
    <t>Compra de  29,000.00  usd tc    18.915   Y PAGO A TYSON FRESH MEATS. INC     N-8851     FACTURA  7820-A     VALOR FACTURA    27,406.33  SALDO  A FAVOR 1,593.67</t>
  </si>
  <si>
    <t>N-8851</t>
  </si>
  <si>
    <t>Compra de 30,000.00   usd t.c. 18,663    PAGO A SEABOARD NLSE18-67     FACTURA  1511036      valor factura   30,924.40    SALDO  PENDIENTE  924.40</t>
  </si>
  <si>
    <t>NLSE18-67</t>
  </si>
  <si>
    <t>Compra de 33,000.00   usd t.c. 18,582    PAGO A SEABOARD NLSE18-68     FACTURA  1512262     valor factura   29,988.03    SALDO  A FAVOR 3,011.97</t>
  </si>
  <si>
    <t>NLSE18-68</t>
  </si>
  <si>
    <t>Compra de 32,500.00   usd t.c. 18,723    PAGO A SEABOARD NLSE18-69     FACTURA  1513022     valor factura   30,472.78    SALDO  A FAVOR   2,027.22</t>
  </si>
  <si>
    <t>NLSE18-69</t>
  </si>
  <si>
    <t>Compra de  43,000.00   usd t.c. 18,63    PAGO A SEABOARD NLSECONG-02      FACTURA  1514048     valor factura   44,416.35    SALDO  ´PENDIENTE  1,416.35</t>
  </si>
  <si>
    <t>NLSE18CONG-02</t>
  </si>
  <si>
    <r>
      <t xml:space="preserve"> </t>
    </r>
    <r>
      <rPr>
        <b/>
        <sz val="14"/>
        <color theme="1"/>
        <rFont val="Calibri"/>
        <family val="2"/>
        <scheme val="minor"/>
      </rPr>
      <t xml:space="preserve">           OK</t>
    </r>
  </si>
  <si>
    <t>Compra de  30,000.00  usd tc    18.696   Y PAGO A TYSON FRESH MEATS. INC     N-8854     FACTURA  2825-A     VALOR FACTURA    29,619.25     SALDO  A FAVOR 380.75</t>
  </si>
  <si>
    <t>N-8854</t>
  </si>
  <si>
    <t>N-8853</t>
  </si>
  <si>
    <t>2831-A</t>
  </si>
  <si>
    <t>Compra de  30,000.00  usd tc    18.696   Y PAGO A TYSON FRESH MEATS. INC     N-8853     FACTURA  2831-A     VALOR FACTURA    29,401.69     SALDO  A FAVOR 598.31</t>
  </si>
  <si>
    <t>Compra de  30,500.00  usd tc    18.53   Y PAGO A TYSON FRESH MEATS. INC     V-8744     FACTURA  9825-A     VALOR FACTURA    29,129.15     SALDO  A FAVOR   1,370.85</t>
  </si>
  <si>
    <t>V-8744</t>
  </si>
  <si>
    <t>9825-A</t>
  </si>
  <si>
    <t>Compra de  30,500.00  usd tc    18.53   Y PAGO A TYSON FRESH MEATS. INC     V-8747     FACTURA  9826-A     VALOR FACTURA    29,438.85     SALDO  A FAVOR    1,061.15</t>
  </si>
  <si>
    <t>V-8747</t>
  </si>
  <si>
    <t>Compra de  31,000.00   usd t.c. 18,509  PAGO A SEABOARD NLSE18-70     FACTURA  1515558     valor factura   30,381.44    SALDO   A FAVOR     618.56</t>
  </si>
  <si>
    <t>NLSE18-70</t>
  </si>
  <si>
    <t>Compra de  30,000.00   usd t.c. 18,982  PAGO A SEABOARD NLSE18-71     FACTURA  1516414     valor factura   29,219.51    SALDO   A FAVOR     780.49</t>
  </si>
  <si>
    <t>NLSE18-71</t>
  </si>
  <si>
    <t>Compra de  28,000.00   usd tc    18.992   Y PAGO A TYSON FRESH MEATS. INC     V-8748     FACTURA  6822-A     VALOR FACTURA    27,781.41     SALDO  A FAVOR    218.59</t>
  </si>
  <si>
    <t>V-8748</t>
  </si>
  <si>
    <t>Compra de  28,000.00   usd tc    18.992   Y PAGO A TYSON FRESH MEATS. INC     V-8749     FACTURA  6826-A     VALOR FACTURA    27,819.02     SALDO  A FAVOR    180.98</t>
  </si>
  <si>
    <t>V-8749</t>
  </si>
  <si>
    <t>Compra de  28,000.00   usd t.c. 19.02  PAGO A SEABOARD NLSE18-72     FACTURA  1518166     valor factura   28,898.78    SALDO   PENDIENTE  898.78</t>
  </si>
  <si>
    <t>NLSE18-72</t>
  </si>
  <si>
    <t>Compra de  27,000.00   usd t.c. 19.00  PAGO A SEABOARD NLSE18-73    FACTURA  1518167     valor factura   28,300.42   SALDO   PENDIENTE  1,300.42</t>
  </si>
  <si>
    <t>NLSE18-73</t>
  </si>
  <si>
    <t>Compra de  26,000.00   usd tc    18.948   Y PAGO A TYSON FRESH MEATS. INC     V-8750     FACTURA  4829-A     VALOR FACTURA    25,529.97     SALDO  A FAVOR    470.03</t>
  </si>
  <si>
    <t>V-8750</t>
  </si>
  <si>
    <t>6829-A</t>
  </si>
  <si>
    <t>Compra de  26,000.00   usd tc    18.948   Y PAGO A TYSON FRESH MEATS. INC     V-8751     FACTURA  4824-A     VALOR FACTURA    25,113.67     SALDO  A FAVOR    886.33</t>
  </si>
  <si>
    <t>V-8751</t>
  </si>
  <si>
    <t>Compra de  25,000.00   usd t.c. 18.849      PAGO A SEABOARD NLSE18-74    FACTURA  1520277     valor factura   26,319.84   SALDO   PENDIENTE  1,319.84</t>
  </si>
  <si>
    <t>NLSE18-74</t>
  </si>
  <si>
    <t>Compra de  25,000.00   usd t.c. 18.872      PAGO A SEABOARD NLSE18-75    FACTURA  1520966     valor factura   26,660.34   SALDO   PENDIENTE 1,660.34</t>
  </si>
  <si>
    <t>NLSE18-75</t>
  </si>
  <si>
    <t>Compra de  23,000.00   usd tc    18.739   Y PAGO A TYSON FRESH MEATS. INC     V-8752     FACTURA  1825-A     VALOR FACTURA    24,516.35     SALDO  PENDIENTE  1,516.35</t>
  </si>
  <si>
    <t>V-8752</t>
  </si>
  <si>
    <t>Compra de  23,000.00   usd tc    18.739   Y PAGO A TYSON FRESH MEATS. INC     V-8753     FACTURA  30821-A     VALOR FACTURA    25,486.42     SALDO  PENDIENTE  2,486.42</t>
  </si>
  <si>
    <t>V-8753</t>
  </si>
  <si>
    <t>30821-A</t>
  </si>
  <si>
    <t>Compra de  26,000.00   usd t.c. 19.178     PAGO A SEABOARD NLSE18-76    FACTURA  1522593     valor factura   26,698.58   SALDO   PENDIENTE 698.58</t>
  </si>
  <si>
    <t>NLSE18-76</t>
  </si>
  <si>
    <t>Compra de  26,000.00   usd t.c. 19.26     PAGO A SEABOARD NLSE18-77    FACTURA  1523172     valor factura   25,798.46   SALDO   A FAVOR   201.54</t>
  </si>
  <si>
    <t>NLSE18-77</t>
  </si>
  <si>
    <t>Compra de  25,000.00   usd tc    18.24   Y PAGO A TYSON FRESH MEATS. INC     V-9823     FACTURA  6823-A     VALOR FACTURA    24,928.09     SALDO  A FAVOR 71.91</t>
  </si>
  <si>
    <t>,09823</t>
  </si>
  <si>
    <t>Compra de  25,000.00   usd tc    18.24   Y PAGO A TYSON FRESH MEATS. INC     V-9829     FACTURA  6822-A     VALOR FACTURA    24,929.30     SALDO  A FAVOR   70.70</t>
  </si>
  <si>
    <t>,09829</t>
  </si>
  <si>
    <t>Compra de  25,000.00   usd t.c. 19.371     PAGO A SEABOARD NLSE18-78    FACTURA  1524976     valor factura   25,381.55   SALDO  PENDIENTE  381.55</t>
  </si>
  <si>
    <t>NLSE18-78</t>
  </si>
  <si>
    <t>Compra de  26,000.00   usd t.c. 19.367     PAGO A SEABOARD NLSE18-79    FACTURA  1525661     valor factura   25,132.75   SALDO  A FAVOR 867.25</t>
  </si>
  <si>
    <t>NLSE18-79</t>
  </si>
  <si>
    <t>Compra de  25,000.00   usd tc    19.337  Y PAGO A TYSON FRESH MEATS. INC     09830     FACTURA  36831-A     VALOR FACTURA    25,391.23     SALDO  PENDIENTE  391.23</t>
  </si>
  <si>
    <t>,09830</t>
  </si>
  <si>
    <t>3831-A</t>
  </si>
  <si>
    <t>Compra de  25,000.00   usd tc    19.337  Y PAGO A TYSON FRESH MEATS. INC     09831     FACTURA    3822-A     VALOR FACTURA    25,803.50     SALDO  PENDIENTE  803.50</t>
  </si>
  <si>
    <t>,09831</t>
  </si>
  <si>
    <t>NLSE18-80</t>
  </si>
  <si>
    <t>NLSE18-81</t>
  </si>
  <si>
    <t>Compra de  26,000.00   usd t.c. 19.108     PAGO A SEABOARD NLSE18-81    FACTURA  1527945     valor factura   28,627.27   SALDO  PENDIENTE  2,627.57</t>
  </si>
  <si>
    <t>Compra de  26,000.00   usd t.c. 19.263     PAGO A SEABOARD NLSE18-80    FACTURA  1527373     valor factura   25,569.92   SALDO  A FAVOR   430.08</t>
  </si>
  <si>
    <t>Compra de  27,000.00   usd tc    19.899  Y PAGO A TYSON FRESH MEATS. INC     09833     FACTURA    20823-A     VALOR FACTURA    29,678.66     SALDO  PENDIENTE  2,678.66</t>
  </si>
  <si>
    <t>,09833</t>
  </si>
  <si>
    <t>20823-A</t>
  </si>
  <si>
    <t>Compra de  27,000.00   usd tc    19.899  Y PAGO A TYSON FRESH MEATS. INC     09834     FACTURA    7820-A     VALOR FACTURA    29,035.45     SALDO  PENDIENTE  2,035.45</t>
  </si>
  <si>
    <t>,9834</t>
  </si>
  <si>
    <t>Compra de  27,000.00   usd t.c. 18.85     PAGO A SEABOARD NLSE18-82    FACTURA  153000     valor factura   31,216.90  SALDO  PENDIENTE  4,216.90</t>
  </si>
  <si>
    <t>NLSE18-82</t>
  </si>
  <si>
    <t>Compra de  35,000.00   usd t.c. 18.88     PAGO A SEABOARD NLSE18-83    FACTURA  1530001     valor factura   31,630.54  SALDO A FAVOR    3,369.46</t>
  </si>
  <si>
    <t>NLSE18-83</t>
  </si>
  <si>
    <t>Compra de  37,000.00   usd tc    19.059      Y PAGO A TYSON FRESH MEATS. INC     9835    FACTURA    7823-A     VALOR FACTURA    29,167.51     SALDO  A FAVOR  7,832.49</t>
  </si>
  <si>
    <t>,9835</t>
  </si>
  <si>
    <t>Compra de  32,000.00   usd t.c. 18.894     PAGO A SEABOARD NLSE18-84    FACTURA  1532365     valor factura   31,852.48  SALDO A FAVOR  147.52</t>
  </si>
  <si>
    <t>NLSE18-84</t>
  </si>
  <si>
    <t>NLSE18-85</t>
  </si>
  <si>
    <t>Compra de  28,500.00   usd tc    18.78      Y PAGO A TYSON FRESH MEATS. INC     87559   FACTURA    3821-A     VALOR FACTURA    30,869.07     SALDO  PENDIENTE  2,369.07</t>
  </si>
  <si>
    <t>Compra de  28,500.00   usd tc    18.78      Y PAGO A TYSON FRESH MEATS. INC     87560   FACTURA    3820-A     VALOR FACTURA    30,804.18     SALDO  PENDIENTE  2,304.18</t>
  </si>
  <si>
    <t>Compra de  31,500.00   usd t.c. 18.94     PAGO A SEABOARD NLSE18-86    FACTURA  1534777     valor factura   28,349.76  SALDO A FAVOR  3,.150.24</t>
  </si>
  <si>
    <t>NLSE18-86</t>
  </si>
  <si>
    <t>Compra de  32,000.00   usd t.c. 18.813     PAGO A SEABOARD NLSE18-85    FACTURA  1532366     valor factura   31,279.58  SALDO A FAVOR  720.42</t>
  </si>
  <si>
    <t>Compra de  30,500.00   usd tc    18.928     Y PAGO A TYSON FRESH MEATS. INC     87561   FACTURA    10828-A     VALOR FACTURA    25,541.47     SALDO  A FAVOR  4,958.53</t>
  </si>
  <si>
    <t>10828-A</t>
  </si>
  <si>
    <t>Compra de  30,500.00   usd tc    18.928     Y PAGO A TYSON FRESH MEATS. INC     87562   FACTURA    10825-A     VALOR FACTURA    25,287.15     SALDO  A FAVOR  5,212.85</t>
  </si>
  <si>
    <t>10825-A</t>
  </si>
  <si>
    <t>Compra de  31,500.00   usd t.c. 18.94     PAGO A SEABOARD NLSE18-87    FACTURA  1534778     valor factura   27,300.19     SALDO A FAVOR  4,199.81</t>
  </si>
  <si>
    <t>NLSE18-87</t>
  </si>
  <si>
    <t>NLSE18-88</t>
  </si>
  <si>
    <t>Compra de  23,000.00   usd t.c.19.083     PAGO A SEABOARD NLSE18-88    FACTURA  1536852    valor factura   26,160.87     SALDO PENDIENTE  3,160.87</t>
  </si>
  <si>
    <t>Compra de  23,000.00   usd t.c.19.988     PAGO A SEABOARD NLSE18-89    FACTURA  1537488    valor factura   25,918.66     SALDO PENDIENTE  2,918.66</t>
  </si>
  <si>
    <t>NLSE18-89</t>
  </si>
  <si>
    <t>Compra de  20,000.00   usd tc    18.86     Y PAGO A TYSON FRESH MEATS. INC     87563   FACTURA    17825-A     VALOR FACTURA    24,651.82     SALDO  PENDIENTE   4,651.82</t>
  </si>
  <si>
    <t>17825-A</t>
  </si>
  <si>
    <t>Compra de  24,000.00   usd t.c.18.863     PAGO A SEABOARD NLSE18-90    FACTURA  1539317    valor factura   25,830.69     SALDO PENDIENTE  1,830.69</t>
  </si>
  <si>
    <t>NLSE18-90</t>
  </si>
  <si>
    <t>Compra de  25,000.00   usd t.c.19.428     PAGO A SEABOARD NLSE18-91    FACTURA  1539676    valor factura   26,935.15     SALDO PENDIENTE  1,935.15</t>
  </si>
  <si>
    <t>NLSE18-91</t>
  </si>
  <si>
    <t>Compra de  23,000.00   usd tc    19,393     Y PAGO A TYSON FRESH MEATS. INC     87564   FACTURA    17-26825-A     VALOR FACTURA    25,033.55     SALDO  PENDIENTE  2,033.55</t>
  </si>
  <si>
    <t>26825-A</t>
  </si>
  <si>
    <t>Compra de  23,000.00   usd tc    19,393     Y PAGO A TYSON FRESH MEATS. INC     87565   FACTURA   25827-A     VALOR FACTURA    25,141.61     SALDO  PENDIENTE   2,141.61</t>
  </si>
  <si>
    <t>25827-A</t>
  </si>
  <si>
    <t>Compra de  28,000.00   usd t.c.19.459     PAGO A SEABOARD NLSE18-92    FACTURA  1542010    valor factura   26,377.81     SALDO A FAVOR     1,622.19</t>
  </si>
  <si>
    <t>NLSE18-92</t>
  </si>
  <si>
    <t>Compra de  28,500.00   usd t.c.19.485     PAGO A SEABOARD NLSE18-93    FACTURA  1543269    valor factura   26,634.97     SALDO A FAVOR     1,865.03</t>
  </si>
  <si>
    <t>NLSE18-93</t>
  </si>
  <si>
    <t>Compra de  26,000.00   usd tc    20,086     Y PAGO A TYSON FRESH MEATS. INC     87566   FACTURA   1833-A     VALOR FACTURA    25,368.03     SALDO  A FAVOR  631.97</t>
  </si>
  <si>
    <t>1833-A</t>
  </si>
  <si>
    <t>Compra de  26,000.00   usd tc    20,086     Y PAGO A TYSON FRESH MEATS. INC     87567   FACTURA   1831-A     VALOR FACTURA    25,622.18     SALDO  A FAVOR  377.82</t>
  </si>
  <si>
    <t>1831-A</t>
  </si>
  <si>
    <t>Compra de  27,500.00   usd t.c.20.10    PAGO A SEABOARD NLSE18-94    FACTURA  1544622    valor factura   25,944.62     SALDO A FAVOR     1,555.38</t>
  </si>
  <si>
    <t>NLSE18-94</t>
  </si>
  <si>
    <t>Compra de  27,000.00   usd t.c.20.095    PAGO A SEABOARD NLSE18-95   FACTURA  1544959    valor factura   26,270.36     SALDO A FAVOR     729.64</t>
  </si>
  <si>
    <t>NLSE18-95</t>
  </si>
  <si>
    <t>Compra de  24,000.00   usd t.c.19,816    PAGO A SEABOARD NLSE18-96   FACTURA  1547196    valor factura   25,901.00     SALDO PENDIENTE  1,901.00</t>
  </si>
  <si>
    <t>NLSE18-96</t>
  </si>
  <si>
    <t>Compra de  25,500.00   usd tc    20,009     Y PAGO A TYSON FRESH MEATS. INC   E-4470   FACTURA   6821-A     VALOR FACTURA    24,259.29     SALDO  A FAVOR 1,.240.71</t>
  </si>
  <si>
    <t>E-4470</t>
  </si>
  <si>
    <t>Compra de  25,000.00   usd t.c. 20.17    PAGO A SEABOARD NLSE18-97   FACTURA  1547788    valor factura   25,379.12     SALDO PENDIENTE  379.12</t>
  </si>
  <si>
    <t>NLSE18-97</t>
  </si>
  <si>
    <t>Compra de  26,000.00   usd t.c. 20.34    PAGO A SEABOARD NLSE18-121   FACTURA  1548808    valor factura   25,310.24     SALDO A FAVOR DE 689.76</t>
  </si>
  <si>
    <t>NLSE18-121</t>
  </si>
  <si>
    <t>Compra de  26,000.00   usd t.c. 20.365   PAGO A SEABOARD NLSE18-98  FACTURA  1550311    valor factura   25,591.12     SALDO A FAVOR DE 408.88</t>
  </si>
  <si>
    <t>NLSE18-98</t>
  </si>
  <si>
    <t>Compra de  26,000.00   usd t.c. 20.340   PAGO A SEABOARD NLSE18-99   FACTURA  1550828    valor factura   25,691.28    SALDO A FAVOR DE 308.72</t>
  </si>
  <si>
    <t>NLSE18-99</t>
  </si>
  <si>
    <t>Compra de  25,500.00   usd t.c. 20.286   PAGO A SEABOARD NLSE18-100   FACTURA  1552196    valor factura   25,753.20    SALDO  PENDIENTE  253.20</t>
  </si>
  <si>
    <t>NLSE18-100</t>
  </si>
  <si>
    <t>Compra de  25,000.00   usd t.c. 20.286   PAGO A SEABOARD NLSE18-104   FACTURA  1552197    valor factura   26,493.60    SALDO  PENDIENTE  1,493.60</t>
  </si>
  <si>
    <t>NLSE18-104</t>
  </si>
  <si>
    <t>Compra de  27,000.00   usd t.c. 20.654   PAGO A SEABOARD NLSE18-101   FACTURA  1552854    valor factura   25,708.83    SALDO  A FAVOR 1,291.17</t>
  </si>
  <si>
    <t>NLSE18-101</t>
  </si>
  <si>
    <t>Compra de  27,000.00   usd t.c. 20.505   PAGO A SEABOARD NLSE18-105   FACTURA  1552687    valor factura   25,291.61    SALDO  A FAVOR   1,708.39</t>
  </si>
  <si>
    <t>NLSE18-105</t>
  </si>
  <si>
    <t>Compra de  23,000.00   usd tc    20,218     Y PAGO A TYSON FRESH MEATS. INC   E-4472   FACTURA   9827-A     VALOR FACTURA    24,938.52     SALDO  PENDIENTE  1,938.52</t>
  </si>
  <si>
    <t>E-4471-------------E-4472</t>
  </si>
  <si>
    <t>9827-A</t>
  </si>
  <si>
    <t>Compra de  26,000.00   usd tc    20,515     Y PAGO A TYSON FRESH MEATS. INC   E-4473   FACTURA   0822-A     VALOR FACTURA    25,835.02     SALDO  A FAVOR  164.98</t>
  </si>
  <si>
    <t>E-4473</t>
  </si>
  <si>
    <t>Compra de  26,000.00   usd t.c. 20.293   PAGO A SEABOARD NLSE18-106   FACTURA  1554865    valor factura   26,659.65   SALDO  PENDIENTE  659.65</t>
  </si>
  <si>
    <t>NLSE18-106</t>
  </si>
  <si>
    <t>Compra de  26,000.00   usd t.c. 20.34   PAGO A SEABOARD NLSE18-102   FACTURA  1554864    valor factura   27,024.48   SALDO  PENDIENTE  1,024.48</t>
  </si>
  <si>
    <t>NLSE18-102</t>
  </si>
  <si>
    <t>Compra de  26,000.00   usd t.c. 20.349   PAGO A SEABOARD NLSE18-107   FACTURA  1555583    valor factura   27,605.56   SALDO  PENDIENTE  1,605.56</t>
  </si>
  <si>
    <t>NLSE18-107</t>
  </si>
  <si>
    <t>Compra de  26,000.00   usd t.c. 20.330   PAGO A SEABOARD NLSE18-103   FACTURA  1555582    valor factura   27,659.53   SALDO  PENDIENTE  1,659.53</t>
  </si>
  <si>
    <t>NLSE18-103</t>
  </si>
  <si>
    <t>Compra de  27,000.00   usd t.c. 20.569   PAGO A SEABOARD NLSE18-108   FACTURA  1557191    valor factura   29,238.24   SALDO  PENDIENTE  2,238.24</t>
  </si>
  <si>
    <t>NLSE18-108</t>
  </si>
  <si>
    <t>Compra de  27,500.00   usd t.c. 20.287   PAGO A SEABOARD NLSE18-109   FACTURA  1558443    valor factura   25,643.98   SALDO  A FAVOR DE   1,856.02</t>
  </si>
  <si>
    <t>NLSE18-109</t>
  </si>
  <si>
    <t>Compra de  33,000.00   usd t.c. 20.258   PAGO A SEABOARD NLSE18-111   FACTURA  1558445   valor factura   28,736.36   SALDO  A FAVOR DE   4,263.64</t>
  </si>
  <si>
    <t>NLSE18-111</t>
  </si>
  <si>
    <t>Compra de  33,000.00   usd t.c. 20.258   PAGO A SEABOARD NLSE18-110   FACTURA  1558444   valor factura   28,659.28   SALDO  A FAVOR DE   4,340.72</t>
  </si>
  <si>
    <t>NLSE18-110</t>
  </si>
  <si>
    <t>Compra de  30,000.00   usd t.c. 20.32   PAGO A SEABOARD NLSE18-122   FACTURA  1559160   valor factura   29,581.35   SALDO  A FAVOR 418.65</t>
  </si>
  <si>
    <t>NLSE18-122</t>
  </si>
  <si>
    <t>NLSE18-113</t>
  </si>
  <si>
    <t>Compra de  30,000.00   usd t.c. 20.245      PAGO A SEABOARD NLSE18-112   FACTURA  1560174   valor factura   25,700.80   SALDO  A FAVOR 4,299.20</t>
  </si>
  <si>
    <t>Compra de  30,000.00   usd t.c. 20.245      PAGO A SEABOARD NLSE18-113   FACTURA  1560175   valor factura   26.304.41   SALDO  A FAVOR 3,695.59</t>
  </si>
  <si>
    <t>NLSE18-112</t>
  </si>
  <si>
    <t>NLSE18-114</t>
  </si>
  <si>
    <t>Compra de  25,000.00   usd t.c. 20.250     PAGO A SEABOARD NLSE18-114  FACTURA  1560176   valor factura   23,961.13   SALDO  A FAVOR 1,038.87</t>
  </si>
  <si>
    <t>Compra de  26,000.00   usd t.c. 20.345     PAGO A SEABOARD NLSE18-116  FACTURA  1560925   valor factura   24,540.01   SALDO  A FAVOR 1,459.99</t>
  </si>
  <si>
    <t>NLSE18-116</t>
  </si>
  <si>
    <t>Compra de  26,000.00   usd t.c. 20.345     PAGO A SEABOARD NLSE18-115  FACTURA  1560924   valor factura   24,974.547   SALDO  A FAVOR 1,025.46</t>
  </si>
  <si>
    <t>NLSE18-115</t>
  </si>
  <si>
    <t>Compra de  23,500.00   usd tc    20,149     Y PAGO A TYSON FRESH MEATS. INC   L-3797   FACTURA   0826-A     VALOR FACTURA    22,977.86     SALDO  A FAVOR  522.14</t>
  </si>
  <si>
    <t>L-3797</t>
  </si>
  <si>
    <t>Compra de  20,000.00   usd t.c. 20.123     PAGO A SEABOARD NLSE18-123  FACTURA  1561948   valor factura   23,890.80  SALDO  PENDIENTE  3,890.80</t>
  </si>
  <si>
    <t>NLSE18-123</t>
  </si>
  <si>
    <t>Compra de  23,000.00   usd tc    20,0096     Y PAGO A TYSON FRESH MEATS. INC   L-3820   FACTURA   2821-A     VALOR FACTURA    23,122.79     SALDO  PENDIENTE  122.79</t>
  </si>
  <si>
    <t>L-3820</t>
  </si>
  <si>
    <t>Compra de  20,000.00   usd t.c. 20.18     PAGO A SEABOARD NLSE18-117  FACTURA  1562727   valor factura   23,943.84  SALDO  PENDIENTE  3,943.84</t>
  </si>
  <si>
    <t>NLSE18-117</t>
  </si>
  <si>
    <t>Compra de  23,000.00   usd tc    19.970050     Y PAGO A TYSON FRESH MEATS. INC   L-3821   FACTURA   7821-A     VALOR FACTURA    22,704.81     SALDO  A FAVOR   295.19</t>
  </si>
  <si>
    <t>L-3821</t>
  </si>
  <si>
    <t>Compra de  20,000.00   usd t.c. 19.983     PAGO A SEABOARD NLSE18-124  FACTURA  1563625   valor factura   24,101.10  SALDO  PENDIENTE  4,101.10</t>
  </si>
  <si>
    <t>NLSE18-124</t>
  </si>
  <si>
    <t>Compra de  20,000.00   usd t.c. 19.983     PAGO A SEABOARD NLSE18-118  FACTURA  1562907   valor factura   23,959.20   SALDO  PENDIENTE  3,959.20</t>
  </si>
  <si>
    <t>NLSE18-118</t>
  </si>
  <si>
    <t>Compra de  21,000.00   usd t.c. 19.913     PAGO A SEABOARD NLSE18-119  FACTURA  1564823   valor factura   24,309.26   SALDO  PENDIENTE  3,309.26</t>
  </si>
  <si>
    <t>NLSE18-119</t>
  </si>
  <si>
    <t>Compra de  23,000.00   usd t.c. 19.71     PAGO A SEABOARD NLSE18-120  FACTURA  1565187   valor factura   23,410.77   SALDO  PENDIENTE  410.77</t>
  </si>
  <si>
    <t>NLSE18-120</t>
  </si>
  <si>
    <t>Compra de  22,500.00   usd tc    19.69    Y PAGO A TYSON FRESH MEATS. INC   T-7169     FACTURA   4829-A     VALOR FACTURA    22,955.59    SALDO  PENDIENTE   455.59</t>
  </si>
  <si>
    <t>T-7169</t>
  </si>
  <si>
    <t>4829-A</t>
  </si>
  <si>
    <t>Compra de  22,500.00   usd tc    19.69    Y PAGO A TYSON FRESH MEATS. INC   T-7191     FACTURA   5821-A     VALOR FACTURA    22,141.90    SALDO  A FAVOR  358.10</t>
  </si>
  <si>
    <t>T-7191</t>
  </si>
  <si>
    <t>Compra de  24,500.00   usd t.c. 19.71     PAGO A SEABOARD NLSE18-101  FACTURA  1566683   valor factura   23,580.99   SALDO  A FAVOR   919.01</t>
  </si>
  <si>
    <t>Compra de  24,000.00   usd t.c. 19.36     PAGO A SEABOARD NLSE18-111  FACTURA  1567430   valor factura   23,725.62   SALDO  A FAVOR   274.38</t>
  </si>
  <si>
    <t>NLSE19-111</t>
  </si>
  <si>
    <t>Compra de  24,000.00   usd t.c. 19.391     PAGO A SEABOARD NLSE18-102   FACTURA  1567660   valor factura   23,706.33   SALDO  A FAVOR   293.67</t>
  </si>
  <si>
    <t>NLSE19-102</t>
  </si>
  <si>
    <t>Compra de  22,000.00   usd tc    19.371    Y PAGO A TYSON FRESH MEATS. INC   T-7192     FACTURA   1826-A     VALOR FACTURA    24,251.49    SALDO  PENDIENTE  2,251.49</t>
  </si>
  <si>
    <t>T-7192</t>
  </si>
  <si>
    <t>1826-A</t>
  </si>
  <si>
    <t>Compra de  22,000.00   usd tc    19.371    Y PAGO A TYSON FRESH MEATS. INC   T-7193     FACTURA   1822-A     VALOR FACTURA    24,619.02    SALDO  PENDIENTE  2,619.02</t>
  </si>
  <si>
    <t>T-7193</t>
  </si>
  <si>
    <t>Compra de  24,000.00   usd t.c. 19.261     PAGO A SEABOARD NLSE18-103   FACTURA  1569382   valor factura   25,075.22   SALDO  PENDIENTE  1,075.22</t>
  </si>
  <si>
    <t>NLSE19-103</t>
  </si>
  <si>
    <t>Compra de  26,000.00   usd t.c. 19.09     PAGO A SEABOARD NLSE19-104   FACTURA  1570173   valor factura   26,136.88   SALDO  PENDIENTE  136.88</t>
  </si>
  <si>
    <t>NLSE19-104</t>
  </si>
  <si>
    <t>Compra de  26,000.00   usd tc    19.10    Y PAGO A TYSON FRESH MEATS. INC   T-7194     FACTURA   9825-A     VALOR FACTURA    25,189.79    SALDO A FAVOR 810.20</t>
  </si>
  <si>
    <t>T-7194</t>
  </si>
  <si>
    <t>19825-A</t>
  </si>
  <si>
    <t>Compra de  26,000.00   usd tc    19.10    Y PAGO A TYSON FRESH MEATS. INC   T-7195     FACTURA   8824-A     VALOR FACTURA    25,482.34    SALDO A FAVOR 517.66</t>
  </si>
  <si>
    <t xml:space="preserve"> T-7195</t>
  </si>
  <si>
    <t>18824-A</t>
  </si>
  <si>
    <t>Compra de  26,500.00   usd t.c. 19.007     PAGO A SEABOARD NLSE19-105   FACTURA  1572344   valor factura   26,968.22   SALDO PENDIENTE  468.22</t>
  </si>
  <si>
    <t>NLSE19-105</t>
  </si>
  <si>
    <t>Compra de  26,500.00   usd t.c. 18,978     PAGO A SEABOARD NLSE19-106   FACTURA  1572662   valor factura   25,851.96   SALDO  A FAVOR 648.04</t>
  </si>
  <si>
    <t>NLSE19-106</t>
  </si>
  <si>
    <t>Compra de  27,500.00   usd tc    19.19    Y PAGO A TYSON FRESH MEATS. INC   T-7196     FACTURA   7821-A     VALOR FACTURA    23,000.00    SALDO A FAVOR  4,500.00  usd</t>
  </si>
  <si>
    <t>T-7196</t>
  </si>
  <si>
    <t>Compra de  27,500.00   usd t.c. 19,115     PAGO A SEABOARD NLSE19-107   FACTURA  1575172   valor factura   24,154.79   SALDO  A FAVOR   3,345.21  usd</t>
  </si>
  <si>
    <t>NLSE19-107</t>
  </si>
  <si>
    <t>Compra de  27,500.00   usd tc    19.19    Y PAGO A TYSON FRESH MEATS. INC   T-7197     FACTURA   8821-A     VALOR FACTURA    23,129.12    SALDO A FAVOR  4,370.88  usd</t>
  </si>
  <si>
    <t>T-7197</t>
  </si>
  <si>
    <t>8821-A</t>
  </si>
  <si>
    <t>Compra de  24,000.00   usd t.c. 19,981     PAGO A SEABOARD NLSE19-108   FACTURA  1575828   valor factura   24,617.59   SALDO  PENDIENTE   617.59   usd</t>
  </si>
  <si>
    <t>NLSE19-108</t>
  </si>
  <si>
    <t>Compra de  22,000.00   usd tc    19.116    Y PAGO A TYSON FRESH MEATS. INC   T-7198     FACTURA   2822-A     VALOR FACTURA    23,259.77    SALDO  PENDIENTE   1,259.77  usd</t>
  </si>
  <si>
    <t>T-7198</t>
  </si>
  <si>
    <t>Compra de  22,000.00   usd tc    19.116    Y PAGO A TYSON FRESH MEATS. INC   T-7199     FACTURA   1821-A     VALOR FACTURA    23,335.63    SALDO  PENDIENTE   1,335.63  usd</t>
  </si>
  <si>
    <t>T-7199</t>
  </si>
  <si>
    <t>Compra de  22,000.00   usd t.c. 19,038     PAGO A SEABOARD NLSE19-109   FACTURA  1577367   valor factura   24,198.21   SALDO  PENDIENTE   2,198.21   usd</t>
  </si>
  <si>
    <t>NLSE19-109</t>
  </si>
  <si>
    <t>Compra de  24,500.00   usd t.c. 19,13     PAGO A SEABOARD NLSE19-110   FACTURA  1578063   valor factura   23,184.99   SALDO  A FAVOR  1,315.01   usd</t>
  </si>
  <si>
    <t>NLSE19-110</t>
  </si>
  <si>
    <t>Compra de  20,000.00   usd tc    19.116    Y PAGO A TYSON FRESH MEATS. INC  Z-0972     FACTURA   7833-A     VALOR FACTURA    21,652.52    SALDO  PENDIENTE   1,652.52  usd</t>
  </si>
  <si>
    <t>Z-0972</t>
  </si>
  <si>
    <t>7833-A</t>
  </si>
  <si>
    <t>Compra de  21,000.00   usd t.c. 19,149     PAGO A SEABOARD NLSE19-112   FACTURA  1580060   valor factura   22,537.97   SALDO  PENDIENTE  1,537.97   usd</t>
  </si>
  <si>
    <t>NLSE19-112</t>
  </si>
  <si>
    <t>Compra de  22,000.00   usd t.c. 19,122     PAGO A SEABOARD NLSE19-113   FACTURA  1580843   valor factura   23,741.82       SALDO  PENDIENTE  1,741.82   usd</t>
  </si>
  <si>
    <t>NLSE19-113</t>
  </si>
  <si>
    <t xml:space="preserve">SMITHFIELD FRESH MEATS </t>
  </si>
  <si>
    <t>F E B R E R O         2 0 1 9</t>
  </si>
  <si>
    <t>Compra de  25,000.00   usd tc    19.101    Y PAGO A  SMITHFIELD FRESH MEATS   NL19-13     FACTURA   9000730561     VALOR FACTURA    21,891.98    SALDO A FAVOR  3,108.02  usd</t>
  </si>
  <si>
    <t>NL19-13</t>
  </si>
  <si>
    <t>Compra de  20,000.00   usd tc    19.323    Y PAGO A TYSON FRESH MEATS. INC  Z-1002    FACTURA   8822-A     VALOR FACTURA    21,840.24    SALDO  PENDIENTE   1,840.24  usd</t>
  </si>
  <si>
    <t>Z-1002</t>
  </si>
  <si>
    <t>Compra de  23,000.00   usd t.c. 19,322     PAGO A SEABOARD NLSE19-120  FACTURA  1582151   valor factura   22,113.35      SALDO  A FAVOR   886.65   usd</t>
  </si>
  <si>
    <t>NLSE19-120</t>
  </si>
  <si>
    <t>Compra de  23,000.00   usd t.c. 19,41     PAGO A SEABOARD NLSE19-114     FACTURA  1582698   valor factura   22,195.64      SALDO  A FAVOR   804.36   usd</t>
  </si>
  <si>
    <t>NLSE19-114</t>
  </si>
  <si>
    <t>Compra de  23,500.00   usd t.c. 19,319    PAGO A SEABOARD NLSE19-115     FACTURA  1583449   valor factura   22,002.92      SALDO  A FAVOR  1,497.08   usd</t>
  </si>
  <si>
    <t>NLSE19-115</t>
  </si>
  <si>
    <t>Compra de  23,000.00   usd tc    19.33    Y PAGO A  SMITHFIELD FRESH MEATS   NL19-14     FACTURA   9000737600     VALOR FACTURA    21,236.44    SALDO A FAVOR  1,763.56  usd</t>
  </si>
  <si>
    <t>NL19-14</t>
  </si>
  <si>
    <t>NL19-15</t>
  </si>
  <si>
    <t>Compra de  22,000.00   usd tc    19.32    Y PAGO A  SMITHFIELD FRESH MEATS   NL19-15     FACTURA   9000748243     VALOR FACTURA    22,227.11    SALDO PENDIENTE  227.11   usd</t>
  </si>
  <si>
    <t>Compra de  22,000.00   usd tc    19.32    Y PAGO A  SMITHFIELD FRESH MEATS   NL19-20     FACTURA   9000746845     VALOR FACTURA    20,538.02    SALDO  A FAVOR 1,461.98   usd</t>
  </si>
  <si>
    <t>NL19-20</t>
  </si>
  <si>
    <t>Compra de  22,500 .00  usd t.c. 19,251    PAGO A SEABOARD NLSE19-121     FACTURA  1584378   valor factura   22,654.92     SALDO  A FAVOR     154.92   usd</t>
  </si>
  <si>
    <t>NLSE19-121</t>
  </si>
  <si>
    <t>Compra de  22,000.00   usd tc    19.319   Y PAGO A  SMITHFIELD FRESH MEATS   NL19-16     FACTURA   9000754882     VALOR FACTURA    21,912.46    SALDO  A FAVOR 87.54   usd</t>
  </si>
  <si>
    <t>NL19-16</t>
  </si>
  <si>
    <t>Compra de  21,000 .00  usd t.c. 19,221    PAGO A SEABOARD NLSE19-116     FACTURA  1585629   valor factura   22,509.49     SALDO  PENDIENTE   1,509.49  usd</t>
  </si>
  <si>
    <t>NLSE19-116</t>
  </si>
  <si>
    <t>Compra de  22,000 .00  usd t.c. 19,161   PAGO A SEABOARD NLSE19-117     FACTURA  1586157   valor factura   23,555.29     SALDO  PENDIENTE   1,555.29  usd</t>
  </si>
  <si>
    <t>NLSE19-117</t>
  </si>
  <si>
    <t>Compra de  22,000.00   usd tc    19.181   Y PAGO A  SMITHFIELD FRESH MEATS   NL19-17     FACTURA   9000764039     VALOR FACTURA    23,097.67    SALDO PENDIENTE  1,097.67   usd</t>
  </si>
  <si>
    <t>NL19-17</t>
  </si>
  <si>
    <t>Compra de  22,000.00   usd tc    19.145    Y PAGO A TYSON FRESH MEATS. INC  Z-1004    FACTURA   8824-A     VALOR FACTURA    22,841.80    SALDO  PENDIENTE   841.80  usd</t>
  </si>
  <si>
    <t>Z-1004</t>
  </si>
  <si>
    <t>Compra de  22,000.00   usd tc    19.145    Y PAGO A TYSON FRESH MEATS. INC  Z-1003    FACTURA   8826-A     VALOR FACTURA    23,149.62    SALDO  PENDIENTE   1,149.62  usd</t>
  </si>
  <si>
    <t>Z-1003</t>
  </si>
  <si>
    <t>Compra de  22,000 .00  usd t.c. 19,145   PAGO A SEABOARD NLSE19-118     FACTURA  1587910   valor factura   24,397.13     SALDO  PENDIENTE   2,397.13  usd</t>
  </si>
  <si>
    <t>NLSE19-118</t>
  </si>
  <si>
    <t>Compra de  20,000.00   usd tc    19.145   Y PAGO A  SMITHFIELD FRESH MEATS   NL19-18     FACTURA   9000770375     VALOR FACTURA    21,948.22    SALDO PENDIENTE   1,948.22   usd</t>
  </si>
  <si>
    <t>NL19-18</t>
  </si>
  <si>
    <t>NLSE19-119</t>
  </si>
  <si>
    <t>Compra de  27,000 .00  usd t.c. 19,335   PAGO A SEABOARD NLSE19-119    FACTURA  1589024   valor factura   24,868.38    SALDO  A FAVOR   2,131.62  usd</t>
  </si>
  <si>
    <t>Compra de  24,000.00   usd tc    19.34   Y PAGO A  SMITHFIELD FRESH MEATS   NL19-21     FACTURA   9000778986     VALOR FACTURA    24,036.81    SALDO PENDIENTE  36.81   usd</t>
  </si>
  <si>
    <t>NL19-21</t>
  </si>
  <si>
    <t>Compra de  24,000.00   usd tc    19.32   Y PAGO A  SMITHFIELD FRESH MEATS   NL19-22     FACTURA   9000784546     VALOR FACTURA    26,266.59    SALDO PENDIENTE  2,266.59   usd</t>
  </si>
  <si>
    <t>NL19-22</t>
  </si>
  <si>
    <t>Compra de  25,000.00   usd tc    19.292    Y PAGO A TYSON FRESH MEATS. INC  57059   FACTURA   7823-A     VALOR FACTURA    25,003.79    SALDO  PENDIENTE   3.79  usd</t>
  </si>
  <si>
    <t>Compra de  26,000 .00  usd t.c. 19,629   PAGO A SEABOARD NLSE19-122    FACTURA  1590837   valor factura   26,753.65    SALDO  A  PENDIENTE   753.65  usd</t>
  </si>
  <si>
    <t>NLSE19-122</t>
  </si>
  <si>
    <t>Compra de  25,000.00   usd tc    19.569    Y PAGO A TYSON FRESH MEATS. INC  57059   FACTURA   7823-A     VALOR FACTURA    26,542.50    SALDO  PENDIENTE   1,042.50  usd</t>
  </si>
  <si>
    <t>Compra de  29,000 .00  usd t.c. 19,47   PAGO A SEABOARD NLSE19-123    FACTURA  1591402   valor factura   27,364.03    SALDO  A  FAVOR     1,635.97  usd</t>
  </si>
  <si>
    <t>NLSE19-123</t>
  </si>
  <si>
    <t>NL19-23</t>
  </si>
  <si>
    <t>Compra de  26,180.63  usd tc    19.349   Y PAGO A  SMITHFIELD FRESH MEATS   NL19-23     FACTURA   9000786960     VALOR FACTURA    27,025.33    SALDO PENDIENTE    844.70   usd</t>
  </si>
  <si>
    <t>Compra de  29,000.00   usd tc    19.386    Y PAGO A TYSON FRESH MEATS. INC  57061   FACTURA   4828-A     VALOR FACTURA    29,308.62    SALDO  PENDIENTE   308.62  usd</t>
  </si>
  <si>
    <t>Compra de  30,000 .00  usd t.c. 19,340   PAGO A SEABOARD NLSE19-124    FACTURA  1593440   valor factura   31,424.10    SALDO  PENDIENTE     1,424.10  usd</t>
  </si>
  <si>
    <t>NLSE19-124</t>
  </si>
  <si>
    <t>Compra de  28,000.00   usd tc    19.358    Y PAGO A TYSON FRESH MEATS. INC  57062   FACTURA   8822-A     VALOR FACTURA    31,748.72    SALDO  PENDIENTE   3,748.72  usd</t>
  </si>
  <si>
    <t>Compra de  3,000.00   usd tc    19.280    Y PAGO A TYSON FRESH MEATS. INC  57062   FACTURA   8822-A     VALOR FACTURA    31,748.72    SALDO  PENDIENTE   ,748.72  usd</t>
  </si>
  <si>
    <t>Compra de  35,000 .00  usd t.c. 19,055   PAGO A SEABOARD NLSE19-125    FACTURA  1594407   valor factura   32,692.08    SALDO A FAVOR  2,307.92  usd</t>
  </si>
  <si>
    <t>NLSE19-125</t>
  </si>
  <si>
    <t>Compra de  35,000.00   usd tc    19.060   Y PAGO A TYSON FRESH MEATS. INC  57063   FACTURA   0825-A     VALOR FACTURA    32,489.47    SALDO  A FAVOR    2,510.53  usd</t>
  </si>
  <si>
    <t>Compra de  33,000.00   usd tc    19.043   Y PAGO A TYSON FRESH MEATS. INC  57064   FACTURA   3824-A     VALOR FACTURA    34,083.91    SALDO  PENDIENTE     1,083.91  usd</t>
  </si>
  <si>
    <t>Compra de  35,000 .00  usd t.c. 18,879   PAGO A SEABOARD NLSE19-126    FACTURA  1596389   valor factura   35,624.11    SALDO PENDIENTE     624.11  usd</t>
  </si>
  <si>
    <t>NLSE19-126</t>
  </si>
  <si>
    <t>Compra de  37,000 .00  usd t.c. 19.090   PAGO A SEABOARD NLSE19-128    FACTURA  1598768   valor factura   34,178.93    SALDO A FAVOR   2,821.07  usd</t>
  </si>
  <si>
    <t>NLSE19-128</t>
  </si>
  <si>
    <t>Compra de  35,500 .00  usd t.c. 19,025   PAGO A SEABOARD NLCO19-01   FACTURA  1597081   valor factura   36,249.58    SALDO PENDIENTE    749.58  usd</t>
  </si>
  <si>
    <t>NLCO19-01</t>
  </si>
  <si>
    <t>Compra de  37,000.00   usd tc    19.067   Y PAGO A TYSON FRESH MEATS. INC  57065   FACTURA   7828-A     VALOR FACTURA    34,960.47    SALDO  A FAVOR     2,039.53  usd</t>
  </si>
  <si>
    <t>Compra de  34,000 .00  usd t.c. 19.440   PAGO A SEABOARD NLSE19-129    FACTURA  1599533   valor factura   30,817.71   SALDO A FAVOR   3,182.29  usd</t>
  </si>
  <si>
    <t>NLSE19-129</t>
  </si>
  <si>
    <t>Compra de  35,000.00   usd tc    19.238   Y PAGO A TYSON FRESH MEATS. INC  B-2857   FACTURA   5827-A     VALOR FACTURA    29,129.23    SALDO  A FAVOR     5,870.77  usd</t>
  </si>
  <si>
    <t>B-2857</t>
  </si>
  <si>
    <t>5827-A</t>
  </si>
  <si>
    <t>Compra de  29,000 .00  usd t.c. 19.260   PAGO A SEABOARD NLSE19-130  FACTURA  1601533   valor factura   30,114.37   SALDO PENDIENTE   1,114.37  usd</t>
  </si>
  <si>
    <t>NLSE19-130</t>
  </si>
  <si>
    <t>Compra de  28,000.00   usd tc    19.250   Y PAGO A TYSON FRESH MEATS. INC  B-2859   FACTURA   8824-A     VALOR FACTURA    29,906.19    SALDO  PENDIENTE   1,906.19   usd</t>
  </si>
  <si>
    <t>B-2859</t>
  </si>
  <si>
    <t>Compra de  27,000 .00  usd t.c. 19.194   PAGO A SEABOARD NLSE19-131  FACTURA  1602219   valor factura   31,654.55   SALDO PENDIENTE   4,654.55  usd</t>
  </si>
  <si>
    <t>NLSE19-131</t>
  </si>
  <si>
    <t>Compra de  25,000.00   usd tc    19.137   Y PAGO A TYSON FRESH MEATS. INC  B-2861   FACTURA   0822-A     VALOR FACTURA    30,540.68    SALDO  PENDIENTE   5,540.68   usd</t>
  </si>
  <si>
    <t>B-2861</t>
  </si>
  <si>
    <t>Compra de  25,000.00   usd tc    18.960   Y PAGO A TYSON FRESH MEATS. INC  B-2862   FACTURA   1823-A     VALOR FACTURA    29,427.55    SALDO  PENDIENTE   4,427.55   usd</t>
  </si>
  <si>
    <t>B-2862</t>
  </si>
  <si>
    <t>Compra de  33,000.00   usd tc    18.969   Y PAGO A TYSON FRESH MEATS. INC  B-2863   FACTURA   2826-A     VALOR FACTURA    28,878.46    SALDO  A FAVOR 4,121.54   usd</t>
  </si>
  <si>
    <t>B-2863</t>
  </si>
  <si>
    <t>2826-A</t>
  </si>
  <si>
    <t>Compra de  31,000 .00  usd t.c. 18.955   PAGO A SEABOARD NLSE19-132  FACTURA  1604239   valor factura   29,786.80   SALDO A FAVOR  1,213.20  usd</t>
  </si>
  <si>
    <t>NLSE19-132</t>
  </si>
  <si>
    <t>Compra de  33,000 .00  usd t.c. 18.873   PAGO A SEABOARD NLSE19-133  FACTURA  1605005   valor factura   31,119.80   SALDO A FAVOR  1,880.20  usd</t>
  </si>
  <si>
    <t>NLSE19-133</t>
  </si>
  <si>
    <t>Compra de  30,000.00   usd tc    18.880   Y PAGO A TYSON FRESH MEATS. INC  B-2864   FACTURA   9822-A     VALOR FACTURA    32,460.47    SALDO PENDIENTE   2,460.47   usd</t>
  </si>
  <si>
    <t>B-2864</t>
  </si>
  <si>
    <t>Compra de  29,000 .00  usd t.c. 18,953   PAGO A SEABOARD NLSE19-134  FACTURA  1606986   valor factura   32,329.33   SALDO A FAVOR     3,329.33  usd</t>
  </si>
  <si>
    <t>NLSE19-134</t>
  </si>
  <si>
    <t>Compra de  30,000.00   usd tc    18.880   Y PAGO A TYSON FRESH MEATS. INC  B-2865   FACTURA   3822-A     VALOR FACTURA    33,727.19    SALDO PENDIENTE   3,727.19   usd</t>
  </si>
  <si>
    <t>B-2865</t>
  </si>
  <si>
    <t>Compra de  36,000 .00  usd t.c. 18,863   PAGO A SEABOARD NLSE19-135  FACTURA  1607819   valor factura   35,103.24   SALDO A FAVOR     896.76 usd</t>
  </si>
  <si>
    <t>NLSE19-135</t>
  </si>
  <si>
    <t>Compra de  37,000.00   usd tc    18.986   Y PAGO A TYSON FRESH MEATS. INC  B-2867   FACTURA   6823-A     VALOR FACTURA    35,535.95    SALDO  A FAVOR  1,464.05   usd</t>
  </si>
  <si>
    <t>B-2867</t>
  </si>
  <si>
    <t>Compra de  36,000 .00  usd t.c. 19,115  PAGO A SEABOARD NLSE19-136  FACTURA  1610137   valor factura   34,883.25    SALDO A FAVOR    1,116.75 usd</t>
  </si>
  <si>
    <t>NLSE19-136</t>
  </si>
  <si>
    <t>Compra de  35,000.00   usd tc    19.115   Y PAGO A TYSON FRESH MEATS. INC  B-2868   FACTURA   9820-A     VALOR FACTURA    33,213.86    SALDO  A FAVOR  1,786.14   usd</t>
  </si>
  <si>
    <t>B-2868</t>
  </si>
  <si>
    <t>9820-A</t>
  </si>
  <si>
    <t>Compra de  37,000 .00  usd t.c. 18.989  PAGO A SEABOARD NLSE19-137    FACTURA  1610537   valor factura   34,990.66    SALDO A FAVOR    2,009.34 usd</t>
  </si>
  <si>
    <t>NLSE19-137</t>
  </si>
  <si>
    <t>Compra de  37,000.00   usd tc    18.986   Y PAGO A TYSON FRESH MEATS. INC  B-2869   FACTURA   3822-A     VALOR FACTURA    32,909.24    SALDO  A FAVOR 4,090.76   usd</t>
  </si>
  <si>
    <t>Compra de  32,000.00   usd tc    19.039   Y PAGO A TYSON FRESH MEATS. INC  B-2870   FACTURA   3828-A     VALOR FACTURA    33,078.93    SALDO  PENDIENTE  1,078.93   usd</t>
  </si>
  <si>
    <t>B-2870</t>
  </si>
  <si>
    <t>3828-A</t>
  </si>
  <si>
    <t>B-2869/*     B-2866</t>
  </si>
  <si>
    <t>Compra de  33,000 .00  usd t.c. 19.139   PAGO A SEABOARD NLSE19-138    FACTURA  1612754   valor factura   34,507.23    SALDO PENDIENTE  1,507.23 usd</t>
  </si>
  <si>
    <t>NLSE19-138</t>
  </si>
  <si>
    <t>Compra de  33,000 .00  usd t.c. 19.039   PAGO A SEABOARD NLSE19-139    FACTURA  1613067   valor factura   35,655.25    SALDO PENDIENTE  2,655.25 usd</t>
  </si>
  <si>
    <t>NLSE19-139</t>
  </si>
  <si>
    <t>Compra de  32,000.00   usd tc    19.021   Y PAGO A TYSON FRESH MEATS. INC  I-7389   FACTURA   10825-A     VALOR FACTURA    34,575.92    SALDO  PENDIENTE   2,575.92   usd</t>
  </si>
  <si>
    <t>I-7389</t>
  </si>
  <si>
    <t>Compra de  37,000 .00  usd t.c. 19.310   PAGO A SEABOARD NLSE19-140    FACTURA  1615033   valor factura   35,834.13    SALDO A FAVOR   1,165.87 usd</t>
  </si>
  <si>
    <t>NLSE19-140</t>
  </si>
  <si>
    <t>Compra de  33,000.00   usd tc    19.109   Y PAGO A TYSON FRESH MEATS. INC  I-7313   FACTURA   3821-A     VALOR FACTURA    34,973.51    SALDO  PENDIENTE   1,973.51   usd</t>
  </si>
  <si>
    <t>I-7313</t>
  </si>
  <si>
    <t>Compra de  37,000 .00  usd t.c. 19.259   PAGO A SEABOARD NLSE19-141    FACTURA  1615710   valor factura   37,464.63    SALDO PENDIENTE     464.63 usd</t>
  </si>
  <si>
    <t>NLSE19-141</t>
  </si>
  <si>
    <t>Compra de  38,000.00   usd tc    19.199   Y PAGO A TYSON FRESH MEATS. INC  I-7390   FACTURA   7823-A     VALOR FACTURA    36,527.04   SALDO  A FAVOR    1,472.96   usd</t>
  </si>
  <si>
    <t>I-7390</t>
  </si>
  <si>
    <t>Compra de  38,000.00   usd tc    19.199   Y PAGO A TYSON FRESH MEATS. INC  I-7401   FACTURA   7829-A     VALOR FACTURA    36,755.14   SALDO  A FAVOR    1,244.86   usd</t>
  </si>
  <si>
    <t>I-7401</t>
  </si>
  <si>
    <t>7829-A</t>
  </si>
  <si>
    <t>Compra de  37,500 .00  usd t.c. 19.123   PAGO A SEABOARD NLSE19-142    FACTURA  1617722   valor factura   37,791.37    SALDO PENDIENTE     291.37 usd</t>
  </si>
  <si>
    <t>NLSE19-142</t>
  </si>
  <si>
    <t>Compra de  38,500 .00  usd t.c. 19.168   PAGO A SEABOARD NLSE19-143    FACTURA  1618441   valor factura   38,409.03    SALDO  A FAVOR   90.97    usd</t>
  </si>
  <si>
    <t>NLSE19-143</t>
  </si>
  <si>
    <t>Compra de  36,500.00   usd tc    19.168   Y PAGO A TYSON FRESH MEATS. INC  I-7402   FACTURA   4822-A     VALOR FACTURA    36,985.55   SALDO  PENDIENTE    485.55   usd</t>
  </si>
  <si>
    <t>I-7402</t>
  </si>
  <si>
    <t>4822-A</t>
  </si>
  <si>
    <t>Compra de  36,500.00   usd tc    19.168   Y PAGO A TYSON FRESH MEATS. INC  I-7403   FACTURA   4821-A     VALOR FACTURA    37, 061.22   SALDO  PENDIENTE    561.22   usd</t>
  </si>
  <si>
    <t>I-7403</t>
  </si>
  <si>
    <t>Compra de  38,500 .00  usd t.c. 19.039   PAGO A SEABOARD NLSE19-144    FACTURA  1620749   valor factura   38,310.27    SALDO  A FAVOR   189.73    usd</t>
  </si>
  <si>
    <t>NLSE19-144</t>
  </si>
  <si>
    <t>Compra de  40,000 .00  usd t.c. 19.100   PAGO A SEABOARD NLSE19-145    FACTURA  1620750   valor factura   38,937.14    SALDO  A FAVOR   1,062.86    usd</t>
  </si>
  <si>
    <t>NLSE19-145</t>
  </si>
  <si>
    <t>Compra de  38,000.00   usd tc    19.099   Y PAGO A TYSON FRESH MEATS. INC  I-7406   FACTURA   1825-A     VALOR FACTURA    38,895.10   SALDO  PENDIENTE    895.10   usd</t>
  </si>
  <si>
    <t>I-7406</t>
  </si>
  <si>
    <t>Compra de  38,000.00   usd tc    19.099   Y PAGO A TYSON FRESH MEATS. INC  I-7404   FACTURA   1830-A     VALOR FACTURA    38,336.06   SALDO  PENDIENTE    336.06   usd</t>
  </si>
  <si>
    <t>I-7404</t>
  </si>
  <si>
    <t>1830-A</t>
  </si>
  <si>
    <t>NLSE19-146</t>
  </si>
  <si>
    <t>Compra de  40,000 .00  usd t.c. 19.81   PAGO A SEABOARD NLSE19-147    FACTURA  1623913   valor factura   40,363.25   SALDO  PENDIENTE 363.25    usd</t>
  </si>
  <si>
    <t>NLSE19-147</t>
  </si>
  <si>
    <t>Compra de  40,000.00   usd tc    19.603   Y PAGO A TYSON FRESH MEATS. INC  P-5909     FACTURA   7824-A     VALOR FACTURA    38,526.01   SALDO  A FAVOR 1,473.99   usd</t>
  </si>
  <si>
    <t>P-5909</t>
  </si>
  <si>
    <t>Compra de  40,000 .00  usd t.c. 19.593   PAGO A SEABOARD NLSE19-148    FACTURA  1626054   valor factura   39,462.32   SALDO  A FAVOR 537.68    usd</t>
  </si>
  <si>
    <t>NLSE19-148</t>
  </si>
  <si>
    <t>Compra de  40,500 .00  usd t.c. 19.790   PAGO A SEABOARD NLSE19-149    FACTURA  1626430   valor factura   37,256.62   SALDO  A FAVOR   3,243.38    usd</t>
  </si>
  <si>
    <t>NLSE19-149</t>
  </si>
  <si>
    <t>Compra de  39,500.00   usd tc    19.785   Y PAGO A TYSON FRESH MEATS. INC  P--5940     FACTURA   4824-A     VALOR FACTURA    36,095.71   SALDO  A FAVOR    3,404.29   usd</t>
  </si>
  <si>
    <t>P-5940</t>
  </si>
  <si>
    <t>Compra de  39,500.00   usd tc    19.79   Y PAGO A TYSON FRESH MEATS. INC  P--6006     FACTURA   5820-A     VALOR FACTURA    36,410.30   SALDO  A FAVOR    3,089.70   usd</t>
  </si>
  <si>
    <t>P-6006</t>
  </si>
  <si>
    <t>5820-A</t>
  </si>
  <si>
    <t>Compra de  39,000 .00  usd t.c. 19.175   PAGO A SEABOARD NLSE19-150       FACTURA  1628415   valor factura   36,963.94   SALDO  A FAVOR   2,036.06    usd</t>
  </si>
  <si>
    <t>NLSE19-150</t>
  </si>
  <si>
    <t>Compra de  32,000 .00  usd t.c. 19.225   PAGO A SEABOARD NLSE19-153       FACTURA  1631579   valor factura   31,942.03   SALDO  A FAVOR   57.97    usd</t>
  </si>
  <si>
    <t>Compra de  32,000 .00  usd t.c. 19.169   PAGO A SEABOARD NLSE19-157       FACTURA  1630329   valor factura   31,552.63   SALDO  A FAVOR   447.37    usd</t>
  </si>
  <si>
    <t>NLSE19-157</t>
  </si>
  <si>
    <t>Compra de  32,000 .00  usd t.c. 19.219   PAGO A SEABOARD NLSE19-152       FACTURA  1631578   valor factura   31,962.48   SALDO  A FAVOR   37.52    usd</t>
  </si>
  <si>
    <t>NLSE19-152</t>
  </si>
  <si>
    <t>NSE19-153-----NLSE19-151</t>
  </si>
  <si>
    <t>Compra de  27,000.00   usd tc    19.269   Y PAGO A TYSON FRESH MEATS. INC  P--6008     FACTURA   7823-A     VALOR FACTURA    30,121.99   SALDO   PENDIENTE  3,121.99   usd</t>
  </si>
  <si>
    <t>P-6008</t>
  </si>
  <si>
    <t>Compra de  29,000 .00  usd t.c. 19.235   PAGO A SEABOARD NLSE19-155       FACTURA  1634199   valor factura   30,309.38    SALDO  PENDIENTE  1,309.38   usd</t>
  </si>
  <si>
    <t>Compra de  29,000 .00  usd t.c. 19.235   PAGO A SEABOARD NLSE19-154       FACTURA  1634198   valor factura   30,141.01    SALDO  PENDIENTE  1,141.01   usd</t>
  </si>
  <si>
    <t>NLSE19-155</t>
  </si>
  <si>
    <t>NLSE19-154</t>
  </si>
  <si>
    <t>Compra de  29,000 .00  usd t.c. 19.217   PAGO A SEABOARD NLSE19-156       FACTURA  1634549   valor factura   30,499.96    SALDO  PENDIENTE  1,499.96   usd</t>
  </si>
  <si>
    <t>NLSE19-156</t>
  </si>
  <si>
    <t>Compra de  27,000.00   usd tc    19.269   Y PAGO A TYSON FRESH MEATS. INC  P--6007--W-9862     FACTURA   6824-A     VALOR FACTURA    30,569.22   SALDO   PENDIENTE  3,569.22   usd</t>
  </si>
  <si>
    <t>P-6007--------W-9862</t>
  </si>
  <si>
    <t>Compra de  30,000.00   usd tc    19.13   Y PAGO A TYSON FRESH MEATS. INC  W-9899     FACTURA   6825-A     VALOR FACTURA    29,853.55   SALDO   PENDIENTE  146.45   usd</t>
  </si>
  <si>
    <t>W-9899</t>
  </si>
  <si>
    <t>6825-A</t>
  </si>
  <si>
    <t>NLSE19-158</t>
  </si>
  <si>
    <t>Compra de  29,000 .00  usd t.c. 19.102   PAGO A SEABOARD NLSE19-159       FACTURA  1636902   valor factura   30,546.06    SALDO  PENDIENTE  1,546.06   usd</t>
  </si>
  <si>
    <t>Compra de  30,000 .00  usd t.c. 19.1   PAGO A SEABOARD NLSE19-158       FACTURA  1636901   valor factura   29,072.95    SALDO  A FAVOR   927.05   usd</t>
  </si>
  <si>
    <t>NLSE19-159</t>
  </si>
  <si>
    <t>Compra de  30,500.00   usd tc    18.96   Y PAGO A TYSON FRESH MEATS. INC  W-9900     FACTURA   2824-A     VALOR FACTURA    31,770.32   SALDO   PENDIENTE  1,270.32   usd</t>
  </si>
  <si>
    <t>W-9900</t>
  </si>
  <si>
    <t>2824-A</t>
  </si>
  <si>
    <t>Compra de  30,500.00   usd tc    18.96   Y PAGO A TYSON FRESH MEATS. INC  W-9901     FACTURA   1824-A     VALOR FACTURA    31,350.28   SALDO   PENDIENTE  850.28   usd</t>
  </si>
  <si>
    <t>w-9901</t>
  </si>
  <si>
    <t>1824-A</t>
  </si>
  <si>
    <t>Compra de  31,000 .00  usd t.c. 19.141  PAGO A SEABOARD NLSE19-160       FACTURA  1638869   valor factura   32,320.43    SALDO   PENDIENTE  1,320.43   usd</t>
  </si>
  <si>
    <t>NLSE19-160</t>
  </si>
  <si>
    <t>Compra de  35,500.00   usd tc    19,059   Y PAGO A TYSON FRESH MEATS. INC  X-5011     FACTURA   9834-A     VALOR FACTURA    33,252.41   SALDO   PENDIENTE  2,247.59   usd</t>
  </si>
  <si>
    <t>X-5011</t>
  </si>
  <si>
    <t>9834-A</t>
  </si>
  <si>
    <t>Compra de  35,500.00   usd tc    19,059   Y PAGO A TYSON FRESH MEATS. INC  X-4998     FACTURA   7823-A     VALOR FACTURA    33,410.87   SALDO   PENDIENTE  2,089.13   usd</t>
  </si>
  <si>
    <t>X-4998</t>
  </si>
  <si>
    <t>NLSE19-161</t>
  </si>
  <si>
    <t>Compra de  32,500 .00  usd t.c. 19.035    PAGO A SEABOARD NLSE19-161       FACTURA  1639867   valor factura   33,264.09    SALDO   PENDIENTE  764.09   usd</t>
  </si>
  <si>
    <t>Compra de  34,500 .00  usd t.c. 19.051    PAGO A SEABOARD NLSE19-162       FACTURA  1641723   valor factura   35,335.09    SALDO   PENDIENTE  835.09   usd</t>
  </si>
  <si>
    <t>NLSE19-162</t>
  </si>
  <si>
    <t>Compra de  35,000 .00  usd t.c. 19.068    PAGO A SEABOARD NLSE19-167       FACTURA  1642082   valor factura   35,458.09    SALDO   PENDIENTE  458.09   usd</t>
  </si>
  <si>
    <t>NLSE19-167</t>
  </si>
  <si>
    <t>NLSE19-163</t>
  </si>
  <si>
    <t>Compra de  38,000 .00  usd t.c. 19.083    PAGO A SEABOARD NLSE19-163       FACTURA  1642081   valor factura   32,262.85    SALDO   A FAVOR  5,737.15   usd</t>
  </si>
  <si>
    <t>Compra de  33,000.00   usd tc    19,187   Y PAGO A TYSON FRESH MEATS. INC  W-9902     FACTURA   6820-A     VALOR FACTURA    40,790.12   SALDO   PENDIENTE  7,790.12   usd</t>
  </si>
  <si>
    <t>W-9902</t>
  </si>
  <si>
    <t>6820-A</t>
  </si>
  <si>
    <t>Compra de  40,000 .00  usd t.c. 19.147    PAGO A SEABOARD NLSE19-164       FACTURA  1644088   valor factura   34,630.72    SALDO   A FAVOR  5,369.28   usd</t>
  </si>
  <si>
    <t>NLSE19-164</t>
  </si>
  <si>
    <t>Compra de  40,000 .00  usd t.c. 19.128      PAGO A SEABOARD NLSE19-165       FACTURA  1644089   valor factura   34,463.12    SALDO   A FAVOR  5,536.88   usd</t>
  </si>
  <si>
    <t>NLSE19-165</t>
  </si>
  <si>
    <t>Compra de  42,000 .00  usd t.c. 19.103      PAGO A SEABOARD NLSE19-166      FACTURA  1646383   valor factura   41,988.76    SALDO   A FAVOR   11.24   usd</t>
  </si>
  <si>
    <t>NLSE19-166</t>
  </si>
  <si>
    <t>Compra de  41,000 .00  usd t.c. 19.044      PAGO A SEABOARD NLSE19-168      FACTURA  1646763   valor factura   42,438.89    SALDO  PENDIENTE   1,438.89   usd</t>
  </si>
  <si>
    <t>Compra de  45,500.00   usd tc    19,121   Y PAGO A TYSON FRESH MEATS. INC  W-9903     FACTURA   5825-A     VALOR FACTURA    40,776.33   SALDO   A FAVOR   4,723.67   usd</t>
  </si>
  <si>
    <t>W-9903</t>
  </si>
  <si>
    <t>X-5012</t>
  </si>
  <si>
    <t>W-9904---W-4669</t>
  </si>
  <si>
    <r>
      <t xml:space="preserve">Compra de  45,500.00   usd tc    19,121   Y PAGO A TYSON FRESH MEATS. INC       W-4669     FACTURA  </t>
    </r>
    <r>
      <rPr>
        <b/>
        <sz val="12"/>
        <color theme="1"/>
        <rFont val="Calibri"/>
        <family val="2"/>
        <scheme val="minor"/>
      </rPr>
      <t xml:space="preserve"> 1826</t>
    </r>
    <r>
      <rPr>
        <b/>
        <sz val="11"/>
        <color theme="1"/>
        <rFont val="Calibri"/>
        <family val="2"/>
        <scheme val="minor"/>
      </rPr>
      <t>-A     VALOR FACTURA   40,486.73   SALDO   A FAVOR   5,013.27  usd</t>
    </r>
  </si>
  <si>
    <r>
      <t xml:space="preserve">Compra de  42,000.00   usd tc    19,147   Y PAGO A TYSON FRESH MEATS. INC  X-5012     FACTURA  </t>
    </r>
    <r>
      <rPr>
        <b/>
        <sz val="12"/>
        <color theme="1"/>
        <rFont val="Calibri"/>
        <family val="2"/>
        <scheme val="minor"/>
      </rPr>
      <t xml:space="preserve"> 088J01822A    </t>
    </r>
    <r>
      <rPr>
        <b/>
        <sz val="11"/>
        <color theme="1"/>
        <rFont val="Calibri"/>
        <family val="2"/>
        <scheme val="minor"/>
      </rPr>
      <t xml:space="preserve">VALOR FACTURA  </t>
    </r>
    <r>
      <rPr>
        <b/>
        <sz val="12"/>
        <color theme="1"/>
        <rFont val="Calibri"/>
        <family val="2"/>
        <scheme val="minor"/>
      </rPr>
      <t xml:space="preserve">  41,395.81 </t>
    </r>
    <r>
      <rPr>
        <b/>
        <sz val="11"/>
        <color theme="1"/>
        <rFont val="Calibri"/>
        <family val="2"/>
        <scheme val="minor"/>
      </rPr>
      <t xml:space="preserve">  SALDO   A FAVOR    604.19</t>
    </r>
    <r>
      <rPr>
        <b/>
        <sz val="12"/>
        <color theme="1"/>
        <rFont val="Calibri"/>
        <family val="2"/>
        <scheme val="minor"/>
      </rPr>
      <t xml:space="preserve">  </t>
    </r>
    <r>
      <rPr>
        <b/>
        <sz val="11"/>
        <color theme="1"/>
        <rFont val="Calibri"/>
        <family val="2"/>
        <scheme val="minor"/>
      </rPr>
      <t xml:space="preserve"> usd</t>
    </r>
  </si>
  <si>
    <t>Compra de  35,000 .00  usd t.c. 19.173      PAGO A SEABOARD NLSE19-169      FACTURA  1647846   valor factura   41,922.88   SALDO  PENDIENTE   6,922.88   usd</t>
  </si>
  <si>
    <t>NLSE19-168</t>
  </si>
  <si>
    <t>NLSE19-169</t>
  </si>
  <si>
    <t>Compra de  37,000 .00  usd t.c. 19.66      PAGO A SEABOARD NLSE19-170      FACTURA  1647847   valor factura   42,880.88   SALDO  PENDIENTE   5,880.88   usd</t>
  </si>
  <si>
    <t>NLSE19-170</t>
  </si>
  <si>
    <r>
      <t xml:space="preserve">Compra de  43,000.00   usd tc    19,74   Y PAGO A TYSON FRESH MEATS. INC       32029     FACTURA  </t>
    </r>
    <r>
      <rPr>
        <b/>
        <sz val="12"/>
        <color theme="1"/>
        <rFont val="Calibri"/>
        <family val="2"/>
        <scheme val="minor"/>
      </rPr>
      <t xml:space="preserve"> 2822</t>
    </r>
    <r>
      <rPr>
        <b/>
        <sz val="11"/>
        <color theme="1"/>
        <rFont val="Calibri"/>
        <family val="2"/>
        <scheme val="minor"/>
      </rPr>
      <t>-A     VALOR FACTURA   39,853.80   SALDO   A FAVOR    3,146.20 usd</t>
    </r>
  </si>
  <si>
    <r>
      <t xml:space="preserve">Compra de  43,000.00   usd tc    19,74   Y PAGO A TYSON FRESH MEATS. INC       29898     FACTURA  </t>
    </r>
    <r>
      <rPr>
        <b/>
        <sz val="12"/>
        <color theme="1"/>
        <rFont val="Calibri"/>
        <family val="2"/>
        <scheme val="minor"/>
      </rPr>
      <t xml:space="preserve"> 9820</t>
    </r>
    <r>
      <rPr>
        <b/>
        <sz val="11"/>
        <color theme="1"/>
        <rFont val="Calibri"/>
        <family val="2"/>
        <scheme val="minor"/>
      </rPr>
      <t>-A     VALOR FACTURA   41,334.75   SALDO   A FAVOR   1,665.25usd</t>
    </r>
  </si>
  <si>
    <t>Compra de  40,000 .00  usd t.c. 19.62      PAGO A SEABOARD NLSE19-171      FACTURA  1649368   valor factura   41,412.05   SALDO  PENDIENTE   1,412.05   usd</t>
  </si>
  <si>
    <t>NLSE19-171</t>
  </si>
  <si>
    <t>Compra de  44,000 .00  usd t.c. 19.76      PAGO A SEABOARD NLSE19-172      FACTURA  1650587   valor factura   37,026.84   SALDO  A FAVOR 6,973.16   usd</t>
  </si>
  <si>
    <t>NLSE19-172</t>
  </si>
  <si>
    <r>
      <t xml:space="preserve">Compra de  43,000.00   usd tc    19,56  Y PAGO A TYSON FRESH MEATS. INC       32070     FACTURA  </t>
    </r>
    <r>
      <rPr>
        <b/>
        <sz val="12"/>
        <color theme="1"/>
        <rFont val="Calibri"/>
        <family val="2"/>
        <scheme val="minor"/>
      </rPr>
      <t xml:space="preserve"> 6826</t>
    </r>
    <r>
      <rPr>
        <b/>
        <sz val="11"/>
        <color theme="1"/>
        <rFont val="Calibri"/>
        <family val="2"/>
        <scheme val="minor"/>
      </rPr>
      <t>-A     VALOR FACTURA   32,855.20   SALDO   A FAVOR   10,144.80   usd</t>
    </r>
  </si>
  <si>
    <r>
      <t xml:space="preserve">Compra de  43,000.00   usd tc    19,57  Y PAGO A TYSON FRESH MEATS. INC       32071     FACTURA  </t>
    </r>
    <r>
      <rPr>
        <b/>
        <sz val="12"/>
        <color theme="1"/>
        <rFont val="Calibri"/>
        <family val="2"/>
        <scheme val="minor"/>
      </rPr>
      <t xml:space="preserve"> 9823</t>
    </r>
    <r>
      <rPr>
        <b/>
        <sz val="11"/>
        <color theme="1"/>
        <rFont val="Calibri"/>
        <family val="2"/>
        <scheme val="minor"/>
      </rPr>
      <t>-A     VALOR FACTURA   29,931.04   SALDO   A FAVOR   13,068.96   usd</t>
    </r>
  </si>
  <si>
    <t>Compra de  44,000 .00  usd t.c. 19.69      PAGO A SEABOARD NLSE19-173      FACTURA  1652062   valor factura   32,513.58   SALDO  A FAVOR 11,486.42   usd</t>
  </si>
  <si>
    <t>NLSE19-173</t>
  </si>
  <si>
    <t>Compra de  43,000 .00  usd t.c. 19.666      PAGO A SEABOARD NLSE19-174      FACTURA  1652735   valor factura   30,648.88   SALDO  A FAVOR 12,351.12   usd</t>
  </si>
  <si>
    <t>NLSE19-174</t>
  </si>
  <si>
    <t>Compra de  15,000 .00  usd t.c. 19.889      PAGO A SEABOARD NLSE19-175    FACTURA  1652736   valor factura   29,071.19   SALDO  PENDIENTE   14,071.19   usd</t>
  </si>
  <si>
    <t>NLSE19-175</t>
  </si>
  <si>
    <t>Compra de  20,000 .00  usd t.c. 19.703      PAGO A SEABOARD NLSE19-176    FACTURA  1654775   valor factura   28,198.00   SALDO  PENDIENTE   8,198.00   usd</t>
  </si>
  <si>
    <t>NLSE19-176</t>
  </si>
  <si>
    <r>
      <t xml:space="preserve">Compra de  18,000.00   usd tc    19,790    Y PAGO A TYSON FRESH MEATS. INC       32073     FACTURA  </t>
    </r>
    <r>
      <rPr>
        <b/>
        <sz val="12"/>
        <color theme="1"/>
        <rFont val="Calibri"/>
        <family val="2"/>
        <scheme val="minor"/>
      </rPr>
      <t xml:space="preserve"> 4823</t>
    </r>
    <r>
      <rPr>
        <b/>
        <sz val="11"/>
        <color theme="1"/>
        <rFont val="Calibri"/>
        <family val="2"/>
        <scheme val="minor"/>
      </rPr>
      <t>-A     VALOR FACTURA   27,228.46   SALDO  PENDIENTE     9,228.46   usd</t>
    </r>
  </si>
  <si>
    <r>
      <t xml:space="preserve">Compra de  18,000.00   usd tc    19,789    Y PAGO A TYSON FRESH MEATS. INC       32072     FACTURA  </t>
    </r>
    <r>
      <rPr>
        <b/>
        <sz val="12"/>
        <color theme="1"/>
        <rFont val="Calibri"/>
        <family val="2"/>
        <scheme val="minor"/>
      </rPr>
      <t xml:space="preserve"> 4822</t>
    </r>
    <r>
      <rPr>
        <b/>
        <sz val="11"/>
        <color theme="1"/>
        <rFont val="Calibri"/>
        <family val="2"/>
        <scheme val="minor"/>
      </rPr>
      <t>-A     VALOR FACTURA   27,247.10   SALDO  PENDIENTE    9,247.10   usd</t>
    </r>
  </si>
  <si>
    <r>
      <t xml:space="preserve">Compra de  27,000.00   usd tc    20.053    Y PAGO A TYSON FRESH MEATS. INC       32075     FACTURA  </t>
    </r>
    <r>
      <rPr>
        <b/>
        <sz val="12"/>
        <color theme="1"/>
        <rFont val="Calibri"/>
        <family val="2"/>
        <scheme val="minor"/>
      </rPr>
      <t xml:space="preserve"> 0825</t>
    </r>
    <r>
      <rPr>
        <b/>
        <sz val="11"/>
        <color theme="1"/>
        <rFont val="Calibri"/>
        <family val="2"/>
        <scheme val="minor"/>
      </rPr>
      <t>-A     VALOR FACTURA   27,901.66   SALDO  PENDIENTE     901.66   usd</t>
    </r>
  </si>
  <si>
    <r>
      <t xml:space="preserve">Compra de  27,000.00   usd tc    20.053    Y PAGO A TYSON FRESH MEATS. INC       32076    FACTURA  </t>
    </r>
    <r>
      <rPr>
        <b/>
        <sz val="12"/>
        <color theme="1"/>
        <rFont val="Calibri"/>
        <family val="2"/>
        <scheme val="minor"/>
      </rPr>
      <t xml:space="preserve"> 0822</t>
    </r>
    <r>
      <rPr>
        <b/>
        <sz val="11"/>
        <color theme="1"/>
        <rFont val="Calibri"/>
        <family val="2"/>
        <scheme val="minor"/>
      </rPr>
      <t>-A     VALOR FACTURA   28,107.01   SALDO  PENDIENTE     1,107.01   usd</t>
    </r>
  </si>
  <si>
    <r>
      <t xml:space="preserve">Compra de  27,000.00   usd tc    20.053    Y PAGO A TYSON FRESH MEATS. INC       32077    FACTURA  </t>
    </r>
    <r>
      <rPr>
        <b/>
        <sz val="12"/>
        <color theme="1"/>
        <rFont val="Calibri"/>
        <family val="2"/>
        <scheme val="minor"/>
      </rPr>
      <t xml:space="preserve"> 0823</t>
    </r>
    <r>
      <rPr>
        <b/>
        <sz val="11"/>
        <color theme="1"/>
        <rFont val="Calibri"/>
        <family val="2"/>
        <scheme val="minor"/>
      </rPr>
      <t>-A     VALOR FACTURA   27,622.48   SALDO  PENDIENTE     622.48   usd</t>
    </r>
  </si>
  <si>
    <t>0823-A</t>
  </si>
  <si>
    <t>Compra de  23,000 .00  usd t.c. 19.918      PAGO A SEABOARD NLSE19-178    FACTURA  1657480   valor factura   29,271.29   SALDO  PENDIENTE   6,271.29   usd</t>
  </si>
  <si>
    <t>NLSE19-177    NLSE19-178</t>
  </si>
  <si>
    <t>Compra de  27,000 .00  usd t.c. 20,164      PAGO A SEABOARD NLSE19-179    FACTURA  1657481   valor factura   29,220.93   SALDO  PENDIENTE   2,220.93   usd</t>
  </si>
  <si>
    <t>NLSE19-179</t>
  </si>
  <si>
    <r>
      <t xml:space="preserve">Compra de  24,000.00   usd tc    20.078   Y PAGO A TYSON FRESH MEATS. INC      92120    FACTURA  </t>
    </r>
    <r>
      <rPr>
        <b/>
        <sz val="12"/>
        <color theme="1"/>
        <rFont val="Calibri"/>
        <family val="2"/>
        <scheme val="minor"/>
      </rPr>
      <t xml:space="preserve"> 7824</t>
    </r>
    <r>
      <rPr>
        <b/>
        <sz val="11"/>
        <color theme="1"/>
        <rFont val="Calibri"/>
        <family val="2"/>
        <scheme val="minor"/>
      </rPr>
      <t>-A     VALOR FACTURA   26,164.48   SALDO  PENDIENTE     2,164.48   usd</t>
    </r>
  </si>
  <si>
    <t>Compra de  29,000 .00  usd t.c. 20,063      PAGO A SEABOARD NLSE19-180    FACTURA  1658574  valor factura   24,784.06   SALDO  A FAVOR    4,215.94   usd</t>
  </si>
  <si>
    <t>NLSE19-180</t>
  </si>
  <si>
    <t>Compra de  31,000 .00  usd t.c. 19,795      PAGO A SEABOARD NLSE19-181    FACTURA  1659693  valor factura   28,745.63   SALDO  A FAVOR    2,254.37   usd</t>
  </si>
  <si>
    <t>NLSE19-181</t>
  </si>
  <si>
    <t>Compra de  23,000 .00  usd t.c. 19,557      PAGO A SEABOARD NLSE19-182    FACTURA  1660408     valor factura   29,972.20   SALDO  PENDIENTE  6,972.20   usd</t>
  </si>
  <si>
    <t>NLSE19-182</t>
  </si>
  <si>
    <r>
      <t xml:space="preserve">Compra de  24,000.00   usd tc    20.078   Y PAGO A TYSON FRESH MEATS. INC      92121    FACTURA  </t>
    </r>
    <r>
      <rPr>
        <b/>
        <sz val="12"/>
        <color theme="1"/>
        <rFont val="Calibri"/>
        <family val="2"/>
        <scheme val="minor"/>
      </rPr>
      <t xml:space="preserve"> 4823</t>
    </r>
    <r>
      <rPr>
        <b/>
        <sz val="11"/>
        <color theme="1"/>
        <rFont val="Calibri"/>
        <family val="2"/>
        <scheme val="minor"/>
      </rPr>
      <t>-A     VALOR FACTURA   29,987.70   SALDO  PENDIENTE     5,987.70   usd</t>
    </r>
  </si>
  <si>
    <r>
      <t xml:space="preserve">Compra de  26,000.00   usd tc    19,557   Y PAGO A TYSON FRESH MEATS. INC      92122    FACTURA  </t>
    </r>
    <r>
      <rPr>
        <b/>
        <sz val="12"/>
        <color theme="1"/>
        <rFont val="Calibri"/>
        <family val="2"/>
        <scheme val="minor"/>
      </rPr>
      <t xml:space="preserve"> 4832</t>
    </r>
    <r>
      <rPr>
        <b/>
        <sz val="11"/>
        <color theme="1"/>
        <rFont val="Calibri"/>
        <family val="2"/>
        <scheme val="minor"/>
      </rPr>
      <t>-A     VALOR FACTURA   29,467.50   SALDO  PENDIENTE     3,467.50   usd</t>
    </r>
  </si>
  <si>
    <t>4832-A</t>
  </si>
  <si>
    <t>Compra de  33,000 .00  usd t.c. 19,587      PAGO A SEABOARD NLSE19-183    FACTURA  1662448     valor factura   25,654.19   SALDO  A FAVOR    7,345.81   usd</t>
  </si>
  <si>
    <t>NLSE19-183</t>
  </si>
  <si>
    <t>Compra de  33,000 .00  usd t.c. 19,459      PAGO A SEABOARD NLSE19-184    FACTURA  1663548     valor factura   25,549.56   SALDO  A FAVOR    5,450.44   usd</t>
  </si>
  <si>
    <t>NLSE19-184</t>
  </si>
  <si>
    <t>92051                               92121</t>
  </si>
  <si>
    <t>Compra de  27,000 .00  usd t.c. 19,42      PAGO A SEABOARD NLSE19-185    FACTURA  1665112     valor factura   30,647.56   SALDO  PENDIENTE   3,647.56   usd</t>
  </si>
  <si>
    <t>NLSE19-185</t>
  </si>
  <si>
    <t>Compra de  36,000.00   usd tc    19.410   Y PAGO A TYSON FRESH MEATS. INC  57066   FACTURA   0827-A     VALOR FACTURA    31,857.94    SALDO  A FAVOR     4,142.06  usd</t>
  </si>
  <si>
    <t>0827-A</t>
  </si>
  <si>
    <t>Compra de  39,500 .00  usd t.c. 19.230   PAGO A SEABOARD NLSE19-146    FACTURA  1622864   valor factura   38,940.03   SALDO  A FAVOR   559.97    usd</t>
  </si>
  <si>
    <t>nota de creditio sobre W-9862</t>
  </si>
  <si>
    <t>Claim 54921</t>
  </si>
  <si>
    <r>
      <t xml:space="preserve">Compra de  30,000.00   usd tc    19,42   Y PAGO A TYSON FRESH MEATS. INC      92123    FACTURA  </t>
    </r>
    <r>
      <rPr>
        <b/>
        <sz val="12"/>
        <color theme="1"/>
        <rFont val="Calibri"/>
        <family val="2"/>
        <scheme val="minor"/>
      </rPr>
      <t xml:space="preserve"> 3826</t>
    </r>
    <r>
      <rPr>
        <b/>
        <sz val="11"/>
        <color theme="1"/>
        <rFont val="Calibri"/>
        <family val="2"/>
        <scheme val="minor"/>
      </rPr>
      <t>-A     VALOR FACTURA   30,065.44   SALDO  PENDIENTE     65.44   usd</t>
    </r>
  </si>
  <si>
    <r>
      <t xml:space="preserve">Compra de  30,000.00   usd tc    19,42   Y PAGO A TYSON FRESH MEATS. INC      92124    FACTURA  </t>
    </r>
    <r>
      <rPr>
        <b/>
        <sz val="12"/>
        <color theme="1"/>
        <rFont val="Calibri"/>
        <family val="2"/>
        <scheme val="minor"/>
      </rPr>
      <t xml:space="preserve"> 3820</t>
    </r>
    <r>
      <rPr>
        <b/>
        <sz val="11"/>
        <color theme="1"/>
        <rFont val="Calibri"/>
        <family val="2"/>
        <scheme val="minor"/>
      </rPr>
      <t>-A     VALOR FACTURA   30,316.01   SALDO  PENDIENTE     316.01   usd</t>
    </r>
  </si>
  <si>
    <t>Compra de  27,000 .00  usd t.c. 19,48      PAGO A SEABOARD NLSE19-186    FACTURA  1665893     valor factura   30,641.78   SALDO  PENDIENTE   3,641.78   usd</t>
  </si>
  <si>
    <t>NLSE19-186</t>
  </si>
  <si>
    <r>
      <t xml:space="preserve">Compra de  31,500.00   usd tc    19,49   Y PAGO A TYSON FRESH MEATS. INC      92125    FACTURA  </t>
    </r>
    <r>
      <rPr>
        <b/>
        <sz val="12"/>
        <color theme="1"/>
        <rFont val="Calibri"/>
        <family val="2"/>
        <scheme val="minor"/>
      </rPr>
      <t xml:space="preserve"> 7825</t>
    </r>
    <r>
      <rPr>
        <b/>
        <sz val="11"/>
        <color theme="1"/>
        <rFont val="Calibri"/>
        <family val="2"/>
        <scheme val="minor"/>
      </rPr>
      <t>-A     VALOR FACTURA   30,132.04   SALDO   A FAVOR DE   1,367.96   usd</t>
    </r>
  </si>
  <si>
    <r>
      <t xml:space="preserve">Compra de  31,500.00   usd tc    19,49   Y PAGO A TYSON FRESH MEATS. INC      92126    FACTURA  </t>
    </r>
    <r>
      <rPr>
        <b/>
        <sz val="12"/>
        <color theme="1"/>
        <rFont val="Calibri"/>
        <family val="2"/>
        <scheme val="minor"/>
      </rPr>
      <t xml:space="preserve"> 2823</t>
    </r>
    <r>
      <rPr>
        <b/>
        <sz val="11"/>
        <color theme="1"/>
        <rFont val="Calibri"/>
        <family val="2"/>
        <scheme val="minor"/>
      </rPr>
      <t>-A     VALOR FACTURA   29,964.76   SALDO   A FAVOR DE   1,535.24   usd</t>
    </r>
  </si>
  <si>
    <r>
      <t xml:space="preserve">Compra de  28,000.00   usd tc    19.61   Y PAGO A TYSON FRESH MEATS. INC      G-0045    FACTURA  </t>
    </r>
    <r>
      <rPr>
        <b/>
        <sz val="12"/>
        <color theme="1"/>
        <rFont val="Calibri"/>
        <family val="2"/>
        <scheme val="minor"/>
      </rPr>
      <t xml:space="preserve"> 10827</t>
    </r>
    <r>
      <rPr>
        <b/>
        <sz val="11"/>
        <color theme="1"/>
        <rFont val="Calibri"/>
        <family val="2"/>
        <scheme val="minor"/>
      </rPr>
      <t>-A     VALOR FACTURA   28,297.95   SALDO  PENDIENTE   297.95   usd</t>
    </r>
  </si>
  <si>
    <t>G-0045</t>
  </si>
  <si>
    <t>10827-A</t>
  </si>
  <si>
    <t>G-0077</t>
  </si>
  <si>
    <r>
      <t xml:space="preserve">Compra de  28,000.00   usd tc    19.32   Y PAGO A TYSON FRESH MEATS. INC      G-0076    FACTURA  </t>
    </r>
    <r>
      <rPr>
        <b/>
        <sz val="12"/>
        <color theme="1"/>
        <rFont val="Calibri"/>
        <family val="2"/>
        <scheme val="minor"/>
      </rPr>
      <t xml:space="preserve"> 7826</t>
    </r>
    <r>
      <rPr>
        <b/>
        <sz val="11"/>
        <color theme="1"/>
        <rFont val="Calibri"/>
        <family val="2"/>
        <scheme val="minor"/>
      </rPr>
      <t>-A     VALOR FACTURA   31,441.45   SALDO  PENDIENTE   3,441.45   usd</t>
    </r>
  </si>
  <si>
    <t>G-0076</t>
  </si>
  <si>
    <r>
      <t xml:space="preserve">Compra de  28,000.00   usd tc    19.32   Y PAGO A TYSON FRESH MEATS. INC      G-0077    FACTURA  </t>
    </r>
    <r>
      <rPr>
        <b/>
        <sz val="12"/>
        <color theme="1"/>
        <rFont val="Calibri"/>
        <family val="2"/>
        <scheme val="minor"/>
      </rPr>
      <t xml:space="preserve"> 7822</t>
    </r>
    <r>
      <rPr>
        <b/>
        <sz val="11"/>
        <color theme="1"/>
        <rFont val="Calibri"/>
        <family val="2"/>
        <scheme val="minor"/>
      </rPr>
      <t>-A     VALOR FACTURA   31,455.16   SALDO  PENDIENTE   3,455.16   usd</t>
    </r>
  </si>
  <si>
    <r>
      <t xml:space="preserve">Compra de  31,500.00   usd tc    19.148   Y PAGO A TYSON FRESH MEATS. INC      G-0080    FACTURA  </t>
    </r>
    <r>
      <rPr>
        <b/>
        <sz val="12"/>
        <color theme="1"/>
        <rFont val="Calibri"/>
        <family val="2"/>
        <scheme val="minor"/>
      </rPr>
      <t xml:space="preserve"> 5824</t>
    </r>
    <r>
      <rPr>
        <b/>
        <sz val="11"/>
        <color theme="1"/>
        <rFont val="Calibri"/>
        <family val="2"/>
        <scheme val="minor"/>
      </rPr>
      <t>-A     VALOR FACTURA   32,558.27   SALDO  PENDIENTE   1,058.27   usd</t>
    </r>
  </si>
  <si>
    <t>G-0080</t>
  </si>
  <si>
    <r>
      <t xml:space="preserve">Compra de  31,500.00   usd tc    19.148   Y PAGO A TYSON FRESH MEATS. INC      G-0078    FACTURA  </t>
    </r>
    <r>
      <rPr>
        <b/>
        <sz val="12"/>
        <color theme="1"/>
        <rFont val="Calibri"/>
        <family val="2"/>
        <scheme val="minor"/>
      </rPr>
      <t xml:space="preserve"> 5825</t>
    </r>
    <r>
      <rPr>
        <b/>
        <sz val="11"/>
        <color theme="1"/>
        <rFont val="Calibri"/>
        <family val="2"/>
        <scheme val="minor"/>
      </rPr>
      <t>-A     VALOR FACTURA   32,532.99   SALDO  PENDIENTE   1,032.99 usd</t>
    </r>
  </si>
  <si>
    <t>G-0078</t>
  </si>
  <si>
    <r>
      <t xml:space="preserve">Compra de  33,000.00   usd tc    19.153   Y PAGO A TYSON FRESH MEATS. INC      G-0082    FACTURA  </t>
    </r>
    <r>
      <rPr>
        <b/>
        <sz val="12"/>
        <color theme="1"/>
        <rFont val="Calibri"/>
        <family val="2"/>
        <scheme val="minor"/>
      </rPr>
      <t xml:space="preserve"> 2824</t>
    </r>
    <r>
      <rPr>
        <b/>
        <sz val="11"/>
        <color theme="1"/>
        <rFont val="Calibri"/>
        <family val="2"/>
        <scheme val="minor"/>
      </rPr>
      <t>-A     VALOR FACTURA   35,231.87   SALDO  PENDIENTE   2,231.87   usd</t>
    </r>
  </si>
  <si>
    <t>G-0082</t>
  </si>
  <si>
    <r>
      <t xml:space="preserve">Compra de  33,000.00   usd tc    19.153   Y PAGO A TYSON FRESH MEATS. INC      G-0081    FACTURA  </t>
    </r>
    <r>
      <rPr>
        <b/>
        <sz val="12"/>
        <color theme="1"/>
        <rFont val="Calibri"/>
        <family val="2"/>
        <scheme val="minor"/>
      </rPr>
      <t xml:space="preserve"> 2825</t>
    </r>
    <r>
      <rPr>
        <b/>
        <sz val="11"/>
        <color theme="1"/>
        <rFont val="Calibri"/>
        <family val="2"/>
        <scheme val="minor"/>
      </rPr>
      <t>-A     VALOR FACTURA   35,585.41   SALDO  PENDIENTE   2,585.41   usd</t>
    </r>
  </si>
  <si>
    <t>G-0081</t>
  </si>
  <si>
    <r>
      <t xml:space="preserve">Compra de  8,000.00   usd tc    19.253   Y PAGO A TYSON FRESH MEATS. INC      G-0077    FACTURA  </t>
    </r>
    <r>
      <rPr>
        <b/>
        <sz val="12"/>
        <color theme="1"/>
        <rFont val="Calibri"/>
        <family val="2"/>
        <scheme val="minor"/>
      </rPr>
      <t xml:space="preserve"> 7822</t>
    </r>
    <r>
      <rPr>
        <b/>
        <sz val="11"/>
        <color theme="1"/>
        <rFont val="Calibri"/>
        <family val="2"/>
        <scheme val="minor"/>
      </rPr>
      <t>-A     VALOR FACTURA   31,455.16   SALDO    usd</t>
    </r>
  </si>
  <si>
    <t>NLSE19-187-----NLSE19-199</t>
  </si>
  <si>
    <r>
      <t xml:space="preserve">Compra de  29,000 .00  usd t.c. 19,595      PAGO A SEABOARD NLSE19-199    FACTURA  1682522     valor factura  39,248.87 _  SALDO  PENDIETNE     10,248.87  usd  </t>
    </r>
    <r>
      <rPr>
        <b/>
        <sz val="14"/>
        <color rgb="FF0000FF"/>
        <rFont val="Calibri"/>
        <family val="2"/>
        <scheme val="minor"/>
      </rPr>
      <t xml:space="preserve"> SE APLICA EN NOVIEMBRE  </t>
    </r>
  </si>
  <si>
    <r>
      <t xml:space="preserve">Compra de  42,000.00   usd tc    19.233   Y PAGO A TYSON FRESH MEATS. INC      R-1391    FACTURA  </t>
    </r>
    <r>
      <rPr>
        <b/>
        <sz val="12"/>
        <color theme="1"/>
        <rFont val="Calibri"/>
        <family val="2"/>
        <scheme val="minor"/>
      </rPr>
      <t xml:space="preserve"> 9823</t>
    </r>
    <r>
      <rPr>
        <b/>
        <sz val="11"/>
        <color theme="1"/>
        <rFont val="Calibri"/>
        <family val="2"/>
        <scheme val="minor"/>
      </rPr>
      <t>-A     VALOR FACTURA   40,915.07   SALDO  A FAVOR  1,084.93   usd</t>
    </r>
  </si>
  <si>
    <t>NLSE19-188-----NLSE19-200</t>
  </si>
  <si>
    <r>
      <t xml:space="preserve">Compra de  31,000 .00  usd t.c. 19,768      PAGO A SEABOARD NLSE19-200    FACTURA  1684268   valor  factura     43,205.76   SALDO  PENDIENTE  12,205.76  usd  </t>
    </r>
    <r>
      <rPr>
        <b/>
        <sz val="12"/>
        <color rgb="FF0000FF"/>
        <rFont val="Calibri"/>
        <family val="2"/>
        <scheme val="minor"/>
      </rPr>
      <t xml:space="preserve">APLICADO EN NOVIEMBRE </t>
    </r>
  </si>
  <si>
    <r>
      <t>Compra de  47,000 .00  usd t.c. 19,118      PAGO A SEABOARD NLSE19-201     FACTURA  1685271   valor  factura     45,484.08   SALDO  A FAVOR 1,515.92</t>
    </r>
    <r>
      <rPr>
        <b/>
        <sz val="12"/>
        <color rgb="FF0000FF"/>
        <rFont val="Calibri"/>
        <family val="2"/>
        <scheme val="minor"/>
      </rPr>
      <t xml:space="preserve"> </t>
    </r>
  </si>
  <si>
    <t>NLSE19-201</t>
  </si>
  <si>
    <t>M-8205--------R-1391</t>
  </si>
  <si>
    <t>Compra de  48,000 .00  usd t.c. 19,503      PAGO A SEABOARD NLSE19-202     FACTURA  1687458   valor  factura     45,102.96   SALDO  A FAVOR    2,897.04  usd</t>
  </si>
  <si>
    <t>NLSE19-202</t>
  </si>
  <si>
    <t xml:space="preserve">Compra de  COMPLEMENTO  15,000 .00  usd t.c. 19,229      PAGO A SEABOARD NLSE19-200    FACTURA  1684268   valor  factura     43,205.76    </t>
  </si>
  <si>
    <r>
      <t xml:space="preserve">Compra de  49,000.00   usd tc    19.13   Y PAGO A TYSON FRESH MEATS. INC      M-8232    FACTURA  </t>
    </r>
    <r>
      <rPr>
        <b/>
        <sz val="12"/>
        <color theme="1"/>
        <rFont val="Calibri"/>
        <family val="2"/>
        <scheme val="minor"/>
      </rPr>
      <t xml:space="preserve"> 6826</t>
    </r>
    <r>
      <rPr>
        <b/>
        <sz val="11"/>
        <color theme="1"/>
        <rFont val="Calibri"/>
        <family val="2"/>
        <scheme val="minor"/>
      </rPr>
      <t>-A     VALOR FACTURA   46,141.67   SALDO  A FAVOR  2,858.33   usd</t>
    </r>
  </si>
  <si>
    <t xml:space="preserve">M-8232 </t>
  </si>
  <si>
    <t>Compra de  49,000 .00  usd t.c. 19,256      PAGO A SEABOARD NLSE19-203     FACTURA  1688095   valor  factura     44,740.46   SALDO  A FAVOR   4,259.54  usd</t>
  </si>
  <si>
    <t>NLSE19-203</t>
  </si>
  <si>
    <r>
      <t xml:space="preserve">Compra de  47,000.00   usd tc    19.42   Y PAGO A TYSON FRESH MEATS. INC      T-6314    FACTURA  </t>
    </r>
    <r>
      <rPr>
        <b/>
        <sz val="12"/>
        <color theme="1"/>
        <rFont val="Calibri"/>
        <family val="2"/>
        <scheme val="minor"/>
      </rPr>
      <t xml:space="preserve"> 3824</t>
    </r>
    <r>
      <rPr>
        <b/>
        <sz val="11"/>
        <color theme="1"/>
        <rFont val="Calibri"/>
        <family val="2"/>
        <scheme val="minor"/>
      </rPr>
      <t>-A     VALOR FACTURA   41,480.25   SALDO  A FAVOR  5,519.75   usd</t>
    </r>
  </si>
  <si>
    <t>M-8260------T-6314</t>
  </si>
  <si>
    <t>Compra de  37,000 .00  usd t.c. 19,43      PAGO A SEABOARD NLSE19-204     FACTURA  1690562   valor  factura     42,063.40   SALDO  PENDIENTE    5,063.40  usd</t>
  </si>
  <si>
    <t>NLSE19-204</t>
  </si>
  <si>
    <t xml:space="preserve">Compra de  42,000 .00  usd t.c. 19,486      PAGO A SEABOARD NLSE19-205     FACTURA  1691287   valor  factura     39,212.69   SALDO  A FAVOR      2,787.31  usd   </t>
  </si>
  <si>
    <t>NLSE19-205</t>
  </si>
  <si>
    <t xml:space="preserve">Compra de  34,000 .00  usd t.c. 19,579      PAGO A SEABOARD NLSE19-206     FACTURA  1693130   valor  factura     37,943.32   SALDO PENDIENTE   3,943.32  usd   </t>
  </si>
  <si>
    <t>NLSE19-206</t>
  </si>
  <si>
    <t xml:space="preserve">Compra de  34,000 .00  usd t.c. 19,574      PAGO A SEABOARD NLSE19-207     FACTURA  1693131   valor  factura     39,439.08   SALDO PENDIENTE   5,439.08  usd   </t>
  </si>
  <si>
    <t>NLSE19-207</t>
  </si>
  <si>
    <r>
      <t xml:space="preserve">Compra de  37,000.00   usd tc    19.598   Y PAGO A TYSON FRESH MEATS. INC      M-8261    FACTURA  </t>
    </r>
    <r>
      <rPr>
        <b/>
        <sz val="12"/>
        <color theme="1"/>
        <rFont val="Calibri"/>
        <family val="2"/>
        <scheme val="minor"/>
      </rPr>
      <t xml:space="preserve"> 0821</t>
    </r>
    <r>
      <rPr>
        <b/>
        <sz val="11"/>
        <color theme="1"/>
        <rFont val="Calibri"/>
        <family val="2"/>
        <scheme val="minor"/>
      </rPr>
      <t>-A     VALOR FACTURA   39,155.21   SALDO  PENDIENTE   2,155.21   usd</t>
    </r>
  </si>
  <si>
    <t>M-8261</t>
  </si>
  <si>
    <r>
      <t xml:space="preserve">Compra de  37,000.00   usd tc    19.598   Y PAGO A TYSON FRESH MEATS. INC      M-8262    FACTURA  </t>
    </r>
    <r>
      <rPr>
        <b/>
        <sz val="12"/>
        <color theme="1"/>
        <rFont val="Calibri"/>
        <family val="2"/>
        <scheme val="minor"/>
      </rPr>
      <t xml:space="preserve"> 0825</t>
    </r>
    <r>
      <rPr>
        <b/>
        <sz val="11"/>
        <color theme="1"/>
        <rFont val="Calibri"/>
        <family val="2"/>
        <scheme val="minor"/>
      </rPr>
      <t>-A     VALOR FACTURA   39,222.98   SALDO  PENDIENTE   2,222.98   usd</t>
    </r>
  </si>
  <si>
    <t>M-8262</t>
  </si>
  <si>
    <r>
      <t xml:space="preserve">Compra de  39,000.00   usd tc    19.607   Y PAGO A TYSON FRESH MEATS. INC      U-2202   FACTURA  </t>
    </r>
    <r>
      <rPr>
        <b/>
        <sz val="12"/>
        <color theme="1"/>
        <rFont val="Calibri"/>
        <family val="2"/>
        <scheme val="minor"/>
      </rPr>
      <t xml:space="preserve"> 7822</t>
    </r>
    <r>
      <rPr>
        <b/>
        <sz val="11"/>
        <color theme="1"/>
        <rFont val="Calibri"/>
        <family val="2"/>
        <scheme val="minor"/>
      </rPr>
      <t>-A     VALOR FACTURA   43,121.45   SALDO  PENDIENTE   4,121.45   usd</t>
    </r>
  </si>
  <si>
    <t>U-2202</t>
  </si>
  <si>
    <r>
      <t xml:space="preserve">Compra de  39,000.00   usd tc    19.590   Y PAGO A TYSON FRESH MEATS. INC      U-2072   FACTURA  </t>
    </r>
    <r>
      <rPr>
        <b/>
        <sz val="12"/>
        <color theme="1"/>
        <rFont val="Calibri"/>
        <family val="2"/>
        <scheme val="minor"/>
      </rPr>
      <t xml:space="preserve"> 6824</t>
    </r>
    <r>
      <rPr>
        <b/>
        <sz val="11"/>
        <color theme="1"/>
        <rFont val="Calibri"/>
        <family val="2"/>
        <scheme val="minor"/>
      </rPr>
      <t>-A     VALOR FACTURA   42,871.75  SALDO  PENDIENTE   3,871.75   usd</t>
    </r>
  </si>
  <si>
    <t>U-2072</t>
  </si>
  <si>
    <t xml:space="preserve">Compra de  44,000 .00  usd t.c. 19,410      PAGO A SEABOARD NLSE19-210     FACTURA  1696128   valor  factura     42,171.57   SALDO A FAVOR 1,828.43  usd   </t>
  </si>
  <si>
    <t>NLSE19-210</t>
  </si>
  <si>
    <t xml:space="preserve">Compra de  44,000 .00  usd t.c. 19,410      PAGO A SEABOARD NLSE19-209     FACTURA  1696127   valor  factura     41,402.26   SALDO A FAVOR 2,597.44  usd   </t>
  </si>
  <si>
    <t>NLSE19-209</t>
  </si>
  <si>
    <t xml:space="preserve">Compra de  44,000 .00  usd t.c. 19,60      PAGO A SEABOARD NLSE19-211     FACTURA  1696129   valor  factura     42,997.20   SALDO A FAVOR 1,002.80  usd   </t>
  </si>
  <si>
    <t>NLSE19-208         NLSE19-211</t>
  </si>
  <si>
    <t>U-2194</t>
  </si>
  <si>
    <t>10822-A</t>
  </si>
  <si>
    <t xml:space="preserve">Compra de  44,500 .00  usd t.c. 19,299      PAGO A SEABOARD NLSE19-212     FACTURA  1696509   valor  factura     42,703.52   SALDO A FAVOR 1,796.48  usd   </t>
  </si>
  <si>
    <t>NLSE19-212</t>
  </si>
  <si>
    <r>
      <t xml:space="preserve">Compra de  46,000.00   usd tc    19.299   Y PAGO A TYSON FRESH MEATS. INC      U-2195  FACTURA  </t>
    </r>
    <r>
      <rPr>
        <b/>
        <sz val="12"/>
        <color theme="1"/>
        <rFont val="Calibri"/>
        <family val="2"/>
        <scheme val="minor"/>
      </rPr>
      <t xml:space="preserve"> 2825</t>
    </r>
    <r>
      <rPr>
        <b/>
        <sz val="11"/>
        <color theme="1"/>
        <rFont val="Calibri"/>
        <family val="2"/>
        <scheme val="minor"/>
      </rPr>
      <t>-A     VALOR FACTURA   43,318.06  SALDO  A FAVOR   2,681.94   usd</t>
    </r>
  </si>
  <si>
    <r>
      <t xml:space="preserve">Compra de  46,000.00   usd tc    19.410   Y PAGO A TYSON FRESH MEATS. INC      U-2194   FACTURA  </t>
    </r>
    <r>
      <rPr>
        <b/>
        <sz val="12"/>
        <color theme="1"/>
        <rFont val="Calibri"/>
        <family val="2"/>
        <scheme val="minor"/>
      </rPr>
      <t xml:space="preserve"> 10822</t>
    </r>
    <r>
      <rPr>
        <b/>
        <sz val="11"/>
        <color theme="1"/>
        <rFont val="Calibri"/>
        <family val="2"/>
        <scheme val="minor"/>
      </rPr>
      <t>-A     VALOR FACTURA   42,814.40  SALDO  A FAVOR   3,185.60   usd</t>
    </r>
  </si>
  <si>
    <t>U-2195</t>
  </si>
  <si>
    <r>
      <t xml:space="preserve">Compra de  46,000.00   usd tc    19.299   Y PAGO A TYSON FRESH MEATS. INC      U-2196  FACTURA  </t>
    </r>
    <r>
      <rPr>
        <b/>
        <sz val="12"/>
        <color theme="1"/>
        <rFont val="Calibri"/>
        <family val="2"/>
        <scheme val="minor"/>
      </rPr>
      <t xml:space="preserve"> 2824</t>
    </r>
    <r>
      <rPr>
        <b/>
        <sz val="11"/>
        <color theme="1"/>
        <rFont val="Calibri"/>
        <family val="2"/>
        <scheme val="minor"/>
      </rPr>
      <t>-A     VALOR FACTURA   43,199.54  SALDO  A FAVOR   2,800.46   usd</t>
    </r>
  </si>
  <si>
    <t>U-2196</t>
  </si>
  <si>
    <t xml:space="preserve">Compra de  43,000 .00  usd t.c. 19,189      PAGO A SEABOARD NLSE19-214     FACTURA  1699078   valor  factura     41,818.46   SALDO A FAVOR 1,181.54  usd   </t>
  </si>
  <si>
    <t>NLSE19-214</t>
  </si>
  <si>
    <t xml:space="preserve">Compra de  41,000 .00  usd t.c. 19,06      PAGO A SEABOARD NLSE19-215     FACTURA  1699446   valor  factura     40,532.00   SALDO A FAVOR   468.00  usd   </t>
  </si>
  <si>
    <t>N LSE19-215</t>
  </si>
  <si>
    <t xml:space="preserve">Compra de  41,000 .00  usd t.c. 19,06      PAGO A SEABOARD NLSE19-216     FACTURA  1699447   valor  factura     40,593.68   SALDO A FAVOR   406.32  usd   </t>
  </si>
  <si>
    <t>NLSE19-216</t>
  </si>
  <si>
    <t xml:space="preserve">Compra de  42,000 .00  usd t.c. 18,995      PAGO A SEABOARD NLSE19-217     FACTURA  1699448   valor  factura     38,060.28   SALDO A FAVOR   3,939.72  usd   </t>
  </si>
  <si>
    <t>NLSE19-217</t>
  </si>
  <si>
    <t xml:space="preserve">Compra de  41,884.56  usd t.c. 19,263      PAGO A SEABOARD NLSE19-213    FACTURA  1698711   valor  factura     41,884.56     SALDO A FAVOR    1,115.44  usd   </t>
  </si>
  <si>
    <t>NLSE19-213</t>
  </si>
  <si>
    <r>
      <t xml:space="preserve">Compra de  44,000.00   usd tc    19.263   Y PAGO A TYSON FRESH MEATS. INC      U--2197        FACTURA  </t>
    </r>
    <r>
      <rPr>
        <b/>
        <sz val="12"/>
        <color theme="1"/>
        <rFont val="Calibri"/>
        <family val="2"/>
        <scheme val="minor"/>
      </rPr>
      <t xml:space="preserve"> 5820</t>
    </r>
    <r>
      <rPr>
        <b/>
        <sz val="11"/>
        <color theme="1"/>
        <rFont val="Calibri"/>
        <family val="2"/>
        <scheme val="minor"/>
      </rPr>
      <t>-A     VALOR FACTURA   41,994.48    SALDO  A FAVOR   2,005.52   usd</t>
    </r>
  </si>
  <si>
    <t>U-2197</t>
  </si>
  <si>
    <t xml:space="preserve">Compra de  35,000 .00  usd t.c. 18,978      PAGO A SEABOARD NLSE19-218     FACTURA  1701181   valor  factura     30,533.85   SALDO A FAVOR   4,466.15  usd   </t>
  </si>
  <si>
    <t>NLSE19-218</t>
  </si>
  <si>
    <t>NLSE19-220</t>
  </si>
  <si>
    <t xml:space="preserve">Compra de  31,000 .00  usd t.c. 18.985      PAGO A SEABOARD NLSE19-220     FACTURA  1701181   valor  factura     31,667.78   SALDO A PENDIENTE      667.78  usd   </t>
  </si>
  <si>
    <r>
      <t xml:space="preserve">Compra de  28,000.00   usd tc    18.99   Y PAGO A TYSON FRESH MEATS. INC      U--2200        FACTURA  </t>
    </r>
    <r>
      <rPr>
        <b/>
        <sz val="12"/>
        <color theme="1"/>
        <rFont val="Calibri"/>
        <family val="2"/>
        <scheme val="minor"/>
      </rPr>
      <t xml:space="preserve"> 8822</t>
    </r>
    <r>
      <rPr>
        <b/>
        <sz val="11"/>
        <color theme="1"/>
        <rFont val="Calibri"/>
        <family val="2"/>
        <scheme val="minor"/>
      </rPr>
      <t>-A     VALOR FACTURA   32,856.35    SALDO  PENDIENTE  4,856.35     usd</t>
    </r>
  </si>
  <si>
    <t xml:space="preserve">Compra de  34,000 .00  usd t.c. 18.97      PAGO A SEABOARD NLSECONG-01     FACTURA  1702683   valor  factura     36,928.27   SALDO A PENDIENTE      2,928.27  usd   </t>
  </si>
  <si>
    <t>NLSECONG-01</t>
  </si>
  <si>
    <t xml:space="preserve">Compra de  30,000 .00  usd t.c. 18.97      PAGO A SEABOARD NLSE19-221     FACTURA  1702971   valor  factura     30,704.18   SALDO A PENDIENTE     704.18    usd   </t>
  </si>
  <si>
    <t>NLSE19-221</t>
  </si>
  <si>
    <t>U-2200</t>
  </si>
  <si>
    <r>
      <t xml:space="preserve">Compra de  28,000.00   usd tc    18.985   Y PAGO A TYSON FRESH MEATS. INC      U--2201        FACTURA  </t>
    </r>
    <r>
      <rPr>
        <b/>
        <sz val="12"/>
        <color theme="1"/>
        <rFont val="Calibri"/>
        <family val="2"/>
        <scheme val="minor"/>
      </rPr>
      <t xml:space="preserve"> 0820</t>
    </r>
    <r>
      <rPr>
        <b/>
        <sz val="11"/>
        <color theme="1"/>
        <rFont val="Calibri"/>
        <family val="2"/>
        <scheme val="minor"/>
      </rPr>
      <t>-A     VALOR FACTURA   32,133.71    SALDO  PENDIENTE    4,133.71     usd</t>
    </r>
  </si>
  <si>
    <t>U-2201</t>
  </si>
  <si>
    <t xml:space="preserve">Compra de  25,000 .00  usd t.c. 18.919      PAGO A SEABOARD NLSE19-222     FACTURA  1704476   valor  factura     31,627.09    SALDO A PENDIENTE     6,627.09    usd   </t>
  </si>
  <si>
    <t>NLSE19-222</t>
  </si>
  <si>
    <r>
      <t xml:space="preserve">Compra de  42,000.00   usd tc    19.02   Y PAGO A TYSON FRESH MEATS. INC      U--2198        FACTURA  </t>
    </r>
    <r>
      <rPr>
        <b/>
        <sz val="12"/>
        <color theme="1"/>
        <rFont val="Calibri"/>
        <family val="2"/>
        <scheme val="minor"/>
      </rPr>
      <t xml:space="preserve"> 9823</t>
    </r>
    <r>
      <rPr>
        <b/>
        <sz val="11"/>
        <color theme="1"/>
        <rFont val="Calibri"/>
        <family val="2"/>
        <scheme val="minor"/>
      </rPr>
      <t>-A     VALOR FACTURA   36,089.41    SALDO  A FAVOR   5,910.59   usd</t>
    </r>
  </si>
  <si>
    <t>U-2198</t>
  </si>
  <si>
    <t>U-2199</t>
  </si>
  <si>
    <t>0828-A</t>
  </si>
  <si>
    <r>
      <t xml:space="preserve">Compra de  36,000.00   usd tc    18.978   Y PAGO A TYSON FRESH MEATS. INC      U--3060        FACTURA  </t>
    </r>
    <r>
      <rPr>
        <b/>
        <sz val="12"/>
        <color theme="1"/>
        <rFont val="Calibri"/>
        <family val="2"/>
        <scheme val="minor"/>
      </rPr>
      <t xml:space="preserve"> 9829</t>
    </r>
    <r>
      <rPr>
        <b/>
        <sz val="11"/>
        <color theme="1"/>
        <rFont val="Calibri"/>
        <family val="2"/>
        <scheme val="minor"/>
      </rPr>
      <t>-A     VALOR FACTURA   36,934.61    SALDO  PENDIENTE       934.61   usd</t>
    </r>
  </si>
  <si>
    <t>U-3060</t>
  </si>
  <si>
    <t xml:space="preserve">Compra de  31,000 .00  usd t.c. 18,985      PAGO A SEABOARD NLSE19-219     FACTURA  1702367   valor  factura     31,511.03   SALDO  PENDIENTE  511.03  usd   </t>
  </si>
  <si>
    <t>NLSE19-219</t>
  </si>
  <si>
    <t xml:space="preserve">Compra de  29,000 .00  usd t.c. 18.95      PAGO A SEABOARD NLSE20-01    Nota de Credito  72850    211.17  usd   FACTURA  1707049   valor  factura     33,183.25    SALDO A PENDIENTE     3,972.08    usd   </t>
  </si>
  <si>
    <t>NLSE20-01</t>
  </si>
  <si>
    <t>NC-72850</t>
  </si>
  <si>
    <t>Compra de  35,000 .00  usd t.c. 18.89      PAGO A SEABOARD NLSE20-11     usd   FACTURA  1707379   valor  factura     33801.37    SALDO A  FAVOR   1,198.63  usd</t>
  </si>
  <si>
    <t>NLSE20-11</t>
  </si>
  <si>
    <t>Compra de  35,000 .00  usd t.c. 18.85      PAGO A SEABOARD NLSE20-02     usd   FACTURA  1707808   valor  factura     34,275.33    SALDO A  FAVOR   724.67  usd</t>
  </si>
  <si>
    <t>NLSE20-02</t>
  </si>
  <si>
    <r>
      <t xml:space="preserve">Compra de  30,000.00   usd tc    18.855     Y PAGO A TYSON FRESH MEATS. INC      19425        FACTURA  </t>
    </r>
    <r>
      <rPr>
        <b/>
        <sz val="12"/>
        <color theme="1"/>
        <rFont val="Calibri"/>
        <family val="2"/>
        <scheme val="minor"/>
      </rPr>
      <t xml:space="preserve"> 9823</t>
    </r>
    <r>
      <rPr>
        <b/>
        <sz val="11"/>
        <color theme="1"/>
        <rFont val="Calibri"/>
        <family val="2"/>
        <scheme val="minor"/>
      </rPr>
      <t>-A     VALOR FACTURA   34,240.09    SALDO  PENDIENTE    4,240.09     usd</t>
    </r>
  </si>
  <si>
    <t>Compra de  35,000 .00  usd t.c. 18.820      PAGO A SEABOARD NLSE20-03     usd   FACTURA  1709863   valor  factura     34,057.99    SALDO A  FAVOR   942.01  usd</t>
  </si>
  <si>
    <t>NLSE20-03</t>
  </si>
  <si>
    <t>Compra de  36,000 .00  usd t.c. 18.889      PAGO A SEABOARD NLSE20-04      FACTURA  1710250   valor  factura     35,083.45    SALDO A  FAVOR   916.55  usd</t>
  </si>
  <si>
    <t>NLSE20-04</t>
  </si>
  <si>
    <r>
      <t xml:space="preserve">Compra de  35,000.00   usd tc    18.848     Y PAGO A TYSON FRESH MEATS. INC      19439        FACTURA  </t>
    </r>
    <r>
      <rPr>
        <b/>
        <sz val="12"/>
        <color theme="1"/>
        <rFont val="Calibri"/>
        <family val="2"/>
        <scheme val="minor"/>
      </rPr>
      <t xml:space="preserve"> 8822</t>
    </r>
    <r>
      <rPr>
        <b/>
        <sz val="11"/>
        <color theme="1"/>
        <rFont val="Calibri"/>
        <family val="2"/>
        <scheme val="minor"/>
      </rPr>
      <t>-A     VALOR FACTURA   37,228.87    SALDO  PENDIENTE    2,228.97     usd</t>
    </r>
  </si>
  <si>
    <t>NLSE20-05</t>
  </si>
  <si>
    <t>Compra de  37,500 .00  usd t.c. 18.727      PAGO A SEABOARD NLSE20-06      FACTURA  1712937   valor  factura     37,796.29    SALDO A  PENDIENTE  296.29  usd</t>
  </si>
  <si>
    <t>Compra de  36,000 .00  usd t.c. 18.810      PAGO A SEABOARD NLSE20-05      FACTURA  1712936   valor  factura     38,299.33    SALDO A  PENDIENTE  2,299.33  usd</t>
  </si>
  <si>
    <t>NLSE20-06</t>
  </si>
  <si>
    <r>
      <t xml:space="preserve">Compra de  38,500.00   usd tc    18.75     Y PAGO A TYSON FRESH MEATS. INC     19441   FACTURA  </t>
    </r>
    <r>
      <rPr>
        <b/>
        <sz val="12"/>
        <color theme="1"/>
        <rFont val="Calibri"/>
        <family val="2"/>
        <scheme val="minor"/>
      </rPr>
      <t xml:space="preserve"> 4</t>
    </r>
    <r>
      <rPr>
        <b/>
        <sz val="11"/>
        <color theme="1"/>
        <rFont val="Calibri"/>
        <family val="2"/>
        <scheme val="minor"/>
      </rPr>
      <t>823-A     VALOR FACTURA   38,832.16    SALDO  PENDIENTE    332.16     usd</t>
    </r>
  </si>
  <si>
    <r>
      <t xml:space="preserve">Compra de  39,500 .00  usd t.c. 18.845      PAGO A SEABOARD NLSE20-07      FACTURA  1714065   valor  factura     37,981.92   menos </t>
    </r>
    <r>
      <rPr>
        <b/>
        <sz val="13"/>
        <color rgb="FFFF0000"/>
        <rFont val="Calibri"/>
        <family val="2"/>
        <scheme val="minor"/>
      </rPr>
      <t xml:space="preserve">CLAIM  nc??????  211.41 usd  </t>
    </r>
    <r>
      <rPr>
        <b/>
        <sz val="12"/>
        <color theme="1"/>
        <rFont val="Calibri"/>
        <family val="2"/>
        <scheme val="minor"/>
      </rPr>
      <t xml:space="preserve">    SALDO A  FAVOR DE  1,729.49  usd</t>
    </r>
  </si>
  <si>
    <t>NLSE20-07</t>
  </si>
  <si>
    <t>&lt;&lt;&lt;&lt;&lt;&lt;&lt;&lt;&lt;&lt;&lt;&lt;&lt;&lt;&lt;&lt;&lt;&lt;&lt;&lt;&lt;&lt;&lt;&lt;&lt;&lt;&lt;&lt;&lt;</t>
  </si>
  <si>
    <t>CLAIM</t>
  </si>
  <si>
    <r>
      <t xml:space="preserve">Compra de  37,000 .00  usd t.c. 18.920      PAGO A SEABOARD NLSE20-08      FACTURA  1715715   valor  factura     34,015.75   </t>
    </r>
    <r>
      <rPr>
        <b/>
        <sz val="13"/>
        <color rgb="FFFF0000"/>
        <rFont val="Calibri"/>
        <family val="2"/>
        <scheme val="minor"/>
      </rPr>
      <t xml:space="preserve">   </t>
    </r>
    <r>
      <rPr>
        <b/>
        <sz val="12"/>
        <color theme="1"/>
        <rFont val="Calibri"/>
        <family val="2"/>
        <scheme val="minor"/>
      </rPr>
      <t xml:space="preserve">    SALDO A  FAVOR DE  2,984.25  usd</t>
    </r>
  </si>
  <si>
    <t>NLSE20-08</t>
  </si>
  <si>
    <r>
      <t xml:space="preserve">Compra de  37,000 .00  usd t.c. 18.920      PAGO A SEABOARD NLSE20-09      FACTURA  1716290   valor  factura     34,459.17   </t>
    </r>
    <r>
      <rPr>
        <b/>
        <sz val="13"/>
        <color rgb="FFFF0000"/>
        <rFont val="Calibri"/>
        <family val="2"/>
        <scheme val="minor"/>
      </rPr>
      <t xml:space="preserve">   </t>
    </r>
    <r>
      <rPr>
        <b/>
        <sz val="12"/>
        <color theme="1"/>
        <rFont val="Calibri"/>
        <family val="2"/>
        <scheme val="minor"/>
      </rPr>
      <t xml:space="preserve">    SALDO A  FAVOR DE  2,540.83  usd</t>
    </r>
  </si>
  <si>
    <t>NLSE20-09</t>
  </si>
  <si>
    <r>
      <t xml:space="preserve">Compra de  38,000.00   usd tc    18.865     Y PAGO A TYSON FRESH MEATS. INC     19442   FACTURA  </t>
    </r>
    <r>
      <rPr>
        <b/>
        <sz val="12"/>
        <color theme="1"/>
        <rFont val="Calibri"/>
        <family val="2"/>
        <scheme val="minor"/>
      </rPr>
      <t xml:space="preserve"> 30826</t>
    </r>
    <r>
      <rPr>
        <b/>
        <sz val="11"/>
        <color theme="1"/>
        <rFont val="Calibri"/>
        <family val="2"/>
        <scheme val="minor"/>
      </rPr>
      <t>-A     VALOR FACTURA   29,147.79    SALDO  A FAVOR  8,852.21    usd</t>
    </r>
  </si>
  <si>
    <r>
      <t xml:space="preserve">Compra de  25,000 .00  usd t.c. 18.758      PAGO A SEABOARD NLSE20-12      FACTURA  1717888   valor  factura     28,162.80   </t>
    </r>
    <r>
      <rPr>
        <b/>
        <sz val="13"/>
        <color rgb="FFFF0000"/>
        <rFont val="Calibri"/>
        <family val="2"/>
        <scheme val="minor"/>
      </rPr>
      <t xml:space="preserve">   </t>
    </r>
    <r>
      <rPr>
        <b/>
        <sz val="12"/>
        <color theme="1"/>
        <rFont val="Calibri"/>
        <family val="2"/>
        <scheme val="minor"/>
      </rPr>
      <t xml:space="preserve">    SALDO A  PENDIENTE    3,162.80  usd</t>
    </r>
  </si>
  <si>
    <t>NLSE20-12</t>
  </si>
  <si>
    <r>
      <t xml:space="preserve">Compra de  25,000 .00  usd t.c. 18.758      PAGO A SEABOARD NLSE20-10      FACTURA  1718628   valor  factura     27,001.25  </t>
    </r>
    <r>
      <rPr>
        <b/>
        <sz val="13"/>
        <color rgb="FFFF0000"/>
        <rFont val="Calibri"/>
        <family val="2"/>
        <scheme val="minor"/>
      </rPr>
      <t xml:space="preserve">   </t>
    </r>
    <r>
      <rPr>
        <b/>
        <sz val="12"/>
        <color theme="1"/>
        <rFont val="Calibri"/>
        <family val="2"/>
        <scheme val="minor"/>
      </rPr>
      <t xml:space="preserve">    SALDO A  PENDIENTE    2,001.25  usd</t>
    </r>
  </si>
  <si>
    <t>NLSE20-10</t>
  </si>
  <si>
    <r>
      <t xml:space="preserve">Compra de  28,500 .00  usd t.c. 18.689      PAGO A SEABOARD NLSE20-13      FACTURA  1720696   valor  factura     25,797.11 </t>
    </r>
    <r>
      <rPr>
        <b/>
        <sz val="13"/>
        <color rgb="FFFF0000"/>
        <rFont val="Calibri"/>
        <family val="2"/>
        <scheme val="minor"/>
      </rPr>
      <t xml:space="preserve">   </t>
    </r>
    <r>
      <rPr>
        <b/>
        <sz val="12"/>
        <color theme="1"/>
        <rFont val="Calibri"/>
        <family val="2"/>
        <scheme val="minor"/>
      </rPr>
      <t xml:space="preserve">    SALDO A  FAVOR     2,702.89  usd</t>
    </r>
  </si>
  <si>
    <t>NLSE20-13</t>
  </si>
  <si>
    <t>NLSE20-14</t>
  </si>
  <si>
    <r>
      <t xml:space="preserve">Compra de  21,000.00   usd tc    18.758     Y PAGO A TYSON FRESH MEATS. INC    82324   FACTURA  </t>
    </r>
    <r>
      <rPr>
        <b/>
        <sz val="12"/>
        <color theme="1"/>
        <rFont val="Calibri"/>
        <family val="2"/>
        <scheme val="minor"/>
      </rPr>
      <t xml:space="preserve"> 17821</t>
    </r>
    <r>
      <rPr>
        <b/>
        <sz val="11"/>
        <color theme="1"/>
        <rFont val="Calibri"/>
        <family val="2"/>
        <scheme val="minor"/>
      </rPr>
      <t>-A     VALOR FACTURA   30,229.70    SALDO  PENDIENTE  9,229.70    usd</t>
    </r>
  </si>
  <si>
    <r>
      <t xml:space="preserve">Compra de  35,000 .00  usd t.c. 18.84      PAGO A SEABOARD NLSE20-17      FACTURA  1726973   valor  factura     31,698.89 </t>
    </r>
    <r>
      <rPr>
        <b/>
        <sz val="13"/>
        <color rgb="FFFF0000"/>
        <rFont val="Calibri"/>
        <family val="2"/>
        <scheme val="minor"/>
      </rPr>
      <t xml:space="preserve">   </t>
    </r>
    <r>
      <rPr>
        <b/>
        <sz val="12"/>
        <color theme="1"/>
        <rFont val="Calibri"/>
        <family val="2"/>
        <scheme val="minor"/>
      </rPr>
      <t xml:space="preserve">    SALDO A  FAVOR  3,301.11  usd</t>
    </r>
  </si>
  <si>
    <r>
      <t xml:space="preserve">Compra de  23,000 .00  usd t.c. 18.81      PAGO A SEABOARD NLSE20-14      FACTURA  1721462   valor  factura     29,086.26 </t>
    </r>
    <r>
      <rPr>
        <b/>
        <sz val="13"/>
        <color rgb="FFFF0000"/>
        <rFont val="Calibri"/>
        <family val="2"/>
        <scheme val="minor"/>
      </rPr>
      <t xml:space="preserve">   </t>
    </r>
    <r>
      <rPr>
        <b/>
        <sz val="12"/>
        <color theme="1"/>
        <rFont val="Calibri"/>
        <family val="2"/>
        <scheme val="minor"/>
      </rPr>
      <t xml:space="preserve">    SALDO A  PENDIENTE  6,086.26  usd</t>
    </r>
  </si>
  <si>
    <t>NLSE20-17</t>
  </si>
  <si>
    <r>
      <t xml:space="preserve">Compra de  31,500 .00  usd t.c. 18.689      PAGO A SEABOARD NLSE20-15      FACTURA  1723643   valor  factura     29,580.73 </t>
    </r>
    <r>
      <rPr>
        <b/>
        <sz val="13"/>
        <color rgb="FFFF0000"/>
        <rFont val="Calibri"/>
        <family val="2"/>
        <scheme val="minor"/>
      </rPr>
      <t xml:space="preserve">   </t>
    </r>
    <r>
      <rPr>
        <b/>
        <sz val="12"/>
        <color theme="1"/>
        <rFont val="Calibri"/>
        <family val="2"/>
        <scheme val="minor"/>
      </rPr>
      <t xml:space="preserve">    SALDO A  FAVOR   1,919.27  usd</t>
    </r>
  </si>
  <si>
    <t>NLSE20-15</t>
  </si>
  <si>
    <r>
      <t xml:space="preserve">Compra de  37,000.00   usd tc    18.633     Y PAGO A TYSON FRESH MEATS. INC    82325   FACTURA  </t>
    </r>
    <r>
      <rPr>
        <b/>
        <sz val="12"/>
        <color theme="1"/>
        <rFont val="Calibri"/>
        <family val="2"/>
        <scheme val="minor"/>
      </rPr>
      <t xml:space="preserve"> 20829</t>
    </r>
    <r>
      <rPr>
        <b/>
        <sz val="11"/>
        <color theme="1"/>
        <rFont val="Calibri"/>
        <family val="2"/>
        <scheme val="minor"/>
      </rPr>
      <t>-A     VALOR FACTURA   32,709.98    SALDO  A FAVOR  4,290.02    usd</t>
    </r>
  </si>
  <si>
    <t>0829-A</t>
  </si>
  <si>
    <r>
      <t xml:space="preserve">Compra de  28,000 .00  usd t.c. 18.605      PAGO A SEABOARD NLSE20-16      FACTURA  1724912   valor  factura     30,737.59 </t>
    </r>
    <r>
      <rPr>
        <b/>
        <sz val="13"/>
        <color rgb="FFFF0000"/>
        <rFont val="Calibri"/>
        <family val="2"/>
        <scheme val="minor"/>
      </rPr>
      <t xml:space="preserve">   </t>
    </r>
    <r>
      <rPr>
        <b/>
        <sz val="12"/>
        <color theme="1"/>
        <rFont val="Calibri"/>
        <family val="2"/>
        <scheme val="minor"/>
      </rPr>
      <t xml:space="preserve">    SALDO  PENDIENTE   2,737.59  usd</t>
    </r>
  </si>
  <si>
    <t>NLSE20-16</t>
  </si>
  <si>
    <r>
      <t xml:space="preserve">Compra de  33,500 .00  usd t.c. 19.085      PAGO A SEABOARD NLSE20-18      FACTURA  1727320   valor  factura     32,788.61 </t>
    </r>
    <r>
      <rPr>
        <b/>
        <sz val="13"/>
        <color rgb="FFFF0000"/>
        <rFont val="Calibri"/>
        <family val="2"/>
        <scheme val="minor"/>
      </rPr>
      <t xml:space="preserve">   </t>
    </r>
    <r>
      <rPr>
        <b/>
        <sz val="12"/>
        <color theme="1"/>
        <rFont val="Calibri"/>
        <family val="2"/>
        <scheme val="minor"/>
      </rPr>
      <t xml:space="preserve">    SALDO A  FAVOR  711.39  usd</t>
    </r>
  </si>
  <si>
    <t>NLSE20-18</t>
  </si>
  <si>
    <r>
      <t xml:space="preserve">Compra de  31,000.00   usd tc    19.18     Y PAGO A TYSON FRESH MEATS. INC    82326      FACTURA  </t>
    </r>
    <r>
      <rPr>
        <b/>
        <sz val="12"/>
        <color theme="1"/>
        <rFont val="Calibri"/>
        <family val="2"/>
        <scheme val="minor"/>
      </rPr>
      <t xml:space="preserve"> 9826</t>
    </r>
    <r>
      <rPr>
        <b/>
        <sz val="11"/>
        <color theme="1"/>
        <rFont val="Calibri"/>
        <family val="2"/>
        <scheme val="minor"/>
      </rPr>
      <t>-A     VALOR FACTURA   34,115.42    SALDO  PENDIENTE  3,115.42    usd</t>
    </r>
  </si>
  <si>
    <r>
      <t>Compra de  32,500 .00  usd t.c. 19.48      PAGO A SEABOARD NLSE20-19      FACTURA  1729631   valor  factura     33,472.55</t>
    </r>
    <r>
      <rPr>
        <b/>
        <sz val="13"/>
        <color rgb="FFFF0000"/>
        <rFont val="Calibri"/>
        <family val="2"/>
        <scheme val="minor"/>
      </rPr>
      <t xml:space="preserve">   </t>
    </r>
    <r>
      <rPr>
        <b/>
        <sz val="12"/>
        <color theme="1"/>
        <rFont val="Calibri"/>
        <family val="2"/>
        <scheme val="minor"/>
      </rPr>
      <t xml:space="preserve">    SALDO A  FAVOR    972.55  usd</t>
    </r>
  </si>
  <si>
    <t>NLSE20-19</t>
  </si>
  <si>
    <r>
      <t>Compra de  33,000 .00  usd t.c. 19.85     PAGO A SEABOARD NLSE20-20      FACTURA  1730741   valor  factura     30,888.84</t>
    </r>
    <r>
      <rPr>
        <b/>
        <sz val="13"/>
        <color rgb="FFFF0000"/>
        <rFont val="Calibri"/>
        <family val="2"/>
        <scheme val="minor"/>
      </rPr>
      <t xml:space="preserve">   </t>
    </r>
    <r>
      <rPr>
        <b/>
        <sz val="12"/>
        <color theme="1"/>
        <rFont val="Calibri"/>
        <family val="2"/>
        <scheme val="minor"/>
      </rPr>
      <t xml:space="preserve">    SALDO A  FAVOR   2,111.16  usd</t>
    </r>
  </si>
  <si>
    <t>NLSE20-20</t>
  </si>
  <si>
    <r>
      <t xml:space="preserve">Compra de  34,500.00   usd tc    19.639     Y PAGO A TYSON FRESH MEATS. INC    E-3164      FACTURA  </t>
    </r>
    <r>
      <rPr>
        <b/>
        <sz val="12"/>
        <color theme="1"/>
        <rFont val="Calibri"/>
        <family val="2"/>
        <scheme val="minor"/>
      </rPr>
      <t xml:space="preserve"> 5825</t>
    </r>
    <r>
      <rPr>
        <b/>
        <sz val="11"/>
        <color theme="1"/>
        <rFont val="Calibri"/>
        <family val="2"/>
        <scheme val="minor"/>
      </rPr>
      <t>-A     VALOR FACTURA   29,119.29    SALDO  A FAVOR   5,380.71    usd</t>
    </r>
  </si>
  <si>
    <t>E-3164</t>
  </si>
  <si>
    <r>
      <t>Compra de  29,000 .00  usd t.c. 19.797     PAGO A SEABOARD NLSE20-22      FACTURA  1731565   valor  factura     28,485.98</t>
    </r>
    <r>
      <rPr>
        <b/>
        <sz val="13"/>
        <color rgb="FFFF0000"/>
        <rFont val="Calibri"/>
        <family val="2"/>
        <scheme val="minor"/>
      </rPr>
      <t xml:space="preserve">   </t>
    </r>
    <r>
      <rPr>
        <b/>
        <sz val="12"/>
        <color theme="1"/>
        <rFont val="Calibri"/>
        <family val="2"/>
        <scheme val="minor"/>
      </rPr>
      <t xml:space="preserve">    SALDO A  FAVOR   514.02  usd</t>
    </r>
  </si>
  <si>
    <t>NLSE20-22</t>
  </si>
  <si>
    <r>
      <t>Compra de  29,000 .00  usd t.c. 19.797     PAGO A SEABOARD NLSE20-21      FACTURA  1732465   valor  factura     28,618.14</t>
    </r>
    <r>
      <rPr>
        <b/>
        <sz val="13"/>
        <color rgb="FFFF0000"/>
        <rFont val="Calibri"/>
        <family val="2"/>
        <scheme val="minor"/>
      </rPr>
      <t xml:space="preserve">   </t>
    </r>
    <r>
      <rPr>
        <b/>
        <sz val="12"/>
        <color theme="1"/>
        <rFont val="Calibri"/>
        <family val="2"/>
        <scheme val="minor"/>
      </rPr>
      <t xml:space="preserve">    SALDO A  FAVOR   381.86  usd</t>
    </r>
  </si>
  <si>
    <t>NLSE20-21</t>
  </si>
  <si>
    <r>
      <t>Compra de  27,000 .00  usd t.c. 21.275     PAGO A SEABOARD NLSE20-23      FACTURA  1733574   valor  factura     28,631.70</t>
    </r>
    <r>
      <rPr>
        <b/>
        <sz val="13"/>
        <color rgb="FFFF0000"/>
        <rFont val="Calibri"/>
        <family val="2"/>
        <scheme val="minor"/>
      </rPr>
      <t xml:space="preserve">   </t>
    </r>
    <r>
      <rPr>
        <b/>
        <sz val="12"/>
        <color theme="1"/>
        <rFont val="Calibri"/>
        <family val="2"/>
        <scheme val="minor"/>
      </rPr>
      <t xml:space="preserve">    SALDO PENDIENTE    1,631.70  usd</t>
    </r>
  </si>
  <si>
    <t>NLSE20-23</t>
  </si>
  <si>
    <r>
      <t xml:space="preserve">Compra de  25,000.00   usd tc    20.745 PAGO A TYSON FRESH MEATS. INC    E-3174   FACTURA  </t>
    </r>
    <r>
      <rPr>
        <b/>
        <sz val="12"/>
        <color theme="1"/>
        <rFont val="Calibri"/>
        <family val="2"/>
        <scheme val="minor"/>
      </rPr>
      <t xml:space="preserve"> 3</t>
    </r>
    <r>
      <rPr>
        <b/>
        <sz val="11"/>
        <color theme="1"/>
        <rFont val="Calibri"/>
        <family val="2"/>
        <scheme val="minor"/>
      </rPr>
      <t>823-A     VALOR FACTURA   28,608.19    SALDO  PENDIENTE   3,608.19    usd</t>
    </r>
  </si>
  <si>
    <t>3823-A</t>
  </si>
  <si>
    <t>E-3171------E-3174</t>
  </si>
  <si>
    <r>
      <t>Compra de  28,500 .00  usd t.c. 22.23     PAGO A SEABOARD NLSE20-24      FACTURA  1735454   valor  factura     27,568.65</t>
    </r>
    <r>
      <rPr>
        <b/>
        <sz val="13"/>
        <color rgb="FFFF0000"/>
        <rFont val="Calibri"/>
        <family val="2"/>
        <scheme val="minor"/>
      </rPr>
      <t xml:space="preserve">   </t>
    </r>
    <r>
      <rPr>
        <b/>
        <sz val="12"/>
        <color theme="1"/>
        <rFont val="Calibri"/>
        <family val="2"/>
        <scheme val="minor"/>
      </rPr>
      <t xml:space="preserve">    SALDO A FAVOR   931.35  usd</t>
    </r>
  </si>
  <si>
    <t>NLSE20-24</t>
  </si>
  <si>
    <r>
      <t>Compra de  28,500 .00  usd t.c. 22.07     PAGO A SEABOARD NLSE20-25      FACTURA  1735455   valor  factura     27,905.35</t>
    </r>
    <r>
      <rPr>
        <b/>
        <sz val="13"/>
        <color rgb="FFFF0000"/>
        <rFont val="Calibri"/>
        <family val="2"/>
        <scheme val="minor"/>
      </rPr>
      <t xml:space="preserve">   </t>
    </r>
    <r>
      <rPr>
        <b/>
        <sz val="12"/>
        <color theme="1"/>
        <rFont val="Calibri"/>
        <family val="2"/>
        <scheme val="minor"/>
      </rPr>
      <t xml:space="preserve">    SALDO A FAVOR   594.65  usd</t>
    </r>
  </si>
  <si>
    <t>NLSE20-25</t>
  </si>
  <si>
    <r>
      <t>Compra de  27,500 .00  usd t.c. 23.04     PAGO A SEABOARD NLSE20-26      FACTURA  1736554   valor  factura     27,464.25</t>
    </r>
    <r>
      <rPr>
        <b/>
        <sz val="13"/>
        <color rgb="FFFF0000"/>
        <rFont val="Calibri"/>
        <family val="2"/>
        <scheme val="minor"/>
      </rPr>
      <t xml:space="preserve">   </t>
    </r>
    <r>
      <rPr>
        <b/>
        <sz val="12"/>
        <color theme="1"/>
        <rFont val="Calibri"/>
        <family val="2"/>
        <scheme val="minor"/>
      </rPr>
      <t xml:space="preserve">    SALDO A FAVOR   35.75  usd</t>
    </r>
  </si>
  <si>
    <t>NLSE20-26</t>
  </si>
  <si>
    <t xml:space="preserve">NOTA DE CREDITO </t>
  </si>
  <si>
    <t>NC--????</t>
  </si>
  <si>
    <r>
      <t xml:space="preserve">Compra de  27,000.00   usd tc   23.01     PAGO A TYSON FRESH MEATS. INC    E-3175   FACTURA  </t>
    </r>
    <r>
      <rPr>
        <b/>
        <sz val="12"/>
        <color theme="1"/>
        <rFont val="Calibri"/>
        <family val="2"/>
        <scheme val="minor"/>
      </rPr>
      <t xml:space="preserve"> 9826</t>
    </r>
    <r>
      <rPr>
        <b/>
        <sz val="11"/>
        <color theme="1"/>
        <rFont val="Calibri"/>
        <family val="2"/>
        <scheme val="minor"/>
      </rPr>
      <t>-A     VALOR FACTURA   26,460.82    SALDO  A FAVOR  539.18    usd</t>
    </r>
  </si>
  <si>
    <t>NLSE20-27</t>
  </si>
  <si>
    <r>
      <t>Compra de  26,500 .00  usd t.c. 24.19     PAGO A SEABOARD                               NLSE20-28   FACTURA  1738822   valor  factura     26,089.54</t>
    </r>
    <r>
      <rPr>
        <b/>
        <sz val="13"/>
        <color rgb="FFFF0000"/>
        <rFont val="Calibri"/>
        <family val="2"/>
        <scheme val="minor"/>
      </rPr>
      <t xml:space="preserve">   </t>
    </r>
    <r>
      <rPr>
        <b/>
        <sz val="12"/>
        <color theme="1"/>
        <rFont val="Calibri"/>
        <family val="2"/>
        <scheme val="minor"/>
      </rPr>
      <t xml:space="preserve">    SALDO A FAVOR   410.46  usd</t>
    </r>
  </si>
  <si>
    <t>NLSE20-28</t>
  </si>
  <si>
    <r>
      <t>Compra de  26,500 .00  usd t.c. 24.27     PAGO A SEABOARD                               NLSE20-27   FACTURA  1738821   valor  factura     25,688.40</t>
    </r>
    <r>
      <rPr>
        <b/>
        <sz val="13"/>
        <color rgb="FFFF0000"/>
        <rFont val="Calibri"/>
        <family val="2"/>
        <scheme val="minor"/>
      </rPr>
      <t xml:space="preserve">   </t>
    </r>
    <r>
      <rPr>
        <b/>
        <sz val="12"/>
        <color theme="1"/>
        <rFont val="Calibri"/>
        <family val="2"/>
        <scheme val="minor"/>
      </rPr>
      <t xml:space="preserve">    SALDO A FAVOR   811.60  usd</t>
    </r>
  </si>
  <si>
    <r>
      <t>Compra de  26,500 .00  usd t.c. 23.88     PAGO A SEABOARD                               NLSE20-29   FACTURA  1739585   valor  factura     25,980.85</t>
    </r>
    <r>
      <rPr>
        <b/>
        <sz val="13"/>
        <color rgb="FFFF0000"/>
        <rFont val="Calibri"/>
        <family val="2"/>
        <scheme val="minor"/>
      </rPr>
      <t xml:space="preserve">   </t>
    </r>
    <r>
      <rPr>
        <b/>
        <sz val="12"/>
        <color theme="1"/>
        <rFont val="Calibri"/>
        <family val="2"/>
        <scheme val="minor"/>
      </rPr>
      <t xml:space="preserve">    SALDO A FAVOR   519.15  usd</t>
    </r>
  </si>
  <si>
    <t>NLSE20-29</t>
  </si>
  <si>
    <t>E-3175</t>
  </si>
  <si>
    <r>
      <t xml:space="preserve">Compra de  23,500.00   usd tc   25.19         PAGO A TYSON FRESH MEATS. INC    E-3176  FACTURA  </t>
    </r>
    <r>
      <rPr>
        <b/>
        <sz val="12"/>
        <color theme="1"/>
        <rFont val="Calibri"/>
        <family val="2"/>
        <scheme val="minor"/>
      </rPr>
      <t xml:space="preserve"> 7822</t>
    </r>
    <r>
      <rPr>
        <b/>
        <sz val="11"/>
        <color theme="1"/>
        <rFont val="Calibri"/>
        <family val="2"/>
        <scheme val="minor"/>
      </rPr>
      <t>-A     VALOR FACTURA   24,879.66    SALDO  PENDIENTE    1,379.66    usd</t>
    </r>
  </si>
  <si>
    <t>E-3176</t>
  </si>
  <si>
    <r>
      <t>Compra de  23,000.00  usd t.c. 25.05     PAGO A SEABOARD      NLSE20-30   FACTURA  1731281   valor  factura     22,770.57</t>
    </r>
    <r>
      <rPr>
        <b/>
        <sz val="13"/>
        <color rgb="FFFF0000"/>
        <rFont val="Calibri"/>
        <family val="2"/>
        <scheme val="minor"/>
      </rPr>
      <t xml:space="preserve">   </t>
    </r>
    <r>
      <rPr>
        <b/>
        <sz val="12"/>
        <color theme="1"/>
        <rFont val="Calibri"/>
        <family val="2"/>
        <scheme val="minor"/>
      </rPr>
      <t xml:space="preserve">    SALDO A FAVOR   229.43  usd</t>
    </r>
  </si>
  <si>
    <t>NLSE20-30</t>
  </si>
  <si>
    <r>
      <t>Compra de  23,000.00  usd t.c. 25.05     PAGO A SEABOARD      NLSE20-31   FACTURA  1741282   valor  factura     22,621.27</t>
    </r>
    <r>
      <rPr>
        <b/>
        <sz val="13"/>
        <color rgb="FFFF0000"/>
        <rFont val="Calibri"/>
        <family val="2"/>
        <scheme val="minor"/>
      </rPr>
      <t xml:space="preserve">   </t>
    </r>
    <r>
      <rPr>
        <b/>
        <sz val="12"/>
        <color theme="1"/>
        <rFont val="Calibri"/>
        <family val="2"/>
        <scheme val="minor"/>
      </rPr>
      <t xml:space="preserve">    SALDO A FAVOR   378.73  usd</t>
    </r>
  </si>
  <si>
    <t>NLSE20-31</t>
  </si>
  <si>
    <r>
      <t>Compra de  23,000.00  usd t.c. 23.53     PAGO A SEABOARD      NLSE20-32   FACTURA  1743129   valor  factura     18,951.60</t>
    </r>
    <r>
      <rPr>
        <b/>
        <sz val="13"/>
        <color rgb="FFFF0000"/>
        <rFont val="Calibri"/>
        <family val="2"/>
        <scheme val="minor"/>
      </rPr>
      <t xml:space="preserve">   </t>
    </r>
    <r>
      <rPr>
        <b/>
        <sz val="12"/>
        <color theme="1"/>
        <rFont val="Calibri"/>
        <family val="2"/>
        <scheme val="minor"/>
      </rPr>
      <t xml:space="preserve">    SALDO A FAVOR   4,048.40  usd</t>
    </r>
  </si>
  <si>
    <t>NLSE20-32</t>
  </si>
  <si>
    <r>
      <t xml:space="preserve">Compra de  23,500.00   usd tc   24.47         PAGO A TYSON FRESH MEATS. INC    E-3177      FACTURA  </t>
    </r>
    <r>
      <rPr>
        <b/>
        <sz val="12"/>
        <color theme="1"/>
        <rFont val="Calibri"/>
        <family val="2"/>
        <scheme val="minor"/>
      </rPr>
      <t xml:space="preserve"> 3820</t>
    </r>
    <r>
      <rPr>
        <b/>
        <sz val="11"/>
        <color theme="1"/>
        <rFont val="Calibri"/>
        <family val="2"/>
        <scheme val="minor"/>
      </rPr>
      <t>-A     VALOR FACTURA   17,665.03    SALDO  PENDIENTE    5,334.97    usd</t>
    </r>
  </si>
  <si>
    <t>E-3177</t>
  </si>
  <si>
    <r>
      <t>Compra de  13,000.00  usd t.c. 24.72     PAGO A SEABOARD      NLSE20-36   FACTURA  1746295   valor  factura     17,397.14</t>
    </r>
    <r>
      <rPr>
        <b/>
        <sz val="13"/>
        <color rgb="FFFF0000"/>
        <rFont val="Calibri"/>
        <family val="2"/>
        <scheme val="minor"/>
      </rPr>
      <t xml:space="preserve">   </t>
    </r>
    <r>
      <rPr>
        <b/>
        <sz val="12"/>
        <color theme="1"/>
        <rFont val="Calibri"/>
        <family val="2"/>
        <scheme val="minor"/>
      </rPr>
      <t xml:space="preserve">    SALDO PENDIENTE    4,397.14  usd</t>
    </r>
  </si>
  <si>
    <t>NLSE20-36</t>
  </si>
  <si>
    <r>
      <t>Compra de  13,000.00  usd t.c. 24.72     PAGO A SEABOARD      NLSE20-37   FACTURA  1746296   valor  factura     17,057.60</t>
    </r>
    <r>
      <rPr>
        <b/>
        <sz val="13"/>
        <color rgb="FFFF0000"/>
        <rFont val="Calibri"/>
        <family val="2"/>
        <scheme val="minor"/>
      </rPr>
      <t xml:space="preserve">   </t>
    </r>
    <r>
      <rPr>
        <b/>
        <sz val="12"/>
        <color theme="1"/>
        <rFont val="Calibri"/>
        <family val="2"/>
        <scheme val="minor"/>
      </rPr>
      <t xml:space="preserve">    SALDO PENDIENTE    4,057.60  usd</t>
    </r>
  </si>
  <si>
    <t>NLSE20-37</t>
  </si>
  <si>
    <r>
      <t>Compra de  19,000.00  usd t.c. 24.070     PAGO A SEABOARD      NLSE20-38     FACTURA  1747233   valor  factura     17,476.55</t>
    </r>
    <r>
      <rPr>
        <b/>
        <sz val="13"/>
        <color rgb="FFFF0000"/>
        <rFont val="Calibri"/>
        <family val="2"/>
        <scheme val="minor"/>
      </rPr>
      <t xml:space="preserve">   </t>
    </r>
    <r>
      <rPr>
        <b/>
        <sz val="12"/>
        <color theme="1"/>
        <rFont val="Calibri"/>
        <family val="2"/>
        <scheme val="minor"/>
      </rPr>
      <t xml:space="preserve">    SALDO A FAVOR     1,523.45  usd</t>
    </r>
  </si>
  <si>
    <t>NLSE20-38</t>
  </si>
  <si>
    <r>
      <t>Compra de  16,000.00  usd t.c. 23.64     PAGO A SEABOARD      NLSE20-40    FACTURA  1749101   valor  factura     17,907.40</t>
    </r>
    <r>
      <rPr>
        <b/>
        <sz val="13"/>
        <color rgb="FFFF0000"/>
        <rFont val="Calibri"/>
        <family val="2"/>
        <scheme val="minor"/>
      </rPr>
      <t xml:space="preserve">   </t>
    </r>
    <r>
      <rPr>
        <b/>
        <sz val="12"/>
        <color theme="1"/>
        <rFont val="Calibri"/>
        <family val="2"/>
        <scheme val="minor"/>
      </rPr>
      <t xml:space="preserve">    SALDO PENDIENTE     1,907.40  usd</t>
    </r>
  </si>
  <si>
    <t>NLSE20-40</t>
  </si>
  <si>
    <r>
      <t>Compra de  16,000.00  usd t.c. 23.64     PAGO A SEABOARD      NLSE20-39    FACTURA  1749100   valor  factura     18,147.14</t>
    </r>
    <r>
      <rPr>
        <b/>
        <sz val="13"/>
        <color rgb="FFFF0000"/>
        <rFont val="Calibri"/>
        <family val="2"/>
        <scheme val="minor"/>
      </rPr>
      <t xml:space="preserve">   </t>
    </r>
    <r>
      <rPr>
        <b/>
        <sz val="12"/>
        <color theme="1"/>
        <rFont val="Calibri"/>
        <family val="2"/>
        <scheme val="minor"/>
      </rPr>
      <t xml:space="preserve">    SALDO PENDIENTE     2,147.14  usd</t>
    </r>
  </si>
  <si>
    <t>NLSE20-39</t>
  </si>
  <si>
    <r>
      <t>Compra de  21,000.00  usd t.c. 23.93     PAGO A SEABOARD      NLSE20-41    FACTURA  1749702   valor  factura     19,190.53</t>
    </r>
    <r>
      <rPr>
        <b/>
        <sz val="13"/>
        <color rgb="FFFF0000"/>
        <rFont val="Calibri"/>
        <family val="2"/>
        <scheme val="minor"/>
      </rPr>
      <t xml:space="preserve">   </t>
    </r>
    <r>
      <rPr>
        <b/>
        <sz val="12"/>
        <color theme="1"/>
        <rFont val="Calibri"/>
        <family val="2"/>
        <scheme val="minor"/>
      </rPr>
      <t xml:space="preserve">    SALDO A FAVOR     1,809.47  usd</t>
    </r>
  </si>
  <si>
    <t>NLSE20-41</t>
  </si>
  <si>
    <t>NLSE20-42</t>
  </si>
  <si>
    <t>NLSE20-43</t>
  </si>
  <si>
    <t>B</t>
  </si>
  <si>
    <t>S</t>
  </si>
  <si>
    <r>
      <t>Compra de  18,500.00  usd t.c. 24.386     PAGO A SEABOARD      NLSE20-42    FACTURA</t>
    </r>
    <r>
      <rPr>
        <b/>
        <sz val="14"/>
        <color rgb="FFFF0000"/>
        <rFont val="Calibri"/>
        <family val="2"/>
        <scheme val="minor"/>
      </rPr>
      <t xml:space="preserve"> </t>
    </r>
    <r>
      <rPr>
        <b/>
        <sz val="14"/>
        <color rgb="FF0000FF"/>
        <rFont val="Calibri"/>
        <family val="2"/>
        <scheme val="minor"/>
      </rPr>
      <t xml:space="preserve"> 1753771</t>
    </r>
    <r>
      <rPr>
        <b/>
        <sz val="12"/>
        <color rgb="FF0000FF"/>
        <rFont val="Calibri"/>
        <family val="2"/>
        <scheme val="minor"/>
      </rPr>
      <t xml:space="preserve">   </t>
    </r>
    <r>
      <rPr>
        <b/>
        <sz val="12"/>
        <color theme="1"/>
        <rFont val="Calibri"/>
        <family val="2"/>
        <scheme val="minor"/>
      </rPr>
      <t xml:space="preserve">valor  factura     </t>
    </r>
    <r>
      <rPr>
        <b/>
        <sz val="12"/>
        <color rgb="FF0000FF"/>
        <rFont val="Calibri"/>
        <family val="2"/>
        <scheme val="minor"/>
      </rPr>
      <t>23,046.62</t>
    </r>
    <r>
      <rPr>
        <b/>
        <sz val="13"/>
        <color rgb="FF0000FF"/>
        <rFont val="Calibri"/>
        <family val="2"/>
        <scheme val="minor"/>
      </rPr>
      <t xml:space="preserve">  </t>
    </r>
    <r>
      <rPr>
        <b/>
        <sz val="12"/>
        <color theme="1"/>
        <rFont val="Calibri"/>
        <family val="2"/>
        <scheme val="minor"/>
      </rPr>
      <t xml:space="preserve">    SALDO   A FAVOR   </t>
    </r>
    <r>
      <rPr>
        <b/>
        <sz val="12"/>
        <color rgb="FF0000FF"/>
        <rFont val="Calibri"/>
        <family val="2"/>
        <scheme val="minor"/>
      </rPr>
      <t xml:space="preserve">4,546.62  </t>
    </r>
    <r>
      <rPr>
        <b/>
        <sz val="12"/>
        <color theme="1"/>
        <rFont val="Calibri"/>
        <family val="2"/>
        <scheme val="minor"/>
      </rPr>
      <t>USD</t>
    </r>
  </si>
  <si>
    <r>
      <t>Compra de  18,500.00  usd t.c. 24.386     PAGO A SEABOARD      NLSE20-43    FACTURA</t>
    </r>
    <r>
      <rPr>
        <b/>
        <sz val="14"/>
        <color rgb="FFFF0000"/>
        <rFont val="Calibri"/>
        <family val="2"/>
        <scheme val="minor"/>
      </rPr>
      <t xml:space="preserve"> </t>
    </r>
    <r>
      <rPr>
        <b/>
        <sz val="14"/>
        <color rgb="FF0000FF"/>
        <rFont val="Calibri"/>
        <family val="2"/>
        <scheme val="minor"/>
      </rPr>
      <t xml:space="preserve"> 1753772</t>
    </r>
    <r>
      <rPr>
        <b/>
        <sz val="12"/>
        <color rgb="FF0000FF"/>
        <rFont val="Calibri"/>
        <family val="2"/>
        <scheme val="minor"/>
      </rPr>
      <t xml:space="preserve"> </t>
    </r>
    <r>
      <rPr>
        <b/>
        <sz val="12"/>
        <color theme="1"/>
        <rFont val="Calibri"/>
        <family val="2"/>
        <scheme val="minor"/>
      </rPr>
      <t xml:space="preserve">  valor  factura     </t>
    </r>
    <r>
      <rPr>
        <b/>
        <sz val="12"/>
        <color rgb="FF0000FF"/>
        <rFont val="Calibri"/>
        <family val="2"/>
        <scheme val="minor"/>
      </rPr>
      <t>25,103.95</t>
    </r>
    <r>
      <rPr>
        <b/>
        <sz val="13"/>
        <color rgb="FF0000FF"/>
        <rFont val="Calibri"/>
        <family val="2"/>
        <scheme val="minor"/>
      </rPr>
      <t xml:space="preserve"> </t>
    </r>
    <r>
      <rPr>
        <b/>
        <sz val="12"/>
        <color theme="1"/>
        <rFont val="Calibri"/>
        <family val="2"/>
        <scheme val="minor"/>
      </rPr>
      <t xml:space="preserve">    SALDO A FAVOR   </t>
    </r>
    <r>
      <rPr>
        <b/>
        <sz val="12"/>
        <color rgb="FF0000FF"/>
        <rFont val="Calibri"/>
        <family val="2"/>
        <scheme val="minor"/>
      </rPr>
      <t>6,603.95 usd</t>
    </r>
  </si>
  <si>
    <t>NLSE20-44-----NLSE20--47------NLSE20-48</t>
  </si>
  <si>
    <t>NLSE20-45-------NLSE20-49</t>
  </si>
  <si>
    <t>NLSE20-46------NLSE20-33</t>
  </si>
  <si>
    <r>
      <t>Compra de  33,000.00  usd t.c. 24.9     PAGO A SEABOARD      NLSE20</t>
    </r>
    <r>
      <rPr>
        <b/>
        <sz val="14"/>
        <color rgb="FFFF0000"/>
        <rFont val="Calibri"/>
        <family val="2"/>
        <scheme val="minor"/>
      </rPr>
      <t>-(44)---(</t>
    </r>
    <r>
      <rPr>
        <b/>
        <sz val="12"/>
        <color rgb="FFFF0000"/>
        <rFont val="Calibri"/>
        <family val="2"/>
        <scheme val="minor"/>
      </rPr>
      <t>47)-</t>
    </r>
    <r>
      <rPr>
        <b/>
        <sz val="12"/>
        <color theme="1"/>
        <rFont val="Calibri"/>
        <family val="2"/>
        <scheme val="minor"/>
      </rPr>
      <t>--48    FACTURA</t>
    </r>
    <r>
      <rPr>
        <b/>
        <sz val="14"/>
        <color rgb="FFFF0000"/>
        <rFont val="Calibri"/>
        <family val="2"/>
        <scheme val="minor"/>
      </rPr>
      <t xml:space="preserve"> </t>
    </r>
    <r>
      <rPr>
        <b/>
        <sz val="14"/>
        <color theme="1"/>
        <rFont val="Calibri"/>
        <family val="2"/>
        <scheme val="minor"/>
      </rPr>
      <t xml:space="preserve"> 1755610 </t>
    </r>
    <r>
      <rPr>
        <b/>
        <sz val="12"/>
        <color theme="1"/>
        <rFont val="Calibri"/>
        <family val="2"/>
        <scheme val="minor"/>
      </rPr>
      <t xml:space="preserve">  valor  factura     24,159.96    SALDO  A FAVOR 8,840.04  usd   llegada  13 Mayo-2020</t>
    </r>
  </si>
  <si>
    <r>
      <t>Compra de  35,000.00  usd t.c. 24.04     PAGO A SEABOARD      NLSE20--</t>
    </r>
    <r>
      <rPr>
        <b/>
        <sz val="12"/>
        <color rgb="FFFF0000"/>
        <rFont val="Calibri"/>
        <family val="2"/>
        <scheme val="minor"/>
      </rPr>
      <t>(46 )</t>
    </r>
    <r>
      <rPr>
        <b/>
        <sz val="12"/>
        <color theme="1"/>
        <rFont val="Calibri"/>
        <family val="2"/>
        <scheme val="minor"/>
      </rPr>
      <t>---</t>
    </r>
    <r>
      <rPr>
        <b/>
        <sz val="14"/>
        <color theme="1"/>
        <rFont val="Calibri"/>
        <family val="2"/>
        <scheme val="minor"/>
      </rPr>
      <t>-33 -----</t>
    </r>
    <r>
      <rPr>
        <b/>
        <sz val="12"/>
        <color theme="1"/>
        <rFont val="Calibri"/>
        <family val="2"/>
        <scheme val="minor"/>
      </rPr>
      <t xml:space="preserve"> FACTURA</t>
    </r>
    <r>
      <rPr>
        <b/>
        <sz val="14"/>
        <color theme="1"/>
        <rFont val="Calibri"/>
        <family val="2"/>
        <scheme val="minor"/>
      </rPr>
      <t xml:space="preserve">  1756632</t>
    </r>
    <r>
      <rPr>
        <b/>
        <sz val="12"/>
        <color theme="1"/>
        <rFont val="Calibri"/>
        <family val="2"/>
        <scheme val="minor"/>
      </rPr>
      <t xml:space="preserve">  valor  factura     1756632---</t>
    </r>
    <r>
      <rPr>
        <b/>
        <sz val="13"/>
        <color rgb="FFFF0000"/>
        <rFont val="Calibri"/>
        <family val="2"/>
        <scheme val="minor"/>
      </rPr>
      <t xml:space="preserve">  </t>
    </r>
    <r>
      <rPr>
        <b/>
        <sz val="12"/>
        <color theme="1"/>
        <rFont val="Calibri"/>
        <family val="2"/>
        <scheme val="minor"/>
      </rPr>
      <t xml:space="preserve">    SALDO   A FAVOR  DE    15,024.43  usd   llegada 15 May-2020</t>
    </r>
  </si>
  <si>
    <r>
      <t>Compra de  35,000.00  usd t.c. 24.04     PAGO A SEABOARD      NLSE20</t>
    </r>
    <r>
      <rPr>
        <b/>
        <sz val="14"/>
        <color theme="1"/>
        <rFont val="Calibri"/>
        <family val="2"/>
        <scheme val="minor"/>
      </rPr>
      <t>--</t>
    </r>
    <r>
      <rPr>
        <b/>
        <sz val="12"/>
        <color rgb="FFFF0000"/>
        <rFont val="Calibri"/>
        <family val="2"/>
        <scheme val="minor"/>
      </rPr>
      <t>(45)</t>
    </r>
    <r>
      <rPr>
        <b/>
        <sz val="14"/>
        <color theme="1"/>
        <rFont val="Calibri"/>
        <family val="2"/>
        <scheme val="minor"/>
      </rPr>
      <t>----49----</t>
    </r>
    <r>
      <rPr>
        <b/>
        <sz val="12"/>
        <color theme="1"/>
        <rFont val="Calibri"/>
        <family val="2"/>
        <scheme val="minor"/>
      </rPr>
      <t xml:space="preserve">    FACTURA</t>
    </r>
    <r>
      <rPr>
        <b/>
        <sz val="14"/>
        <color theme="1"/>
        <rFont val="Calibri"/>
        <family val="2"/>
        <scheme val="minor"/>
      </rPr>
      <t xml:space="preserve">  1756112</t>
    </r>
    <r>
      <rPr>
        <b/>
        <sz val="12"/>
        <color theme="1"/>
        <rFont val="Calibri"/>
        <family val="2"/>
        <scheme val="minor"/>
      </rPr>
      <t xml:space="preserve">   valor  factura     21,423.58</t>
    </r>
    <r>
      <rPr>
        <b/>
        <sz val="13"/>
        <color rgb="FFFF0000"/>
        <rFont val="Calibri"/>
        <family val="2"/>
        <scheme val="minor"/>
      </rPr>
      <t xml:space="preserve">  </t>
    </r>
    <r>
      <rPr>
        <b/>
        <sz val="12"/>
        <color theme="1"/>
        <rFont val="Calibri"/>
        <family val="2"/>
        <scheme val="minor"/>
      </rPr>
      <t xml:space="preserve">    SALDO   A FAVOR DE  13,576.42  llego el 14-May-2020</t>
    </r>
  </si>
  <si>
    <r>
      <t>Compra de  10,000.00  usd t.c. 24.185     PAGO A SEABOARD      NLSE20--50</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1758536</t>
    </r>
    <r>
      <rPr>
        <b/>
        <sz val="12"/>
        <color theme="1"/>
        <rFont val="Calibri"/>
        <family val="2"/>
        <scheme val="minor"/>
      </rPr>
      <t xml:space="preserve">  valor  factura    18,152.15----</t>
    </r>
    <r>
      <rPr>
        <b/>
        <sz val="13"/>
        <color rgb="FFFF0000"/>
        <rFont val="Calibri"/>
        <family val="2"/>
        <scheme val="minor"/>
      </rPr>
      <t xml:space="preserve">  </t>
    </r>
    <r>
      <rPr>
        <b/>
        <sz val="12"/>
        <color theme="1"/>
        <rFont val="Calibri"/>
        <family val="2"/>
        <scheme val="minor"/>
      </rPr>
      <t xml:space="preserve">    SALDO   PENDIENTE    8,152.15</t>
    </r>
  </si>
  <si>
    <t>NLSE20-50</t>
  </si>
  <si>
    <r>
      <t>Compra de  10,000.00  usd t.c. 24.185     PAGO A SEABOARD      NLSE20--51</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1758537</t>
    </r>
    <r>
      <rPr>
        <b/>
        <sz val="12"/>
        <color theme="1"/>
        <rFont val="Calibri"/>
        <family val="2"/>
        <scheme val="minor"/>
      </rPr>
      <t xml:space="preserve">  valor  factura    18,391.94----</t>
    </r>
    <r>
      <rPr>
        <b/>
        <sz val="13"/>
        <color rgb="FFFF0000"/>
        <rFont val="Calibri"/>
        <family val="2"/>
        <scheme val="minor"/>
      </rPr>
      <t xml:space="preserve">  </t>
    </r>
    <r>
      <rPr>
        <b/>
        <sz val="12"/>
        <color theme="1"/>
        <rFont val="Calibri"/>
        <family val="2"/>
        <scheme val="minor"/>
      </rPr>
      <t xml:space="preserve">    SALDO   PENDIENTE    8,391.94</t>
    </r>
  </si>
  <si>
    <t>NLSE20-51</t>
  </si>
  <si>
    <r>
      <t>Compra de  10,000.00  usd t.c. 24.180     PAGO A SEABOARD      NLSE20--34</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1759269</t>
    </r>
    <r>
      <rPr>
        <b/>
        <sz val="12"/>
        <color theme="1"/>
        <rFont val="Calibri"/>
        <family val="2"/>
        <scheme val="minor"/>
      </rPr>
      <t xml:space="preserve">  valor  factura    18,126.77----</t>
    </r>
    <r>
      <rPr>
        <b/>
        <sz val="13"/>
        <color rgb="FFFF0000"/>
        <rFont val="Calibri"/>
        <family val="2"/>
        <scheme val="minor"/>
      </rPr>
      <t xml:space="preserve">  </t>
    </r>
    <r>
      <rPr>
        <b/>
        <sz val="12"/>
        <color theme="1"/>
        <rFont val="Calibri"/>
        <family val="2"/>
        <scheme val="minor"/>
      </rPr>
      <t xml:space="preserve">    SALDO   PENDIENTE    8,126.77</t>
    </r>
  </si>
  <si>
    <t>NLSE20-34</t>
  </si>
  <si>
    <r>
      <t>Compra de  21,000.00  usd t.c. 23.640     PAGO A SEABOARD      NLSE20--52</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1760113</t>
    </r>
    <r>
      <rPr>
        <b/>
        <sz val="12"/>
        <color theme="1"/>
        <rFont val="Calibri"/>
        <family val="2"/>
        <scheme val="minor"/>
      </rPr>
      <t xml:space="preserve">  valor  factura    18,449.47----</t>
    </r>
    <r>
      <rPr>
        <b/>
        <sz val="13"/>
        <color rgb="FFFF0000"/>
        <rFont val="Calibri"/>
        <family val="2"/>
        <scheme val="minor"/>
      </rPr>
      <t xml:space="preserve">  </t>
    </r>
    <r>
      <rPr>
        <b/>
        <sz val="12"/>
        <color theme="1"/>
        <rFont val="Calibri"/>
        <family val="2"/>
        <scheme val="minor"/>
      </rPr>
      <t xml:space="preserve">    SALDO   A FAVOR DE  2,550.53</t>
    </r>
  </si>
  <si>
    <t>NLSE20-52</t>
  </si>
  <si>
    <r>
      <t>Compra de  18,000.00  usd t.c. 23.400     PAGO A SEABOARD      NLSE20--53</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1760114</t>
    </r>
    <r>
      <rPr>
        <b/>
        <sz val="12"/>
        <color theme="1"/>
        <rFont val="Calibri"/>
        <family val="2"/>
        <scheme val="minor"/>
      </rPr>
      <t xml:space="preserve">  valor  factura    18,423.87----</t>
    </r>
    <r>
      <rPr>
        <b/>
        <sz val="13"/>
        <color rgb="FFFF0000"/>
        <rFont val="Calibri"/>
        <family val="2"/>
        <scheme val="minor"/>
      </rPr>
      <t xml:space="preserve">  </t>
    </r>
    <r>
      <rPr>
        <b/>
        <sz val="12"/>
        <color theme="1"/>
        <rFont val="Calibri"/>
        <family val="2"/>
        <scheme val="minor"/>
      </rPr>
      <t xml:space="preserve">    SALDO   PENDIENTE  423.87</t>
    </r>
  </si>
  <si>
    <t>NLSE20-53</t>
  </si>
  <si>
    <r>
      <t>Compra de  18,000.00  usd t.c. 22.995     PAGO A SEABOARD      NLSE20--35</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1761137</t>
    </r>
    <r>
      <rPr>
        <b/>
        <sz val="12"/>
        <color theme="1"/>
        <rFont val="Calibri"/>
        <family val="2"/>
        <scheme val="minor"/>
      </rPr>
      <t xml:space="preserve">  valor  factura    19,353.70----</t>
    </r>
    <r>
      <rPr>
        <b/>
        <sz val="13"/>
        <color rgb="FFFF0000"/>
        <rFont val="Calibri"/>
        <family val="2"/>
        <scheme val="minor"/>
      </rPr>
      <t xml:space="preserve">  </t>
    </r>
    <r>
      <rPr>
        <b/>
        <sz val="12"/>
        <color theme="1"/>
        <rFont val="Calibri"/>
        <family val="2"/>
        <scheme val="minor"/>
      </rPr>
      <t xml:space="preserve">    SALDO   PENDIENTE  1,353.70</t>
    </r>
  </si>
  <si>
    <t>NLSE20-35</t>
  </si>
  <si>
    <r>
      <t>Compra de  21,000.00  usd t.c. 22.63     PAGO A SEABOARD      NLSE20--54</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1763695</t>
    </r>
    <r>
      <rPr>
        <b/>
        <sz val="12"/>
        <color theme="1"/>
        <rFont val="Calibri"/>
        <family val="2"/>
        <scheme val="minor"/>
      </rPr>
      <t xml:space="preserve">  valor  factura    19,826.03----</t>
    </r>
    <r>
      <rPr>
        <b/>
        <sz val="13"/>
        <color rgb="FFFF0000"/>
        <rFont val="Calibri"/>
        <family val="2"/>
        <scheme val="minor"/>
      </rPr>
      <t xml:space="preserve">  </t>
    </r>
    <r>
      <rPr>
        <b/>
        <sz val="12"/>
        <color theme="1"/>
        <rFont val="Calibri"/>
        <family val="2"/>
        <scheme val="minor"/>
      </rPr>
      <t xml:space="preserve">    SALDO   A FAVOR    1,173.97  usd</t>
    </r>
  </si>
  <si>
    <t>NLSE20-54</t>
  </si>
  <si>
    <r>
      <t>Compra de  21,000.00  usd t.c. 22.36     PAGO A SEABOARD      NLSE20--55</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1763320</t>
    </r>
    <r>
      <rPr>
        <b/>
        <sz val="12"/>
        <color theme="1"/>
        <rFont val="Calibri"/>
        <family val="2"/>
        <scheme val="minor"/>
      </rPr>
      <t xml:space="preserve">  valor  factura    20,919.82----</t>
    </r>
    <r>
      <rPr>
        <b/>
        <sz val="13"/>
        <color rgb="FFFF0000"/>
        <rFont val="Calibri"/>
        <family val="2"/>
        <scheme val="minor"/>
      </rPr>
      <t xml:space="preserve">  </t>
    </r>
    <r>
      <rPr>
        <b/>
        <sz val="12"/>
        <color theme="1"/>
        <rFont val="Calibri"/>
        <family val="2"/>
        <scheme val="minor"/>
      </rPr>
      <t xml:space="preserve">    SALDO   A FAVOR    80.18  usd</t>
    </r>
  </si>
  <si>
    <t>NLSE20-55</t>
  </si>
  <si>
    <r>
      <t>Compra de  18,000.00  usd t.c. 22.05     PAGO A SEABOARD      NLSE20--56</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1764357</t>
    </r>
    <r>
      <rPr>
        <b/>
        <sz val="12"/>
        <color theme="1"/>
        <rFont val="Calibri"/>
        <family val="2"/>
        <scheme val="minor"/>
      </rPr>
      <t xml:space="preserve">  valor  factura    20,407.98----</t>
    </r>
    <r>
      <rPr>
        <b/>
        <sz val="13"/>
        <color rgb="FFFF0000"/>
        <rFont val="Calibri"/>
        <family val="2"/>
        <scheme val="minor"/>
      </rPr>
      <t xml:space="preserve">  </t>
    </r>
    <r>
      <rPr>
        <b/>
        <sz val="12"/>
        <color theme="1"/>
        <rFont val="Calibri"/>
        <family val="2"/>
        <scheme val="minor"/>
      </rPr>
      <t xml:space="preserve">    SALDO   A FAVOR   2,407.98  usd</t>
    </r>
  </si>
  <si>
    <t>NLSE20-56</t>
  </si>
  <si>
    <r>
      <t>Compra de  19,000.00  usd t.c. 21.774     PAGO A SEABOARD      NLSE20--47</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1765605</t>
    </r>
    <r>
      <rPr>
        <b/>
        <sz val="12"/>
        <color theme="1"/>
        <rFont val="Calibri"/>
        <family val="2"/>
        <scheme val="minor"/>
      </rPr>
      <t xml:space="preserve">  valor  factura    19,506.84----</t>
    </r>
    <r>
      <rPr>
        <b/>
        <sz val="13"/>
        <color rgb="FFFF0000"/>
        <rFont val="Calibri"/>
        <family val="2"/>
        <scheme val="minor"/>
      </rPr>
      <t xml:space="preserve">  </t>
    </r>
    <r>
      <rPr>
        <b/>
        <sz val="12"/>
        <color theme="1"/>
        <rFont val="Calibri"/>
        <family val="2"/>
        <scheme val="minor"/>
      </rPr>
      <t xml:space="preserve">    SALDO   PENDIENTE     506.84  usd</t>
    </r>
  </si>
  <si>
    <t>NLSE20-47</t>
  </si>
  <si>
    <r>
      <t>Compra de  20,000.00  usd t.c. 21.65     PAGO A SEABOARD      NLSE20--45</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1766085</t>
    </r>
    <r>
      <rPr>
        <b/>
        <sz val="12"/>
        <color theme="1"/>
        <rFont val="Calibri"/>
        <family val="2"/>
        <scheme val="minor"/>
      </rPr>
      <t xml:space="preserve">  valor  factura    19,743.97----</t>
    </r>
    <r>
      <rPr>
        <b/>
        <sz val="13"/>
        <color rgb="FFFF0000"/>
        <rFont val="Calibri"/>
        <family val="2"/>
        <scheme val="minor"/>
      </rPr>
      <t xml:space="preserve">  </t>
    </r>
    <r>
      <rPr>
        <b/>
        <sz val="12"/>
        <color theme="1"/>
        <rFont val="Calibri"/>
        <family val="2"/>
        <scheme val="minor"/>
      </rPr>
      <t xml:space="preserve">    SALDO   A FAVOR      256.03  usd</t>
    </r>
  </si>
  <si>
    <t>NLSE20-45</t>
  </si>
  <si>
    <r>
      <t>Compra de  19,500.00  usd t.c. 21.535     PAGO A SEABOARD      NLSE20--46</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1766948  </t>
    </r>
    <r>
      <rPr>
        <b/>
        <sz val="12"/>
        <color theme="1"/>
        <rFont val="Calibri"/>
        <family val="2"/>
        <scheme val="minor"/>
      </rPr>
      <t xml:space="preserve">  valor  factura    19,934.59----</t>
    </r>
    <r>
      <rPr>
        <b/>
        <sz val="13"/>
        <color rgb="FFFF0000"/>
        <rFont val="Calibri"/>
        <family val="2"/>
        <scheme val="minor"/>
      </rPr>
      <t xml:space="preserve">  </t>
    </r>
    <r>
      <rPr>
        <b/>
        <sz val="12"/>
        <color theme="1"/>
        <rFont val="Calibri"/>
        <family val="2"/>
        <scheme val="minor"/>
      </rPr>
      <t xml:space="preserve">    SALDO   PENDIENTE      434.59  usd</t>
    </r>
  </si>
  <si>
    <t>NLSE20-46</t>
  </si>
  <si>
    <r>
      <t>Compra de  19,000.00  usd t.c. 21.83     PAGO A SEABOARD      NLSE20--57</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1768856  </t>
    </r>
    <r>
      <rPr>
        <b/>
        <sz val="12"/>
        <color theme="1"/>
        <rFont val="Calibri"/>
        <family val="2"/>
        <scheme val="minor"/>
      </rPr>
      <t xml:space="preserve">  valor  factura    19,623.66----</t>
    </r>
    <r>
      <rPr>
        <b/>
        <sz val="13"/>
        <color rgb="FFFF0000"/>
        <rFont val="Calibri"/>
        <family val="2"/>
        <scheme val="minor"/>
      </rPr>
      <t xml:space="preserve">  </t>
    </r>
    <r>
      <rPr>
        <b/>
        <sz val="12"/>
        <color theme="1"/>
        <rFont val="Calibri"/>
        <family val="2"/>
        <scheme val="minor"/>
      </rPr>
      <t xml:space="preserve">    SALDO   PENDIENTE      623.66  usd</t>
    </r>
  </si>
  <si>
    <t>NLSE20-57</t>
  </si>
  <si>
    <r>
      <t>Compra de  19,000.00  usd t.c. 22.770     PAGO A SEABOARD      NLSE20--58</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1769243  </t>
    </r>
    <r>
      <rPr>
        <b/>
        <sz val="12"/>
        <color theme="1"/>
        <rFont val="Calibri"/>
        <family val="2"/>
        <scheme val="minor"/>
      </rPr>
      <t xml:space="preserve">  valor  factura    18,804.13----</t>
    </r>
    <r>
      <rPr>
        <b/>
        <sz val="13"/>
        <color rgb="FFFF0000"/>
        <rFont val="Calibri"/>
        <family val="2"/>
        <scheme val="minor"/>
      </rPr>
      <t xml:space="preserve">  </t>
    </r>
    <r>
      <rPr>
        <b/>
        <sz val="12"/>
        <color theme="1"/>
        <rFont val="Calibri"/>
        <family val="2"/>
        <scheme val="minor"/>
      </rPr>
      <t xml:space="preserve">    SALDO   A FAVOR     195.87  usd</t>
    </r>
  </si>
  <si>
    <t>NLSE20-58</t>
  </si>
  <si>
    <t xml:space="preserve">Nota de credito </t>
  </si>
  <si>
    <t>SALDO A NUESTRO FAVOR 27 Junio 2020</t>
  </si>
  <si>
    <r>
      <t>Compra de  18,000.00  usd t.c. 22.558     PAGO A SEABOARD      NLSE20--59</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1771668  </t>
    </r>
    <r>
      <rPr>
        <b/>
        <sz val="12"/>
        <color theme="1"/>
        <rFont val="Calibri"/>
        <family val="2"/>
        <scheme val="minor"/>
      </rPr>
      <t xml:space="preserve">  valor  factura    18,561.82----</t>
    </r>
    <r>
      <rPr>
        <b/>
        <sz val="13"/>
        <color rgb="FFFF0000"/>
        <rFont val="Calibri"/>
        <family val="2"/>
        <scheme val="minor"/>
      </rPr>
      <t xml:space="preserve">  </t>
    </r>
    <r>
      <rPr>
        <b/>
        <sz val="12"/>
        <color theme="1"/>
        <rFont val="Calibri"/>
        <family val="2"/>
        <scheme val="minor"/>
      </rPr>
      <t xml:space="preserve">    SALDO   PENDIENTE      561.82  usd</t>
    </r>
  </si>
  <si>
    <t>NLSE20-59</t>
  </si>
  <si>
    <r>
      <t>Compra de  18,000.00  usd t.c. 22.680     PAGO A SEABOARD      NLSE20--60</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1772417  </t>
    </r>
    <r>
      <rPr>
        <b/>
        <sz val="12"/>
        <color theme="1"/>
        <rFont val="Calibri"/>
        <family val="2"/>
        <scheme val="minor"/>
      </rPr>
      <t xml:space="preserve">  valor  factura    17,847.61----</t>
    </r>
    <r>
      <rPr>
        <b/>
        <sz val="13"/>
        <color rgb="FFFF0000"/>
        <rFont val="Calibri"/>
        <family val="2"/>
        <scheme val="minor"/>
      </rPr>
      <t xml:space="preserve">  </t>
    </r>
    <r>
      <rPr>
        <b/>
        <sz val="12"/>
        <color theme="1"/>
        <rFont val="Calibri"/>
        <family val="2"/>
        <scheme val="minor"/>
      </rPr>
      <t xml:space="preserve">    SALDO   A FAVOR        152.39  usd</t>
    </r>
  </si>
  <si>
    <t>NLSE20-60</t>
  </si>
  <si>
    <r>
      <t>Compra de  19,500.00  usd t.c. 22.785     PAGO A SEABOARD      NLSE20--61</t>
    </r>
    <r>
      <rPr>
        <b/>
        <sz val="14"/>
        <color theme="1"/>
        <rFont val="Calibri"/>
        <family val="2"/>
        <scheme val="minor"/>
      </rPr>
      <t>----</t>
    </r>
    <r>
      <rPr>
        <b/>
        <sz val="12"/>
        <color theme="1"/>
        <rFont val="Calibri"/>
        <family val="2"/>
        <scheme val="minor"/>
      </rPr>
      <t xml:space="preserve"> FACTURA</t>
    </r>
    <r>
      <rPr>
        <b/>
        <sz val="14"/>
        <color theme="1"/>
        <rFont val="Calibri"/>
        <family val="2"/>
        <scheme val="minor"/>
      </rPr>
      <t xml:space="preserve">  1774477  </t>
    </r>
    <r>
      <rPr>
        <b/>
        <sz val="12"/>
        <color theme="1"/>
        <rFont val="Calibri"/>
        <family val="2"/>
        <scheme val="minor"/>
      </rPr>
      <t xml:space="preserve">  valor  factura    17,826.10----</t>
    </r>
    <r>
      <rPr>
        <b/>
        <sz val="13"/>
        <color rgb="FFFF0000"/>
        <rFont val="Calibri"/>
        <family val="2"/>
        <scheme val="minor"/>
      </rPr>
      <t xml:space="preserve">  </t>
    </r>
    <r>
      <rPr>
        <b/>
        <sz val="12"/>
        <color theme="1"/>
        <rFont val="Calibri"/>
        <family val="2"/>
        <scheme val="minor"/>
      </rPr>
      <t xml:space="preserve">    SALDO   A FAVOR      1,673.90  usd</t>
    </r>
  </si>
  <si>
    <t>NLSE20-61</t>
  </si>
  <si>
    <r>
      <t xml:space="preserve">Compra de  19,000.00  usd t.c. 22.988     PAGO A SEABOARD    </t>
    </r>
    <r>
      <rPr>
        <b/>
        <sz val="18"/>
        <color rgb="FF0000FF"/>
        <rFont val="Calibri"/>
        <family val="2"/>
        <scheme val="minor"/>
      </rPr>
      <t xml:space="preserve"> </t>
    </r>
    <r>
      <rPr>
        <b/>
        <sz val="16"/>
        <color rgb="FF0000FF"/>
        <rFont val="Calibri"/>
        <family val="2"/>
        <scheme val="minor"/>
      </rPr>
      <t xml:space="preserve"> tba-</t>
    </r>
    <r>
      <rPr>
        <b/>
        <sz val="12"/>
        <color theme="1"/>
        <rFont val="Calibri"/>
        <family val="2"/>
        <scheme val="minor"/>
      </rPr>
      <t>----- FACTURA</t>
    </r>
    <r>
      <rPr>
        <b/>
        <sz val="14"/>
        <color theme="1"/>
        <rFont val="Calibri"/>
        <family val="2"/>
        <scheme val="minor"/>
      </rPr>
      <t xml:space="preserve">  1774225  </t>
    </r>
    <r>
      <rPr>
        <b/>
        <sz val="12"/>
        <color theme="1"/>
        <rFont val="Calibri"/>
        <family val="2"/>
        <scheme val="minor"/>
      </rPr>
      <t xml:space="preserve">  valor  factura    18,977.78----</t>
    </r>
    <r>
      <rPr>
        <b/>
        <sz val="13"/>
        <color rgb="FFFF0000"/>
        <rFont val="Calibri"/>
        <family val="2"/>
        <scheme val="minor"/>
      </rPr>
      <t xml:space="preserve">  </t>
    </r>
    <r>
      <rPr>
        <b/>
        <sz val="12"/>
        <color theme="1"/>
        <rFont val="Calibri"/>
        <family val="2"/>
        <scheme val="minor"/>
      </rPr>
      <t xml:space="preserve">    SALDO   A FAVOR      22.22  usd</t>
    </r>
  </si>
  <si>
    <r>
      <t xml:space="preserve">Compra de  18,000.00  usd t.c. 22.788     PAGO A SEABOARD    </t>
    </r>
    <r>
      <rPr>
        <b/>
        <sz val="18"/>
        <color rgb="FF0000FF"/>
        <rFont val="Calibri"/>
        <family val="2"/>
        <scheme val="minor"/>
      </rPr>
      <t xml:space="preserve"> </t>
    </r>
    <r>
      <rPr>
        <b/>
        <sz val="16"/>
        <color rgb="FF0000FF"/>
        <rFont val="Calibri"/>
        <family val="2"/>
        <scheme val="minor"/>
      </rPr>
      <t xml:space="preserve"> NLSE20-63</t>
    </r>
    <r>
      <rPr>
        <b/>
        <sz val="12"/>
        <color theme="1"/>
        <rFont val="Calibri"/>
        <family val="2"/>
        <scheme val="minor"/>
      </rPr>
      <t>----- FACTURA</t>
    </r>
    <r>
      <rPr>
        <b/>
        <sz val="14"/>
        <color theme="1"/>
        <rFont val="Calibri"/>
        <family val="2"/>
        <scheme val="minor"/>
      </rPr>
      <t xml:space="preserve">  1776782  </t>
    </r>
    <r>
      <rPr>
        <b/>
        <sz val="12"/>
        <color theme="1"/>
        <rFont val="Calibri"/>
        <family val="2"/>
        <scheme val="minor"/>
      </rPr>
      <t xml:space="preserve">  valor  factura    17,614.54----</t>
    </r>
    <r>
      <rPr>
        <b/>
        <sz val="13"/>
        <color rgb="FFFF0000"/>
        <rFont val="Calibri"/>
        <family val="2"/>
        <scheme val="minor"/>
      </rPr>
      <t xml:space="preserve">  </t>
    </r>
    <r>
      <rPr>
        <b/>
        <sz val="12"/>
        <color theme="1"/>
        <rFont val="Calibri"/>
        <family val="2"/>
        <scheme val="minor"/>
      </rPr>
      <t xml:space="preserve">    SALDO   A FAVOR     385.46  usd</t>
    </r>
  </si>
  <si>
    <t>NLSE20-63</t>
  </si>
  <si>
    <r>
      <t xml:space="preserve">Compra de  18,000.00  usd t.c. 22.789     PAGO A SEABOARD    </t>
    </r>
    <r>
      <rPr>
        <b/>
        <sz val="18"/>
        <color rgb="FF0000FF"/>
        <rFont val="Calibri"/>
        <family val="2"/>
        <scheme val="minor"/>
      </rPr>
      <t xml:space="preserve"> </t>
    </r>
    <r>
      <rPr>
        <b/>
        <sz val="16"/>
        <color rgb="FF0000FF"/>
        <rFont val="Calibri"/>
        <family val="2"/>
        <scheme val="minor"/>
      </rPr>
      <t xml:space="preserve"> NLSE20-64</t>
    </r>
    <r>
      <rPr>
        <b/>
        <sz val="12"/>
        <color theme="1"/>
        <rFont val="Calibri"/>
        <family val="2"/>
        <scheme val="minor"/>
      </rPr>
      <t>----- FACTURA</t>
    </r>
    <r>
      <rPr>
        <b/>
        <sz val="14"/>
        <color theme="1"/>
        <rFont val="Calibri"/>
        <family val="2"/>
        <scheme val="minor"/>
      </rPr>
      <t xml:space="preserve">  1777094  </t>
    </r>
    <r>
      <rPr>
        <b/>
        <sz val="12"/>
        <color theme="1"/>
        <rFont val="Calibri"/>
        <family val="2"/>
        <scheme val="minor"/>
      </rPr>
      <t xml:space="preserve">  valor  factura    17,640.07----</t>
    </r>
    <r>
      <rPr>
        <b/>
        <sz val="13"/>
        <color rgb="FFFF0000"/>
        <rFont val="Calibri"/>
        <family val="2"/>
        <scheme val="minor"/>
      </rPr>
      <t xml:space="preserve">  </t>
    </r>
    <r>
      <rPr>
        <b/>
        <sz val="12"/>
        <color theme="1"/>
        <rFont val="Calibri"/>
        <family val="2"/>
        <scheme val="minor"/>
      </rPr>
      <t xml:space="preserve">    SALDO   A FAVOR     359.93  usd</t>
    </r>
  </si>
  <si>
    <t>NLSE20-64</t>
  </si>
  <si>
    <t>NLSE20-65</t>
  </si>
  <si>
    <r>
      <t xml:space="preserve">Compra de  18,500.00  usd t.c. 22.77     PAGO A SEABOARD    </t>
    </r>
    <r>
      <rPr>
        <b/>
        <sz val="18"/>
        <color rgb="FF0000FF"/>
        <rFont val="Calibri"/>
        <family val="2"/>
        <scheme val="minor"/>
      </rPr>
      <t xml:space="preserve"> </t>
    </r>
    <r>
      <rPr>
        <b/>
        <sz val="16"/>
        <color rgb="FF0000FF"/>
        <rFont val="Calibri"/>
        <family val="2"/>
        <scheme val="minor"/>
      </rPr>
      <t xml:space="preserve"> NLSE20-65</t>
    </r>
    <r>
      <rPr>
        <b/>
        <sz val="12"/>
        <color theme="1"/>
        <rFont val="Calibri"/>
        <family val="2"/>
        <scheme val="minor"/>
      </rPr>
      <t>----- FACTURA</t>
    </r>
    <r>
      <rPr>
        <b/>
        <sz val="14"/>
        <color theme="1"/>
        <rFont val="Calibri"/>
        <family val="2"/>
        <scheme val="minor"/>
      </rPr>
      <t xml:space="preserve">  1779989  </t>
    </r>
    <r>
      <rPr>
        <b/>
        <sz val="12"/>
        <color theme="1"/>
        <rFont val="Calibri"/>
        <family val="2"/>
        <scheme val="minor"/>
      </rPr>
      <t xml:space="preserve">  valor  factura    22,595.79----</t>
    </r>
    <r>
      <rPr>
        <b/>
        <sz val="13"/>
        <color rgb="FFFF0000"/>
        <rFont val="Calibri"/>
        <family val="2"/>
        <scheme val="minor"/>
      </rPr>
      <t xml:space="preserve">  </t>
    </r>
    <r>
      <rPr>
        <b/>
        <sz val="12"/>
        <color theme="1"/>
        <rFont val="Calibri"/>
        <family val="2"/>
        <scheme val="minor"/>
      </rPr>
      <t xml:space="preserve">    SALDO   PENDIENTE      4,095.79  usd</t>
    </r>
  </si>
  <si>
    <r>
      <t xml:space="preserve">Compra de  18,500.00  usd t.c. 22.665     PAGO A SEABOARD    </t>
    </r>
    <r>
      <rPr>
        <b/>
        <sz val="18"/>
        <color rgb="FF0000FF"/>
        <rFont val="Calibri"/>
        <family val="2"/>
        <scheme val="minor"/>
      </rPr>
      <t xml:space="preserve"> </t>
    </r>
    <r>
      <rPr>
        <b/>
        <sz val="16"/>
        <color rgb="FF0000FF"/>
        <rFont val="Calibri"/>
        <family val="2"/>
        <scheme val="minor"/>
      </rPr>
      <t xml:space="preserve"> NLSE20-66</t>
    </r>
    <r>
      <rPr>
        <b/>
        <sz val="12"/>
        <color theme="1"/>
        <rFont val="Calibri"/>
        <family val="2"/>
        <scheme val="minor"/>
      </rPr>
      <t>----- FACTURA</t>
    </r>
    <r>
      <rPr>
        <b/>
        <sz val="14"/>
        <color theme="1"/>
        <rFont val="Calibri"/>
        <family val="2"/>
        <scheme val="minor"/>
      </rPr>
      <t xml:space="preserve">  1781445  </t>
    </r>
    <r>
      <rPr>
        <b/>
        <sz val="12"/>
        <color theme="1"/>
        <rFont val="Calibri"/>
        <family val="2"/>
        <scheme val="minor"/>
      </rPr>
      <t xml:space="preserve">  valor  factura    23,696.69----</t>
    </r>
    <r>
      <rPr>
        <b/>
        <sz val="13"/>
        <color rgb="FFFF0000"/>
        <rFont val="Calibri"/>
        <family val="2"/>
        <scheme val="minor"/>
      </rPr>
      <t xml:space="preserve">  </t>
    </r>
    <r>
      <rPr>
        <b/>
        <sz val="12"/>
        <color theme="1"/>
        <rFont val="Calibri"/>
        <family val="2"/>
        <scheme val="minor"/>
      </rPr>
      <t xml:space="preserve">    SALDO   PENDIENTE   5,196.69 usd</t>
    </r>
  </si>
  <si>
    <t>NLSE20-66</t>
  </si>
  <si>
    <r>
      <t xml:space="preserve">Compra de  27,000.00  usd t.c. 22.542     PAGO A SEABOARD    </t>
    </r>
    <r>
      <rPr>
        <b/>
        <sz val="18"/>
        <color rgb="FF0000FF"/>
        <rFont val="Calibri"/>
        <family val="2"/>
        <scheme val="minor"/>
      </rPr>
      <t xml:space="preserve"> </t>
    </r>
    <r>
      <rPr>
        <b/>
        <sz val="16"/>
        <color rgb="FF0000FF"/>
        <rFont val="Calibri"/>
        <family val="2"/>
        <scheme val="minor"/>
      </rPr>
      <t xml:space="preserve"> NLSE20-67</t>
    </r>
    <r>
      <rPr>
        <b/>
        <sz val="12"/>
        <color theme="1"/>
        <rFont val="Calibri"/>
        <family val="2"/>
        <scheme val="minor"/>
      </rPr>
      <t>----- FACTURA</t>
    </r>
    <r>
      <rPr>
        <b/>
        <sz val="14"/>
        <color theme="1"/>
        <rFont val="Calibri"/>
        <family val="2"/>
        <scheme val="minor"/>
      </rPr>
      <t xml:space="preserve">  1782195  </t>
    </r>
    <r>
      <rPr>
        <b/>
        <sz val="12"/>
        <color theme="1"/>
        <rFont val="Calibri"/>
        <family val="2"/>
        <scheme val="minor"/>
      </rPr>
      <t xml:space="preserve">  valor  factura    25,787.21----</t>
    </r>
    <r>
      <rPr>
        <b/>
        <sz val="13"/>
        <color rgb="FFFF0000"/>
        <rFont val="Calibri"/>
        <family val="2"/>
        <scheme val="minor"/>
      </rPr>
      <t xml:space="preserve">  </t>
    </r>
    <r>
      <rPr>
        <b/>
        <sz val="12"/>
        <color theme="1"/>
        <rFont val="Calibri"/>
        <family val="2"/>
        <scheme val="minor"/>
      </rPr>
      <t xml:space="preserve">    SALDO   A FAVOR     1,212.79   usd</t>
    </r>
  </si>
  <si>
    <t>NLSE20-67</t>
  </si>
  <si>
    <r>
      <t xml:space="preserve">Compra de  27,000.00  usd t.c. 22.345     PAGO A SEABOARD    </t>
    </r>
    <r>
      <rPr>
        <b/>
        <sz val="18"/>
        <color rgb="FF0000FF"/>
        <rFont val="Calibri"/>
        <family val="2"/>
        <scheme val="minor"/>
      </rPr>
      <t xml:space="preserve"> </t>
    </r>
    <r>
      <rPr>
        <b/>
        <sz val="16"/>
        <color rgb="FF0000FF"/>
        <rFont val="Calibri"/>
        <family val="2"/>
        <scheme val="minor"/>
      </rPr>
      <t xml:space="preserve"> NLSE20-68</t>
    </r>
    <r>
      <rPr>
        <b/>
        <sz val="12"/>
        <color theme="1"/>
        <rFont val="Calibri"/>
        <family val="2"/>
        <scheme val="minor"/>
      </rPr>
      <t>----- FACTURA</t>
    </r>
    <r>
      <rPr>
        <b/>
        <sz val="14"/>
        <color theme="1"/>
        <rFont val="Calibri"/>
        <family val="2"/>
        <scheme val="minor"/>
      </rPr>
      <t xml:space="preserve">  1782552  </t>
    </r>
    <r>
      <rPr>
        <b/>
        <sz val="12"/>
        <color theme="1"/>
        <rFont val="Calibri"/>
        <family val="2"/>
        <scheme val="minor"/>
      </rPr>
      <t xml:space="preserve">  valor  factura    26,767.42----</t>
    </r>
    <r>
      <rPr>
        <b/>
        <sz val="13"/>
        <color rgb="FFFF0000"/>
        <rFont val="Calibri"/>
        <family val="2"/>
        <scheme val="minor"/>
      </rPr>
      <t xml:space="preserve">  </t>
    </r>
    <r>
      <rPr>
        <b/>
        <sz val="12"/>
        <color theme="1"/>
        <rFont val="Calibri"/>
        <family val="2"/>
        <scheme val="minor"/>
      </rPr>
      <t xml:space="preserve">    SALDO   A FAVOR     232.58   usd</t>
    </r>
  </si>
  <si>
    <t>NLSE20-68</t>
  </si>
  <si>
    <r>
      <t xml:space="preserve">Compra de  30,000.00  usd t.c. 22.29     PAGO A SEABOARD    </t>
    </r>
    <r>
      <rPr>
        <b/>
        <sz val="18"/>
        <color rgb="FF0000FF"/>
        <rFont val="Calibri"/>
        <family val="2"/>
        <scheme val="minor"/>
      </rPr>
      <t xml:space="preserve"> </t>
    </r>
    <r>
      <rPr>
        <b/>
        <sz val="16"/>
        <color rgb="FF0000FF"/>
        <rFont val="Calibri"/>
        <family val="2"/>
        <scheme val="minor"/>
      </rPr>
      <t xml:space="preserve"> NLSE20-69</t>
    </r>
    <r>
      <rPr>
        <b/>
        <sz val="12"/>
        <color theme="1"/>
        <rFont val="Calibri"/>
        <family val="2"/>
        <scheme val="minor"/>
      </rPr>
      <t>----- FACTURA</t>
    </r>
    <r>
      <rPr>
        <b/>
        <sz val="14"/>
        <color theme="1"/>
        <rFont val="Calibri"/>
        <family val="2"/>
        <scheme val="minor"/>
      </rPr>
      <t xml:space="preserve">  1784984  </t>
    </r>
    <r>
      <rPr>
        <b/>
        <sz val="12"/>
        <color theme="1"/>
        <rFont val="Calibri"/>
        <family val="2"/>
        <scheme val="minor"/>
      </rPr>
      <t xml:space="preserve">  valor  factura    27,828.43----</t>
    </r>
    <r>
      <rPr>
        <b/>
        <sz val="13"/>
        <color rgb="FFFF0000"/>
        <rFont val="Calibri"/>
        <family val="2"/>
        <scheme val="minor"/>
      </rPr>
      <t xml:space="preserve">  </t>
    </r>
    <r>
      <rPr>
        <b/>
        <sz val="12"/>
        <color theme="1"/>
        <rFont val="Calibri"/>
        <family val="2"/>
        <scheme val="minor"/>
      </rPr>
      <t xml:space="preserve">    SALDO   A FAVOR     2,171.57   usd</t>
    </r>
  </si>
  <si>
    <t>NLSE20-69</t>
  </si>
  <si>
    <r>
      <t xml:space="preserve">Compra de  30,000.00  usd t.c. 22.28     PAGO A SEABOARD    </t>
    </r>
    <r>
      <rPr>
        <b/>
        <sz val="18"/>
        <color rgb="FF0000FF"/>
        <rFont val="Calibri"/>
        <family val="2"/>
        <scheme val="minor"/>
      </rPr>
      <t xml:space="preserve"> </t>
    </r>
    <r>
      <rPr>
        <b/>
        <sz val="16"/>
        <color rgb="FF0000FF"/>
        <rFont val="Calibri"/>
        <family val="2"/>
        <scheme val="minor"/>
      </rPr>
      <t xml:space="preserve"> NLSE20-70</t>
    </r>
    <r>
      <rPr>
        <b/>
        <sz val="12"/>
        <color theme="1"/>
        <rFont val="Calibri"/>
        <family val="2"/>
        <scheme val="minor"/>
      </rPr>
      <t>----- FACTURA</t>
    </r>
    <r>
      <rPr>
        <b/>
        <sz val="14"/>
        <color theme="1"/>
        <rFont val="Calibri"/>
        <family val="2"/>
        <scheme val="minor"/>
      </rPr>
      <t xml:space="preserve">  1785576  </t>
    </r>
    <r>
      <rPr>
        <b/>
        <sz val="12"/>
        <color theme="1"/>
        <rFont val="Calibri"/>
        <family val="2"/>
        <scheme val="minor"/>
      </rPr>
      <t xml:space="preserve">  valor  factura    28,265.81----</t>
    </r>
    <r>
      <rPr>
        <b/>
        <sz val="13"/>
        <color rgb="FFFF0000"/>
        <rFont val="Calibri"/>
        <family val="2"/>
        <scheme val="minor"/>
      </rPr>
      <t xml:space="preserve">  </t>
    </r>
    <r>
      <rPr>
        <b/>
        <sz val="12"/>
        <color theme="1"/>
        <rFont val="Calibri"/>
        <family val="2"/>
        <scheme val="minor"/>
      </rPr>
      <t xml:space="preserve">    SALDO   A FAVOR     1,734.19   usd</t>
    </r>
  </si>
  <si>
    <t>NLSE20-70</t>
  </si>
  <si>
    <r>
      <t xml:space="preserve">Compra de  30,000.00  usd t.c. 21.955    PAGO A SEABOARD    </t>
    </r>
    <r>
      <rPr>
        <b/>
        <sz val="18"/>
        <color rgb="FF0000FF"/>
        <rFont val="Calibri"/>
        <family val="2"/>
        <scheme val="minor"/>
      </rPr>
      <t xml:space="preserve"> </t>
    </r>
    <r>
      <rPr>
        <b/>
        <sz val="16"/>
        <color rgb="FF0000FF"/>
        <rFont val="Calibri"/>
        <family val="2"/>
        <scheme val="minor"/>
      </rPr>
      <t xml:space="preserve"> NLSE20-71</t>
    </r>
    <r>
      <rPr>
        <b/>
        <sz val="12"/>
        <color theme="1"/>
        <rFont val="Calibri"/>
        <family val="2"/>
        <scheme val="minor"/>
      </rPr>
      <t>----- FACTURA</t>
    </r>
    <r>
      <rPr>
        <b/>
        <sz val="14"/>
        <color theme="1"/>
        <rFont val="Calibri"/>
        <family val="2"/>
        <scheme val="minor"/>
      </rPr>
      <t xml:space="preserve">  1787581  </t>
    </r>
    <r>
      <rPr>
        <b/>
        <sz val="12"/>
        <color theme="1"/>
        <rFont val="Calibri"/>
        <family val="2"/>
        <scheme val="minor"/>
      </rPr>
      <t xml:space="preserve">  valor  factura    20,211.89----</t>
    </r>
    <r>
      <rPr>
        <b/>
        <sz val="14"/>
        <color rgb="FFFF0000"/>
        <rFont val="Calibri"/>
        <family val="2"/>
        <scheme val="minor"/>
      </rPr>
      <t xml:space="preserve">menos dif de precio  0.005 =   208.58  usd </t>
    </r>
    <r>
      <rPr>
        <b/>
        <sz val="13"/>
        <color rgb="FFFF0000"/>
        <rFont val="Calibri"/>
        <family val="2"/>
        <scheme val="minor"/>
      </rPr>
      <t xml:space="preserve">  </t>
    </r>
    <r>
      <rPr>
        <b/>
        <sz val="12"/>
        <color theme="1"/>
        <rFont val="Calibri"/>
        <family val="2"/>
        <scheme val="minor"/>
      </rPr>
      <t xml:space="preserve">    SALDO   A FAVOR     9,996.69   usd</t>
    </r>
  </si>
  <si>
    <t>NLSE20-71</t>
  </si>
  <si>
    <r>
      <t xml:space="preserve">Compra de  30,000.00  usd t.c. 21.963    PAGO A SEABOARD    </t>
    </r>
    <r>
      <rPr>
        <b/>
        <sz val="18"/>
        <color rgb="FF0000FF"/>
        <rFont val="Calibri"/>
        <family val="2"/>
        <scheme val="minor"/>
      </rPr>
      <t xml:space="preserve"> </t>
    </r>
    <r>
      <rPr>
        <b/>
        <sz val="16"/>
        <color rgb="FF0000FF"/>
        <rFont val="Calibri"/>
        <family val="2"/>
        <scheme val="minor"/>
      </rPr>
      <t xml:space="preserve"> NLSE20-72</t>
    </r>
    <r>
      <rPr>
        <b/>
        <sz val="12"/>
        <color theme="1"/>
        <rFont val="Calibri"/>
        <family val="2"/>
        <scheme val="minor"/>
      </rPr>
      <t>----- FACTURA</t>
    </r>
    <r>
      <rPr>
        <b/>
        <sz val="14"/>
        <color theme="1"/>
        <rFont val="Calibri"/>
        <family val="2"/>
        <scheme val="minor"/>
      </rPr>
      <t xml:space="preserve">  1787952  </t>
    </r>
    <r>
      <rPr>
        <b/>
        <sz val="12"/>
        <color theme="1"/>
        <rFont val="Calibri"/>
        <family val="2"/>
        <scheme val="minor"/>
      </rPr>
      <t xml:space="preserve">  valor  factura    18,622.89----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11,377.11   usd</t>
    </r>
  </si>
  <si>
    <t>NLSE20-72</t>
  </si>
  <si>
    <r>
      <t xml:space="preserve">Compra de  7,000.00  usd t.c. 22.408     PAGO A SEABOARD    </t>
    </r>
    <r>
      <rPr>
        <b/>
        <sz val="18"/>
        <color rgb="FF0000FF"/>
        <rFont val="Calibri"/>
        <family val="2"/>
        <scheme val="minor"/>
      </rPr>
      <t xml:space="preserve"> </t>
    </r>
    <r>
      <rPr>
        <b/>
        <sz val="16"/>
        <color rgb="FF0000FF"/>
        <rFont val="Calibri"/>
        <family val="2"/>
        <scheme val="minor"/>
      </rPr>
      <t xml:space="preserve"> NLSE20-73</t>
    </r>
    <r>
      <rPr>
        <b/>
        <sz val="12"/>
        <color theme="1"/>
        <rFont val="Calibri"/>
        <family val="2"/>
        <scheme val="minor"/>
      </rPr>
      <t>----- FACTURA</t>
    </r>
    <r>
      <rPr>
        <b/>
        <sz val="14"/>
        <color theme="1"/>
        <rFont val="Calibri"/>
        <family val="2"/>
        <scheme val="minor"/>
      </rPr>
      <t xml:space="preserve">  1790201  </t>
    </r>
    <r>
      <rPr>
        <b/>
        <sz val="12"/>
        <color theme="1"/>
        <rFont val="Calibri"/>
        <family val="2"/>
        <scheme val="minor"/>
      </rPr>
      <t xml:space="preserve">  valor  factura    19,943.34----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12,943.34   usd</t>
    </r>
  </si>
  <si>
    <t>NLSE20-73</t>
  </si>
  <si>
    <r>
      <t xml:space="preserve">Compra de  11,000.00  usd t.c. 22.377     PAGO A SEABOARD    </t>
    </r>
    <r>
      <rPr>
        <b/>
        <sz val="18"/>
        <color rgb="FF0000FF"/>
        <rFont val="Calibri"/>
        <family val="2"/>
        <scheme val="minor"/>
      </rPr>
      <t xml:space="preserve"> </t>
    </r>
    <r>
      <rPr>
        <b/>
        <sz val="16"/>
        <color rgb="FF0000FF"/>
        <rFont val="Calibri"/>
        <family val="2"/>
        <scheme val="minor"/>
      </rPr>
      <t xml:space="preserve"> NLSE20-74</t>
    </r>
    <r>
      <rPr>
        <b/>
        <sz val="12"/>
        <color theme="1"/>
        <rFont val="Calibri"/>
        <family val="2"/>
        <scheme val="minor"/>
      </rPr>
      <t>----- FACTURA</t>
    </r>
    <r>
      <rPr>
        <b/>
        <sz val="14"/>
        <color theme="1"/>
        <rFont val="Calibri"/>
        <family val="2"/>
        <scheme val="minor"/>
      </rPr>
      <t xml:space="preserve">  1790524  </t>
    </r>
    <r>
      <rPr>
        <b/>
        <sz val="12"/>
        <color theme="1"/>
        <rFont val="Calibri"/>
        <family val="2"/>
        <scheme val="minor"/>
      </rPr>
      <t xml:space="preserve">  valor  factura    21,691.45----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10,691.45   usd</t>
    </r>
  </si>
  <si>
    <t>NLSE20-74</t>
  </si>
  <si>
    <r>
      <t xml:space="preserve">Compra de  27,000.00  usd t.c. 22.379     PAGO A SEABOARD    </t>
    </r>
    <r>
      <rPr>
        <b/>
        <sz val="18"/>
        <color rgb="FF0000FF"/>
        <rFont val="Calibri"/>
        <family val="2"/>
        <scheme val="minor"/>
      </rPr>
      <t xml:space="preserve"> </t>
    </r>
    <r>
      <rPr>
        <b/>
        <sz val="16"/>
        <color rgb="FF0000FF"/>
        <rFont val="Calibri"/>
        <family val="2"/>
        <scheme val="minor"/>
      </rPr>
      <t xml:space="preserve"> NLSE20-75</t>
    </r>
    <r>
      <rPr>
        <b/>
        <sz val="12"/>
        <color theme="1"/>
        <rFont val="Calibri"/>
        <family val="2"/>
        <scheme val="minor"/>
      </rPr>
      <t>----- FACTURA</t>
    </r>
    <r>
      <rPr>
        <b/>
        <sz val="14"/>
        <color theme="1"/>
        <rFont val="Calibri"/>
        <family val="2"/>
        <scheme val="minor"/>
      </rPr>
      <t xml:space="preserve">  1793049  </t>
    </r>
    <r>
      <rPr>
        <b/>
        <sz val="12"/>
        <color theme="1"/>
        <rFont val="Calibri"/>
        <family val="2"/>
        <scheme val="minor"/>
      </rPr>
      <t xml:space="preserve">  valor  factura    26,078.95----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921.05   usd</t>
    </r>
  </si>
  <si>
    <t>NLSE20-75</t>
  </si>
  <si>
    <r>
      <t xml:space="preserve">Compra de  27,000.00  usd t.c. 22.305     PAGO A SEABOARD    </t>
    </r>
    <r>
      <rPr>
        <b/>
        <sz val="18"/>
        <color rgb="FF0000FF"/>
        <rFont val="Calibri"/>
        <family val="2"/>
        <scheme val="minor"/>
      </rPr>
      <t xml:space="preserve"> </t>
    </r>
    <r>
      <rPr>
        <b/>
        <sz val="16"/>
        <color rgb="FF0000FF"/>
        <rFont val="Calibri"/>
        <family val="2"/>
        <scheme val="minor"/>
      </rPr>
      <t xml:space="preserve"> NLSE20-76</t>
    </r>
    <r>
      <rPr>
        <b/>
        <sz val="12"/>
        <color theme="1"/>
        <rFont val="Calibri"/>
        <family val="2"/>
        <scheme val="minor"/>
      </rPr>
      <t>----- FACTURA</t>
    </r>
    <r>
      <rPr>
        <b/>
        <sz val="14"/>
        <color theme="1"/>
        <rFont val="Calibri"/>
        <family val="2"/>
        <scheme val="minor"/>
      </rPr>
      <t xml:space="preserve">  1793703  </t>
    </r>
    <r>
      <rPr>
        <b/>
        <sz val="12"/>
        <color theme="1"/>
        <rFont val="Calibri"/>
        <family val="2"/>
        <scheme val="minor"/>
      </rPr>
      <t xml:space="preserve">  valor  factura    25,785.41----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1,214.59   usd</t>
    </r>
  </si>
  <si>
    <t>NLSE20-76</t>
  </si>
  <si>
    <r>
      <t xml:space="preserve">Compra de  28,500.00  usd t.c. 22.077     PAGO A SEABOARD    </t>
    </r>
    <r>
      <rPr>
        <b/>
        <sz val="18"/>
        <color rgb="FF0000FF"/>
        <rFont val="Calibri"/>
        <family val="2"/>
        <scheme val="minor"/>
      </rPr>
      <t xml:space="preserve"> </t>
    </r>
    <r>
      <rPr>
        <b/>
        <sz val="16"/>
        <color rgb="FF0000FF"/>
        <rFont val="Calibri"/>
        <family val="2"/>
        <scheme val="minor"/>
      </rPr>
      <t xml:space="preserve"> NLSE20-77</t>
    </r>
    <r>
      <rPr>
        <b/>
        <sz val="12"/>
        <color theme="1"/>
        <rFont val="Calibri"/>
        <family val="2"/>
        <scheme val="minor"/>
      </rPr>
      <t>----- FACTURA</t>
    </r>
    <r>
      <rPr>
        <b/>
        <sz val="14"/>
        <color theme="1"/>
        <rFont val="Calibri"/>
        <family val="2"/>
        <scheme val="minor"/>
      </rPr>
      <t xml:space="preserve">  1796016  </t>
    </r>
    <r>
      <rPr>
        <b/>
        <sz val="12"/>
        <color theme="1"/>
        <rFont val="Calibri"/>
        <family val="2"/>
        <scheme val="minor"/>
      </rPr>
      <t xml:space="preserve">  valor  factura    25,233.43----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3,266.57   usd</t>
    </r>
  </si>
  <si>
    <t>NLSE20-77</t>
  </si>
  <si>
    <r>
      <t xml:space="preserve">Compra de  24,000.00  usd t.c. 22.105     PAGO A SEABOARD    </t>
    </r>
    <r>
      <rPr>
        <b/>
        <sz val="18"/>
        <color rgb="FF0000FF"/>
        <rFont val="Calibri"/>
        <family val="2"/>
        <scheme val="minor"/>
      </rPr>
      <t xml:space="preserve"> </t>
    </r>
    <r>
      <rPr>
        <b/>
        <sz val="16"/>
        <color rgb="FF0000FF"/>
        <rFont val="Calibri"/>
        <family val="2"/>
        <scheme val="minor"/>
      </rPr>
      <t xml:space="preserve"> NLSE20-78</t>
    </r>
    <r>
      <rPr>
        <b/>
        <sz val="12"/>
        <color theme="1"/>
        <rFont val="Calibri"/>
        <family val="2"/>
        <scheme val="minor"/>
      </rPr>
      <t>----- FACTURA</t>
    </r>
    <r>
      <rPr>
        <b/>
        <sz val="14"/>
        <color theme="1"/>
        <rFont val="Calibri"/>
        <family val="2"/>
        <scheme val="minor"/>
      </rPr>
      <t xml:space="preserve">  1796017  </t>
    </r>
    <r>
      <rPr>
        <b/>
        <sz val="12"/>
        <color theme="1"/>
        <rFont val="Calibri"/>
        <family val="2"/>
        <scheme val="minor"/>
      </rPr>
      <t xml:space="preserve">  valor  factura    25,677.15----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1,677.15   usd</t>
    </r>
  </si>
  <si>
    <t>NLSE20-78</t>
  </si>
  <si>
    <r>
      <t xml:space="preserve">Compra de  23,000.00  usd t.c. 21.973     PAGO A SEABOARD    </t>
    </r>
    <r>
      <rPr>
        <b/>
        <sz val="18"/>
        <color rgb="FF0000FF"/>
        <rFont val="Calibri"/>
        <family val="2"/>
        <scheme val="minor"/>
      </rPr>
      <t xml:space="preserve"> </t>
    </r>
    <r>
      <rPr>
        <b/>
        <sz val="16"/>
        <color rgb="FF0000FF"/>
        <rFont val="Calibri"/>
        <family val="2"/>
        <scheme val="minor"/>
      </rPr>
      <t xml:space="preserve"> NLSE20-79</t>
    </r>
    <r>
      <rPr>
        <b/>
        <sz val="12"/>
        <color theme="1"/>
        <rFont val="Calibri"/>
        <family val="2"/>
        <scheme val="minor"/>
      </rPr>
      <t>----- FACTURA</t>
    </r>
    <r>
      <rPr>
        <b/>
        <sz val="14"/>
        <color theme="1"/>
        <rFont val="Calibri"/>
        <family val="2"/>
        <scheme val="minor"/>
      </rPr>
      <t xml:space="preserve">  1798438  </t>
    </r>
    <r>
      <rPr>
        <b/>
        <sz val="12"/>
        <color theme="1"/>
        <rFont val="Calibri"/>
        <family val="2"/>
        <scheme val="minor"/>
      </rPr>
      <t xml:space="preserve">  valor  factura    23,062.81----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62.81   usd</t>
    </r>
  </si>
  <si>
    <t>NLSE20-79</t>
  </si>
  <si>
    <r>
      <t xml:space="preserve">Compra de  23,500.00  usd t.c. 21.951     PAGO A SEABOARD    </t>
    </r>
    <r>
      <rPr>
        <b/>
        <sz val="18"/>
        <color rgb="FF0000FF"/>
        <rFont val="Calibri"/>
        <family val="2"/>
        <scheme val="minor"/>
      </rPr>
      <t xml:space="preserve"> </t>
    </r>
    <r>
      <rPr>
        <b/>
        <sz val="16"/>
        <color rgb="FF0000FF"/>
        <rFont val="Calibri"/>
        <family val="2"/>
        <scheme val="minor"/>
      </rPr>
      <t xml:space="preserve"> NLSE20-80</t>
    </r>
    <r>
      <rPr>
        <b/>
        <sz val="12"/>
        <color theme="1"/>
        <rFont val="Calibri"/>
        <family val="2"/>
        <scheme val="minor"/>
      </rPr>
      <t>----- FACTURA</t>
    </r>
    <r>
      <rPr>
        <b/>
        <sz val="14"/>
        <color theme="1"/>
        <rFont val="Calibri"/>
        <family val="2"/>
        <scheme val="minor"/>
      </rPr>
      <t xml:space="preserve">  1799139  </t>
    </r>
    <r>
      <rPr>
        <b/>
        <sz val="12"/>
        <color theme="1"/>
        <rFont val="Calibri"/>
        <family val="2"/>
        <scheme val="minor"/>
      </rPr>
      <t xml:space="preserve">  valor  factura    23,833.40----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333.40   usd</t>
    </r>
  </si>
  <si>
    <t>NLSE20-80</t>
  </si>
  <si>
    <r>
      <t xml:space="preserve">Compra de  24,500.00  usd t.c. 21.81     PAGO A SEABOARD    </t>
    </r>
    <r>
      <rPr>
        <b/>
        <sz val="18"/>
        <color rgb="FF0000FF"/>
        <rFont val="Calibri"/>
        <family val="2"/>
        <scheme val="minor"/>
      </rPr>
      <t xml:space="preserve"> </t>
    </r>
    <r>
      <rPr>
        <b/>
        <sz val="16"/>
        <color rgb="FF0000FF"/>
        <rFont val="Calibri"/>
        <family val="2"/>
        <scheme val="minor"/>
      </rPr>
      <t xml:space="preserve"> NLSE20-81</t>
    </r>
    <r>
      <rPr>
        <b/>
        <sz val="12"/>
        <color theme="1"/>
        <rFont val="Calibri"/>
        <family val="2"/>
        <scheme val="minor"/>
      </rPr>
      <t>--- FACTURA</t>
    </r>
    <r>
      <rPr>
        <b/>
        <sz val="14"/>
        <color theme="1"/>
        <rFont val="Calibri"/>
        <family val="2"/>
        <scheme val="minor"/>
      </rPr>
      <t xml:space="preserve">  1800227 </t>
    </r>
    <r>
      <rPr>
        <b/>
        <sz val="12"/>
        <color theme="1"/>
        <rFont val="Calibri"/>
        <family val="2"/>
        <scheme val="minor"/>
      </rPr>
      <t xml:space="preserve">  valor  factura    25,143.26----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643.26   usd</t>
    </r>
  </si>
  <si>
    <t>NLSE20-81</t>
  </si>
  <si>
    <r>
      <t xml:space="preserve">Compra de  25,000.00  usd t.c. 21.769     PAGO A SEABOARD    </t>
    </r>
    <r>
      <rPr>
        <b/>
        <sz val="18"/>
        <color rgb="FF0000FF"/>
        <rFont val="Calibri"/>
        <family val="2"/>
        <scheme val="minor"/>
      </rPr>
      <t xml:space="preserve"> </t>
    </r>
    <r>
      <rPr>
        <b/>
        <sz val="16"/>
        <color rgb="FF0000FF"/>
        <rFont val="Calibri"/>
        <family val="2"/>
        <scheme val="minor"/>
      </rPr>
      <t xml:space="preserve"> NLSE20-82</t>
    </r>
    <r>
      <rPr>
        <b/>
        <sz val="12"/>
        <color theme="1"/>
        <rFont val="Calibri"/>
        <family val="2"/>
        <scheme val="minor"/>
      </rPr>
      <t>--- FACTURA</t>
    </r>
    <r>
      <rPr>
        <b/>
        <sz val="14"/>
        <color theme="1"/>
        <rFont val="Calibri"/>
        <family val="2"/>
        <scheme val="minor"/>
      </rPr>
      <t xml:space="preserve">  1802600 </t>
    </r>
    <r>
      <rPr>
        <b/>
        <sz val="12"/>
        <color theme="1"/>
        <rFont val="Calibri"/>
        <family val="2"/>
        <scheme val="minor"/>
      </rPr>
      <t xml:space="preserve">  valor  factura    26,837.48----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1,837.48   usd</t>
    </r>
  </si>
  <si>
    <t>NLSE20-82</t>
  </si>
  <si>
    <t>NLSE20-83</t>
  </si>
  <si>
    <r>
      <t xml:space="preserve">Compra de  28,000.00  usd t.c. 21.541     PAGO A SEABOARD    </t>
    </r>
    <r>
      <rPr>
        <b/>
        <sz val="18"/>
        <color rgb="FF0000FF"/>
        <rFont val="Calibri"/>
        <family val="2"/>
        <scheme val="minor"/>
      </rPr>
      <t xml:space="preserve"> </t>
    </r>
    <r>
      <rPr>
        <b/>
        <sz val="16"/>
        <color rgb="FF0000FF"/>
        <rFont val="Calibri"/>
        <family val="2"/>
        <scheme val="minor"/>
      </rPr>
      <t xml:space="preserve"> NLSE20-83</t>
    </r>
    <r>
      <rPr>
        <b/>
        <sz val="12"/>
        <color theme="1"/>
        <rFont val="Calibri"/>
        <family val="2"/>
        <scheme val="minor"/>
      </rPr>
      <t>--- FACTURA</t>
    </r>
    <r>
      <rPr>
        <b/>
        <sz val="14"/>
        <color theme="1"/>
        <rFont val="Calibri"/>
        <family val="2"/>
        <scheme val="minor"/>
      </rPr>
      <t xml:space="preserve">  1802601 </t>
    </r>
    <r>
      <rPr>
        <b/>
        <sz val="12"/>
        <color theme="1"/>
        <rFont val="Calibri"/>
        <family val="2"/>
        <scheme val="minor"/>
      </rPr>
      <t xml:space="preserve">  valor  factura    28,728.59----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728.59   usd</t>
    </r>
  </si>
  <si>
    <r>
      <t xml:space="preserve">Compra de  30,000.00  usd t.c. 21.290     PAGO A SEABOARD    </t>
    </r>
    <r>
      <rPr>
        <b/>
        <sz val="18"/>
        <color rgb="FF0000FF"/>
        <rFont val="Calibri"/>
        <family val="2"/>
        <scheme val="minor"/>
      </rPr>
      <t xml:space="preserve"> </t>
    </r>
    <r>
      <rPr>
        <b/>
        <sz val="16"/>
        <color rgb="FF0000FF"/>
        <rFont val="Calibri"/>
        <family val="2"/>
        <scheme val="minor"/>
      </rPr>
      <t xml:space="preserve"> NLSE20-84</t>
    </r>
    <r>
      <rPr>
        <b/>
        <sz val="12"/>
        <color theme="1"/>
        <rFont val="Calibri"/>
        <family val="2"/>
        <scheme val="minor"/>
      </rPr>
      <t>--- FACTURA</t>
    </r>
    <r>
      <rPr>
        <b/>
        <sz val="14"/>
        <color theme="1"/>
        <rFont val="Calibri"/>
        <family val="2"/>
        <scheme val="minor"/>
      </rPr>
      <t xml:space="preserve">  1803888 </t>
    </r>
    <r>
      <rPr>
        <b/>
        <sz val="12"/>
        <color theme="1"/>
        <rFont val="Calibri"/>
        <family val="2"/>
        <scheme val="minor"/>
      </rPr>
      <t xml:space="preserve">  valor  factura    30,308.01----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308.01   usd</t>
    </r>
  </si>
  <si>
    <t>NLSE20-84</t>
  </si>
  <si>
    <r>
      <t xml:space="preserve">Compra de  34,000.00  usd t.c. 21.080     PAGO A SEABOARD    </t>
    </r>
    <r>
      <rPr>
        <b/>
        <sz val="18"/>
        <color rgb="FF0000FF"/>
        <rFont val="Calibri"/>
        <family val="2"/>
        <scheme val="minor"/>
      </rPr>
      <t xml:space="preserve"> </t>
    </r>
    <r>
      <rPr>
        <b/>
        <sz val="16"/>
        <color rgb="FF0000FF"/>
        <rFont val="Calibri"/>
        <family val="2"/>
        <scheme val="minor"/>
      </rPr>
      <t xml:space="preserve"> NLSE20-89</t>
    </r>
    <r>
      <rPr>
        <b/>
        <sz val="12"/>
        <color theme="1"/>
        <rFont val="Calibri"/>
        <family val="2"/>
        <scheme val="minor"/>
      </rPr>
      <t>--- FACTURA</t>
    </r>
    <r>
      <rPr>
        <b/>
        <sz val="14"/>
        <color theme="1"/>
        <rFont val="Calibri"/>
        <family val="2"/>
        <scheme val="minor"/>
      </rPr>
      <t xml:space="preserve">  1805587 </t>
    </r>
    <r>
      <rPr>
        <b/>
        <sz val="12"/>
        <color theme="1"/>
        <rFont val="Calibri"/>
        <family val="2"/>
        <scheme val="minor"/>
      </rPr>
      <t xml:space="preserve">  valor  factura    31,657.46----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2,342.54   usd</t>
    </r>
  </si>
  <si>
    <t>NLSE20-89</t>
  </si>
  <si>
    <r>
      <t xml:space="preserve">Compra de  32,000.00  usd t.c. 21.00     PAGO A SEABOARD    </t>
    </r>
    <r>
      <rPr>
        <b/>
        <sz val="18"/>
        <color rgb="FF0000FF"/>
        <rFont val="Calibri"/>
        <family val="2"/>
        <scheme val="minor"/>
      </rPr>
      <t xml:space="preserve"> </t>
    </r>
    <r>
      <rPr>
        <b/>
        <sz val="16"/>
        <color rgb="FF0000FF"/>
        <rFont val="Calibri"/>
        <family val="2"/>
        <scheme val="minor"/>
      </rPr>
      <t xml:space="preserve"> NLSE20-85</t>
    </r>
    <r>
      <rPr>
        <b/>
        <sz val="12"/>
        <color theme="1"/>
        <rFont val="Calibri"/>
        <family val="2"/>
        <scheme val="minor"/>
      </rPr>
      <t>--- FACTURA</t>
    </r>
    <r>
      <rPr>
        <b/>
        <sz val="14"/>
        <color theme="1"/>
        <rFont val="Calibri"/>
        <family val="2"/>
        <scheme val="minor"/>
      </rPr>
      <t xml:space="preserve">  1806421 </t>
    </r>
    <r>
      <rPr>
        <b/>
        <sz val="12"/>
        <color theme="1"/>
        <rFont val="Calibri"/>
        <family val="2"/>
        <scheme val="minor"/>
      </rPr>
      <t xml:space="preserve">  valor  factura    32,161.34----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161.34     usd</t>
    </r>
  </si>
  <si>
    <t>NLSE20-85</t>
  </si>
  <si>
    <r>
      <t xml:space="preserve">Compra de  32,000.00  usd t.c. 21.00     PAGO A SEABOARD    </t>
    </r>
    <r>
      <rPr>
        <b/>
        <sz val="18"/>
        <color rgb="FF0000FF"/>
        <rFont val="Calibri"/>
        <family val="2"/>
        <scheme val="minor"/>
      </rPr>
      <t xml:space="preserve"> </t>
    </r>
    <r>
      <rPr>
        <b/>
        <sz val="16"/>
        <color rgb="FF0000FF"/>
        <rFont val="Calibri"/>
        <family val="2"/>
        <scheme val="minor"/>
      </rPr>
      <t xml:space="preserve"> NLSE20-86</t>
    </r>
    <r>
      <rPr>
        <b/>
        <sz val="12"/>
        <color theme="1"/>
        <rFont val="Calibri"/>
        <family val="2"/>
        <scheme val="minor"/>
      </rPr>
      <t>--- FACTURA</t>
    </r>
    <r>
      <rPr>
        <b/>
        <sz val="14"/>
        <color theme="1"/>
        <rFont val="Calibri"/>
        <family val="2"/>
        <scheme val="minor"/>
      </rPr>
      <t xml:space="preserve">  1806785 </t>
    </r>
    <r>
      <rPr>
        <b/>
        <sz val="12"/>
        <color theme="1"/>
        <rFont val="Calibri"/>
        <family val="2"/>
        <scheme val="minor"/>
      </rPr>
      <t xml:space="preserve">  valor  factura    32,551.64----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551.64     usd</t>
    </r>
  </si>
  <si>
    <t>NLSE20-86</t>
  </si>
  <si>
    <r>
      <t xml:space="preserve">Compra de  32,000.00  usd t.c. 21.450     PAGO A SEABOARD    </t>
    </r>
    <r>
      <rPr>
        <b/>
        <sz val="18"/>
        <color rgb="FF0000FF"/>
        <rFont val="Calibri"/>
        <family val="2"/>
        <scheme val="minor"/>
      </rPr>
      <t xml:space="preserve"> </t>
    </r>
    <r>
      <rPr>
        <b/>
        <sz val="16"/>
        <color rgb="FF0000FF"/>
        <rFont val="Calibri"/>
        <family val="2"/>
        <scheme val="minor"/>
      </rPr>
      <t xml:space="preserve"> NLSE20-90</t>
    </r>
    <r>
      <rPr>
        <b/>
        <sz val="12"/>
        <color theme="1"/>
        <rFont val="Calibri"/>
        <family val="2"/>
        <scheme val="minor"/>
      </rPr>
      <t>--- FACTURA</t>
    </r>
    <r>
      <rPr>
        <b/>
        <sz val="14"/>
        <color theme="1"/>
        <rFont val="Calibri"/>
        <family val="2"/>
        <scheme val="minor"/>
      </rPr>
      <t xml:space="preserve">  1808444 </t>
    </r>
    <r>
      <rPr>
        <b/>
        <sz val="12"/>
        <color theme="1"/>
        <rFont val="Calibri"/>
        <family val="2"/>
        <scheme val="minor"/>
      </rPr>
      <t xml:space="preserve">  valor  factura    34,630.57----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2,630.57     usd</t>
    </r>
  </si>
  <si>
    <t>NLSE20-90</t>
  </si>
  <si>
    <r>
      <t xml:space="preserve">Compra de  35,000.00  usd t.c. 21.229     PAGO A SEABOARD    </t>
    </r>
    <r>
      <rPr>
        <b/>
        <sz val="18"/>
        <color rgb="FF0000FF"/>
        <rFont val="Calibri"/>
        <family val="2"/>
        <scheme val="minor"/>
      </rPr>
      <t xml:space="preserve"> </t>
    </r>
    <r>
      <rPr>
        <b/>
        <sz val="16"/>
        <color rgb="FF0000FF"/>
        <rFont val="Calibri"/>
        <family val="2"/>
        <scheme val="minor"/>
      </rPr>
      <t xml:space="preserve"> NLSE20-87</t>
    </r>
    <r>
      <rPr>
        <b/>
        <sz val="12"/>
        <color theme="1"/>
        <rFont val="Calibri"/>
        <family val="2"/>
        <scheme val="minor"/>
      </rPr>
      <t>--- FACTURA</t>
    </r>
    <r>
      <rPr>
        <b/>
        <sz val="14"/>
        <color theme="1"/>
        <rFont val="Calibri"/>
        <family val="2"/>
        <scheme val="minor"/>
      </rPr>
      <t xml:space="preserve">  1809303 </t>
    </r>
    <r>
      <rPr>
        <b/>
        <sz val="12"/>
        <color theme="1"/>
        <rFont val="Calibri"/>
        <family val="2"/>
        <scheme val="minor"/>
      </rPr>
      <t xml:space="preserve">  valor  factura    33,295.99----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1,704.01     usd</t>
    </r>
  </si>
  <si>
    <t>NLSE20-87</t>
  </si>
  <si>
    <t>NLSE20-88</t>
  </si>
  <si>
    <r>
      <t xml:space="preserve">Compra de  36,000.00  usd t.c. 22.31     PAGO A SEABOARD    </t>
    </r>
    <r>
      <rPr>
        <b/>
        <sz val="18"/>
        <color rgb="FF0000FF"/>
        <rFont val="Calibri"/>
        <family val="2"/>
        <scheme val="minor"/>
      </rPr>
      <t xml:space="preserve"> </t>
    </r>
    <r>
      <rPr>
        <b/>
        <sz val="16"/>
        <color rgb="FF0000FF"/>
        <rFont val="Calibri"/>
        <family val="2"/>
        <scheme val="minor"/>
      </rPr>
      <t xml:space="preserve"> NLSE20-91</t>
    </r>
    <r>
      <rPr>
        <b/>
        <sz val="12"/>
        <color theme="1"/>
        <rFont val="Calibri"/>
        <family val="2"/>
        <scheme val="minor"/>
      </rPr>
      <t>--- FACTURA</t>
    </r>
    <r>
      <rPr>
        <b/>
        <sz val="14"/>
        <color theme="1"/>
        <rFont val="Calibri"/>
        <family val="2"/>
        <scheme val="minor"/>
      </rPr>
      <t xml:space="preserve">  1811207 </t>
    </r>
    <r>
      <rPr>
        <b/>
        <sz val="12"/>
        <color theme="1"/>
        <rFont val="Calibri"/>
        <family val="2"/>
        <scheme val="minor"/>
      </rPr>
      <t xml:space="preserve">  valor  factura   32,961.79----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3,,038.21     usd</t>
    </r>
  </si>
  <si>
    <r>
      <t xml:space="preserve">Compra de  37,000.00  usd t.c. 22.02     PAGO A SEABOARD    </t>
    </r>
    <r>
      <rPr>
        <b/>
        <sz val="18"/>
        <color rgb="FF0000FF"/>
        <rFont val="Calibri"/>
        <family val="2"/>
        <scheme val="minor"/>
      </rPr>
      <t xml:space="preserve"> </t>
    </r>
    <r>
      <rPr>
        <b/>
        <sz val="16"/>
        <color rgb="FF0000FF"/>
        <rFont val="Calibri"/>
        <family val="2"/>
        <scheme val="minor"/>
      </rPr>
      <t xml:space="preserve"> NLSE20-88</t>
    </r>
    <r>
      <rPr>
        <b/>
        <sz val="12"/>
        <color theme="1"/>
        <rFont val="Calibri"/>
        <family val="2"/>
        <scheme val="minor"/>
      </rPr>
      <t>--- FACTURA</t>
    </r>
    <r>
      <rPr>
        <b/>
        <sz val="14"/>
        <color theme="1"/>
        <rFont val="Calibri"/>
        <family val="2"/>
        <scheme val="minor"/>
      </rPr>
      <t xml:space="preserve">  1809643 </t>
    </r>
    <r>
      <rPr>
        <b/>
        <sz val="12"/>
        <color theme="1"/>
        <rFont val="Calibri"/>
        <family val="2"/>
        <scheme val="minor"/>
      </rPr>
      <t xml:space="preserve">  valor  factura   33,823.21----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3,176.79   usd</t>
    </r>
  </si>
  <si>
    <t>NLSE20-91</t>
  </si>
  <si>
    <r>
      <t xml:space="preserve">Compra de  34,000.00  usd t.c. 22.31     PAGO A SEABOARD    </t>
    </r>
    <r>
      <rPr>
        <b/>
        <sz val="18"/>
        <color rgb="FF0000FF"/>
        <rFont val="Calibri"/>
        <family val="2"/>
        <scheme val="minor"/>
      </rPr>
      <t xml:space="preserve"> </t>
    </r>
    <r>
      <rPr>
        <b/>
        <sz val="16"/>
        <color rgb="FF0000FF"/>
        <rFont val="Calibri"/>
        <family val="2"/>
        <scheme val="minor"/>
      </rPr>
      <t xml:space="preserve"> NLSE20-92</t>
    </r>
    <r>
      <rPr>
        <b/>
        <sz val="12"/>
        <color theme="1"/>
        <rFont val="Calibri"/>
        <family val="2"/>
        <scheme val="minor"/>
      </rPr>
      <t>--- FACTURA</t>
    </r>
    <r>
      <rPr>
        <b/>
        <sz val="14"/>
        <color theme="1"/>
        <rFont val="Calibri"/>
        <family val="2"/>
        <scheme val="minor"/>
      </rPr>
      <t xml:space="preserve">  1811208 </t>
    </r>
    <r>
      <rPr>
        <b/>
        <sz val="12"/>
        <color theme="1"/>
        <rFont val="Calibri"/>
        <family val="2"/>
        <scheme val="minor"/>
      </rPr>
      <t xml:space="preserve">  valor  factura   32,107.40----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1,892.60     usd</t>
    </r>
  </si>
  <si>
    <t>NLSE20-92</t>
  </si>
  <si>
    <t>NLSE20-106</t>
  </si>
  <si>
    <r>
      <t xml:space="preserve">Compra de  28,000.00  usd t.c. 22.026    PAGO A SEABOARD    </t>
    </r>
    <r>
      <rPr>
        <b/>
        <sz val="18"/>
        <color rgb="FF0000FF"/>
        <rFont val="Calibri"/>
        <family val="2"/>
        <scheme val="minor"/>
      </rPr>
      <t xml:space="preserve"> </t>
    </r>
    <r>
      <rPr>
        <b/>
        <sz val="16"/>
        <color rgb="FF0000FF"/>
        <rFont val="Calibri"/>
        <family val="2"/>
        <scheme val="minor"/>
      </rPr>
      <t xml:space="preserve"> NLSE20-106</t>
    </r>
    <r>
      <rPr>
        <b/>
        <sz val="12"/>
        <color theme="1"/>
        <rFont val="Calibri"/>
        <family val="2"/>
        <scheme val="minor"/>
      </rPr>
      <t>--- FACTURA</t>
    </r>
    <r>
      <rPr>
        <b/>
        <sz val="14"/>
        <color theme="1"/>
        <rFont val="Calibri"/>
        <family val="2"/>
        <scheme val="minor"/>
      </rPr>
      <t xml:space="preserve">  1812085 </t>
    </r>
    <r>
      <rPr>
        <b/>
        <sz val="12"/>
        <color theme="1"/>
        <rFont val="Calibri"/>
        <family val="2"/>
        <scheme val="minor"/>
      </rPr>
      <t xml:space="preserve">  valor  factura   32,581.11----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4,581.11     usd</t>
    </r>
  </si>
  <si>
    <r>
      <t xml:space="preserve">Compra de  32,000.00  usd t.c. 21.635    PAGO A SEABOARD    </t>
    </r>
    <r>
      <rPr>
        <b/>
        <sz val="18"/>
        <color rgb="FF0000FF"/>
        <rFont val="Calibri"/>
        <family val="2"/>
        <scheme val="minor"/>
      </rPr>
      <t xml:space="preserve"> </t>
    </r>
    <r>
      <rPr>
        <b/>
        <sz val="16"/>
        <color rgb="FF0000FF"/>
        <rFont val="Calibri"/>
        <family val="2"/>
        <scheme val="minor"/>
      </rPr>
      <t xml:space="preserve"> NLSE20-93</t>
    </r>
    <r>
      <rPr>
        <b/>
        <sz val="12"/>
        <color theme="1"/>
        <rFont val="Calibri"/>
        <family val="2"/>
        <scheme val="minor"/>
      </rPr>
      <t>--- FACTURA</t>
    </r>
    <r>
      <rPr>
        <b/>
        <sz val="14"/>
        <color theme="1"/>
        <rFont val="Calibri"/>
        <family val="2"/>
        <scheme val="minor"/>
      </rPr>
      <t xml:space="preserve">  1812412 </t>
    </r>
    <r>
      <rPr>
        <b/>
        <sz val="12"/>
        <color theme="1"/>
        <rFont val="Calibri"/>
        <family val="2"/>
        <scheme val="minor"/>
      </rPr>
      <t xml:space="preserve">  valor  factura   30,743.97----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1,256.03     usd</t>
    </r>
  </si>
  <si>
    <t>NLSE20-93</t>
  </si>
  <si>
    <r>
      <t xml:space="preserve">Compra de  32,000.00  usd t.c. 21.490   PAGO A SEABOARD    </t>
    </r>
    <r>
      <rPr>
        <b/>
        <sz val="18"/>
        <color rgb="FF0000FF"/>
        <rFont val="Calibri"/>
        <family val="2"/>
        <scheme val="minor"/>
      </rPr>
      <t xml:space="preserve"> </t>
    </r>
    <r>
      <rPr>
        <b/>
        <sz val="16"/>
        <color rgb="FF0000FF"/>
        <rFont val="Calibri"/>
        <family val="2"/>
        <scheme val="minor"/>
      </rPr>
      <t xml:space="preserve"> NLSE20-94</t>
    </r>
    <r>
      <rPr>
        <b/>
        <sz val="12"/>
        <color theme="1"/>
        <rFont val="Calibri"/>
        <family val="2"/>
        <scheme val="minor"/>
      </rPr>
      <t>--- FACTURA</t>
    </r>
    <r>
      <rPr>
        <b/>
        <sz val="14"/>
        <color theme="1"/>
        <rFont val="Calibri"/>
        <family val="2"/>
        <scheme val="minor"/>
      </rPr>
      <t xml:space="preserve">  1813969 </t>
    </r>
    <r>
      <rPr>
        <b/>
        <sz val="12"/>
        <color theme="1"/>
        <rFont val="Calibri"/>
        <family val="2"/>
        <scheme val="minor"/>
      </rPr>
      <t xml:space="preserve">  valor  factura   27,589.51----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4,410.49     usd</t>
    </r>
  </si>
  <si>
    <t>NLSE20-94</t>
  </si>
  <si>
    <r>
      <t xml:space="preserve">Compra de  27,000.00  usd t.c. 21.543   PAGO A SEABOARD    </t>
    </r>
    <r>
      <rPr>
        <b/>
        <sz val="18"/>
        <color rgb="FF0000FF"/>
        <rFont val="Calibri"/>
        <family val="2"/>
        <scheme val="minor"/>
      </rPr>
      <t xml:space="preserve"> </t>
    </r>
    <r>
      <rPr>
        <b/>
        <sz val="16"/>
        <color rgb="FF0000FF"/>
        <rFont val="Calibri"/>
        <family val="2"/>
        <scheme val="minor"/>
      </rPr>
      <t xml:space="preserve"> NLSE20-9</t>
    </r>
    <r>
      <rPr>
        <b/>
        <sz val="12"/>
        <color theme="1"/>
        <rFont val="Calibri"/>
        <family val="2"/>
        <scheme val="minor"/>
      </rPr>
      <t>5-- FACTURA</t>
    </r>
    <r>
      <rPr>
        <b/>
        <sz val="14"/>
        <color theme="1"/>
        <rFont val="Calibri"/>
        <family val="2"/>
        <scheme val="minor"/>
      </rPr>
      <t xml:space="preserve">  1814855 </t>
    </r>
    <r>
      <rPr>
        <b/>
        <sz val="12"/>
        <color theme="1"/>
        <rFont val="Calibri"/>
        <family val="2"/>
        <scheme val="minor"/>
      </rPr>
      <t xml:space="preserve">  valor  factura   27,937.17----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937.17     usd</t>
    </r>
  </si>
  <si>
    <t>NLSE20-95</t>
  </si>
  <si>
    <r>
      <t xml:space="preserve">Compra de  27,000.00  usd t.c. 21.498   PAGO A SEABOARD    </t>
    </r>
    <r>
      <rPr>
        <b/>
        <sz val="18"/>
        <color rgb="FF0000FF"/>
        <rFont val="Calibri"/>
        <family val="2"/>
        <scheme val="minor"/>
      </rPr>
      <t xml:space="preserve"> </t>
    </r>
    <r>
      <rPr>
        <b/>
        <sz val="16"/>
        <color rgb="FF0000FF"/>
        <rFont val="Calibri"/>
        <family val="2"/>
        <scheme val="minor"/>
      </rPr>
      <t xml:space="preserve"> NLSE20-107</t>
    </r>
    <r>
      <rPr>
        <b/>
        <sz val="12"/>
        <color theme="1"/>
        <rFont val="Calibri"/>
        <family val="2"/>
        <scheme val="minor"/>
      </rPr>
      <t>--     FACTURA</t>
    </r>
    <r>
      <rPr>
        <b/>
        <sz val="14"/>
        <color theme="1"/>
        <rFont val="Calibri"/>
        <family val="2"/>
        <scheme val="minor"/>
      </rPr>
      <t xml:space="preserve">  1815248 </t>
    </r>
    <r>
      <rPr>
        <b/>
        <sz val="12"/>
        <color theme="1"/>
        <rFont val="Calibri"/>
        <family val="2"/>
        <scheme val="minor"/>
      </rPr>
      <t xml:space="preserve">  valor  factura   27,824.60----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824.60     usd</t>
    </r>
  </si>
  <si>
    <t>NLSE20-107</t>
  </si>
  <si>
    <r>
      <t xml:space="preserve">Compra de  21,000.00  usd t.c. 21.190   PAGO A SEABOARD    </t>
    </r>
    <r>
      <rPr>
        <b/>
        <sz val="18"/>
        <color rgb="FF0000FF"/>
        <rFont val="Calibri"/>
        <family val="2"/>
        <scheme val="minor"/>
      </rPr>
      <t xml:space="preserve"> </t>
    </r>
    <r>
      <rPr>
        <b/>
        <sz val="16"/>
        <color rgb="FF0000FF"/>
        <rFont val="Calibri"/>
        <family val="2"/>
        <scheme val="minor"/>
      </rPr>
      <t xml:space="preserve"> NLSE20-96</t>
    </r>
    <r>
      <rPr>
        <b/>
        <sz val="12"/>
        <color theme="1"/>
        <rFont val="Calibri"/>
        <family val="2"/>
        <scheme val="minor"/>
      </rPr>
      <t>--     FACTURA</t>
    </r>
    <r>
      <rPr>
        <b/>
        <sz val="14"/>
        <color theme="1"/>
        <rFont val="Calibri"/>
        <family val="2"/>
        <scheme val="minor"/>
      </rPr>
      <t xml:space="preserve">  1815611 </t>
    </r>
    <r>
      <rPr>
        <b/>
        <sz val="12"/>
        <color theme="1"/>
        <rFont val="Calibri"/>
        <family val="2"/>
        <scheme val="minor"/>
      </rPr>
      <t xml:space="preserve">  valor  factura   28,997.36----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7,997.36    usd</t>
    </r>
  </si>
  <si>
    <t>NLSE20-96</t>
  </si>
  <si>
    <r>
      <t xml:space="preserve">Compra de  30,000.00  usd t.c. 21.380   PAGO A SEABOARD    </t>
    </r>
    <r>
      <rPr>
        <b/>
        <sz val="18"/>
        <color rgb="FF0000FF"/>
        <rFont val="Calibri"/>
        <family val="2"/>
        <scheme val="minor"/>
      </rPr>
      <t xml:space="preserve"> </t>
    </r>
    <r>
      <rPr>
        <b/>
        <sz val="16"/>
        <color rgb="FF0000FF"/>
        <rFont val="Calibri"/>
        <family val="2"/>
        <scheme val="minor"/>
      </rPr>
      <t xml:space="preserve"> NLSE20-97</t>
    </r>
    <r>
      <rPr>
        <b/>
        <sz val="12"/>
        <color theme="1"/>
        <rFont val="Calibri"/>
        <family val="2"/>
        <scheme val="minor"/>
      </rPr>
      <t>--     FACTURA</t>
    </r>
    <r>
      <rPr>
        <b/>
        <sz val="14"/>
        <color theme="1"/>
        <rFont val="Calibri"/>
        <family val="2"/>
        <scheme val="minor"/>
      </rPr>
      <t xml:space="preserve">  1816870 </t>
    </r>
    <r>
      <rPr>
        <b/>
        <sz val="12"/>
        <color theme="1"/>
        <rFont val="Calibri"/>
        <family val="2"/>
        <scheme val="minor"/>
      </rPr>
      <t xml:space="preserve">  valor  factura   31,889.20----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 889.20    usd</t>
    </r>
  </si>
  <si>
    <t>NLSE20-97</t>
  </si>
  <si>
    <t>NLSE20-98</t>
  </si>
  <si>
    <t>NLSE20-108</t>
  </si>
  <si>
    <r>
      <t xml:space="preserve">Compra de  33,500.00  usd t.c. 21.201   PAGO A SEABOARD    </t>
    </r>
    <r>
      <rPr>
        <b/>
        <sz val="18"/>
        <color rgb="FF0000FF"/>
        <rFont val="Calibri"/>
        <family val="2"/>
        <scheme val="minor"/>
      </rPr>
      <t xml:space="preserve"> </t>
    </r>
    <r>
      <rPr>
        <b/>
        <sz val="16"/>
        <color rgb="FF0000FF"/>
        <rFont val="Calibri"/>
        <family val="2"/>
        <scheme val="minor"/>
      </rPr>
      <t xml:space="preserve"> NLSE20-99</t>
    </r>
    <r>
      <rPr>
        <b/>
        <sz val="12"/>
        <color theme="1"/>
        <rFont val="Calibri"/>
        <family val="2"/>
        <scheme val="minor"/>
      </rPr>
      <t>--     FACTURA</t>
    </r>
    <r>
      <rPr>
        <b/>
        <sz val="14"/>
        <color theme="1"/>
        <rFont val="Calibri"/>
        <family val="2"/>
        <scheme val="minor"/>
      </rPr>
      <t xml:space="preserve">  1818007 </t>
    </r>
    <r>
      <rPr>
        <b/>
        <sz val="12"/>
        <color theme="1"/>
        <rFont val="Calibri"/>
        <family val="2"/>
        <scheme val="minor"/>
      </rPr>
      <t xml:space="preserve">  valor  factura   33,614.90----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114.90    usd</t>
    </r>
  </si>
  <si>
    <t>NLSE20-99</t>
  </si>
  <si>
    <r>
      <t xml:space="preserve">Compra de  32,000.00  usd t.c. 21.376   PAGO A SEABOARD    </t>
    </r>
    <r>
      <rPr>
        <b/>
        <sz val="18"/>
        <color rgb="FF0000FF"/>
        <rFont val="Calibri"/>
        <family val="2"/>
        <scheme val="minor"/>
      </rPr>
      <t xml:space="preserve"> </t>
    </r>
    <r>
      <rPr>
        <b/>
        <sz val="16"/>
        <color rgb="FF0000FF"/>
        <rFont val="Calibri"/>
        <family val="2"/>
        <scheme val="minor"/>
      </rPr>
      <t xml:space="preserve"> NLSE20-108</t>
    </r>
    <r>
      <rPr>
        <b/>
        <sz val="12"/>
        <color theme="1"/>
        <rFont val="Calibri"/>
        <family val="2"/>
        <scheme val="minor"/>
      </rPr>
      <t>--     FACTURA</t>
    </r>
    <r>
      <rPr>
        <b/>
        <sz val="14"/>
        <color theme="1"/>
        <rFont val="Calibri"/>
        <family val="2"/>
        <scheme val="minor"/>
      </rPr>
      <t xml:space="preserve">  1817683 </t>
    </r>
    <r>
      <rPr>
        <b/>
        <sz val="12"/>
        <color theme="1"/>
        <rFont val="Calibri"/>
        <family val="2"/>
        <scheme val="minor"/>
      </rPr>
      <t xml:space="preserve">  valor  factura   30,667.99----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 332.01    usd</t>
    </r>
  </si>
  <si>
    <r>
      <t xml:space="preserve">Compra de  32,000.00  usd t.c. 21.350   PAGO A SEABOARD    </t>
    </r>
    <r>
      <rPr>
        <b/>
        <sz val="18"/>
        <color rgb="FF0000FF"/>
        <rFont val="Calibri"/>
        <family val="2"/>
        <scheme val="minor"/>
      </rPr>
      <t xml:space="preserve"> </t>
    </r>
    <r>
      <rPr>
        <b/>
        <sz val="16"/>
        <color rgb="FF0000FF"/>
        <rFont val="Calibri"/>
        <family val="2"/>
        <scheme val="minor"/>
      </rPr>
      <t xml:space="preserve"> NLSE20-98</t>
    </r>
    <r>
      <rPr>
        <b/>
        <sz val="12"/>
        <color theme="1"/>
        <rFont val="Calibri"/>
        <family val="2"/>
        <scheme val="minor"/>
      </rPr>
      <t>--     FACTURA</t>
    </r>
    <r>
      <rPr>
        <b/>
        <sz val="14"/>
        <color theme="1"/>
        <rFont val="Calibri"/>
        <family val="2"/>
        <scheme val="minor"/>
      </rPr>
      <t xml:space="preserve">  1817682 </t>
    </r>
    <r>
      <rPr>
        <b/>
        <sz val="12"/>
        <color theme="1"/>
        <rFont val="Calibri"/>
        <family val="2"/>
        <scheme val="minor"/>
      </rPr>
      <t xml:space="preserve">  valor  factura   30,154.83----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 845.17    usd</t>
    </r>
  </si>
  <si>
    <r>
      <t xml:space="preserve">Compra de  35,000.00  usd t.c. 21.233   PAGO A SEABOARD    </t>
    </r>
    <r>
      <rPr>
        <b/>
        <sz val="18"/>
        <color rgb="FF0000FF"/>
        <rFont val="Calibri"/>
        <family val="2"/>
        <scheme val="minor"/>
      </rPr>
      <t xml:space="preserve"> </t>
    </r>
    <r>
      <rPr>
        <b/>
        <sz val="16"/>
        <color rgb="FF0000FF"/>
        <rFont val="Calibri"/>
        <family val="2"/>
        <scheme val="minor"/>
      </rPr>
      <t xml:space="preserve"> NLSE20-100</t>
    </r>
    <r>
      <rPr>
        <b/>
        <sz val="12"/>
        <color theme="1"/>
        <rFont val="Calibri"/>
        <family val="2"/>
        <scheme val="minor"/>
      </rPr>
      <t>--     FACTURA</t>
    </r>
    <r>
      <rPr>
        <b/>
        <sz val="14"/>
        <color theme="1"/>
        <rFont val="Calibri"/>
        <family val="2"/>
        <scheme val="minor"/>
      </rPr>
      <t xml:space="preserve">  1820021 </t>
    </r>
    <r>
      <rPr>
        <b/>
        <sz val="12"/>
        <color theme="1"/>
        <rFont val="Calibri"/>
        <family val="2"/>
        <scheme val="minor"/>
      </rPr>
      <t xml:space="preserve">  valor  factura   33,318.06----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1,681.94    usd</t>
    </r>
  </si>
  <si>
    <t>NLSE20-100</t>
  </si>
  <si>
    <r>
      <t xml:space="preserve">Compra de  33,500.00  usd t.c. 21.109   PAGO A SEABOARD    </t>
    </r>
    <r>
      <rPr>
        <b/>
        <sz val="18"/>
        <color rgb="FF0000FF"/>
        <rFont val="Calibri"/>
        <family val="2"/>
        <scheme val="minor"/>
      </rPr>
      <t xml:space="preserve"> </t>
    </r>
    <r>
      <rPr>
        <b/>
        <sz val="16"/>
        <color rgb="FF0000FF"/>
        <rFont val="Calibri"/>
        <family val="2"/>
        <scheme val="minor"/>
      </rPr>
      <t xml:space="preserve"> NLSE20-101</t>
    </r>
    <r>
      <rPr>
        <b/>
        <sz val="12"/>
        <color theme="1"/>
        <rFont val="Calibri"/>
        <family val="2"/>
        <scheme val="minor"/>
      </rPr>
      <t>--     FACTURA</t>
    </r>
    <r>
      <rPr>
        <b/>
        <sz val="14"/>
        <color theme="1"/>
        <rFont val="Calibri"/>
        <family val="2"/>
        <scheme val="minor"/>
      </rPr>
      <t xml:space="preserve">  1820377</t>
    </r>
    <r>
      <rPr>
        <b/>
        <sz val="12"/>
        <color theme="1"/>
        <rFont val="Calibri"/>
        <family val="2"/>
        <scheme val="minor"/>
      </rPr>
      <t xml:space="preserve">  valor  factura   33,732.59----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232.59    usd</t>
    </r>
  </si>
  <si>
    <t>NLSE20-101</t>
  </si>
  <si>
    <r>
      <t xml:space="preserve">Compra de  33,500.00  usd t.c. 20.995   PAGO A SEABOARD    </t>
    </r>
    <r>
      <rPr>
        <b/>
        <sz val="18"/>
        <color rgb="FF0000FF"/>
        <rFont val="Calibri"/>
        <family val="2"/>
        <scheme val="minor"/>
      </rPr>
      <t xml:space="preserve"> </t>
    </r>
    <r>
      <rPr>
        <b/>
        <sz val="16"/>
        <color rgb="FF0000FF"/>
        <rFont val="Calibri"/>
        <family val="2"/>
        <scheme val="minor"/>
      </rPr>
      <t xml:space="preserve"> NLSE20-102</t>
    </r>
    <r>
      <rPr>
        <b/>
        <sz val="12"/>
        <color theme="1"/>
        <rFont val="Calibri"/>
        <family val="2"/>
        <scheme val="minor"/>
      </rPr>
      <t>--     FACTURA</t>
    </r>
    <r>
      <rPr>
        <b/>
        <sz val="14"/>
        <color theme="1"/>
        <rFont val="Calibri"/>
        <family val="2"/>
        <scheme val="minor"/>
      </rPr>
      <t xml:space="preserve">  1820718</t>
    </r>
    <r>
      <rPr>
        <b/>
        <sz val="12"/>
        <color theme="1"/>
        <rFont val="Calibri"/>
        <family val="2"/>
        <scheme val="minor"/>
      </rPr>
      <t xml:space="preserve">  valor  factura   34,590.63----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1,090.63    usd</t>
    </r>
  </si>
  <si>
    <t>NLSE20-102</t>
  </si>
  <si>
    <r>
      <t xml:space="preserve">Compra de  28,000.00   usd tc   21.09         PAGO A TYSON FRESH MEATS. INC    P-1390      FACTURA  </t>
    </r>
    <r>
      <rPr>
        <b/>
        <sz val="12"/>
        <color theme="1"/>
        <rFont val="Calibri"/>
        <family val="2"/>
        <scheme val="minor"/>
      </rPr>
      <t xml:space="preserve"> 103094</t>
    </r>
    <r>
      <rPr>
        <b/>
        <sz val="11"/>
        <color theme="1"/>
        <rFont val="Calibri"/>
        <family val="2"/>
        <scheme val="minor"/>
      </rPr>
      <t>-A     VALOR FACTURA   34,291.29    SALDO  PENDIENTE    6,291.29    usd</t>
    </r>
  </si>
  <si>
    <t>P-1390</t>
  </si>
  <si>
    <r>
      <t xml:space="preserve">Compra de  38,000.00  usd t.c. 20.993    PAGO A SEABOARD    </t>
    </r>
    <r>
      <rPr>
        <b/>
        <sz val="18"/>
        <color rgb="FF0000FF"/>
        <rFont val="Calibri"/>
        <family val="2"/>
        <scheme val="minor"/>
      </rPr>
      <t xml:space="preserve"> </t>
    </r>
    <r>
      <rPr>
        <b/>
        <sz val="16"/>
        <color rgb="FF0000FF"/>
        <rFont val="Calibri"/>
        <family val="2"/>
        <scheme val="minor"/>
      </rPr>
      <t xml:space="preserve"> NLSE20-103</t>
    </r>
    <r>
      <rPr>
        <b/>
        <sz val="12"/>
        <color theme="1"/>
        <rFont val="Calibri"/>
        <family val="2"/>
        <scheme val="minor"/>
      </rPr>
      <t>--     FACTURA</t>
    </r>
    <r>
      <rPr>
        <b/>
        <sz val="14"/>
        <color theme="1"/>
        <rFont val="Calibri"/>
        <family val="2"/>
        <scheme val="minor"/>
      </rPr>
      <t xml:space="preserve">  1823232</t>
    </r>
    <r>
      <rPr>
        <b/>
        <sz val="12"/>
        <color theme="1"/>
        <rFont val="Calibri"/>
        <family val="2"/>
        <scheme val="minor"/>
      </rPr>
      <t xml:space="preserve">  valor  factura   35,477.42----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2,522.58    usd</t>
    </r>
  </si>
  <si>
    <t>BBVA</t>
  </si>
  <si>
    <t>NLSE20-103</t>
  </si>
  <si>
    <r>
      <t xml:space="preserve">Compra de  35,500.00  usd t.c. 21.440   PAGO A SEABOARD    </t>
    </r>
    <r>
      <rPr>
        <b/>
        <sz val="18"/>
        <color rgb="FF0000FF"/>
        <rFont val="Calibri"/>
        <family val="2"/>
        <scheme val="minor"/>
      </rPr>
      <t xml:space="preserve"> </t>
    </r>
    <r>
      <rPr>
        <b/>
        <sz val="16"/>
        <color rgb="FF0000FF"/>
        <rFont val="Calibri"/>
        <family val="2"/>
        <scheme val="minor"/>
      </rPr>
      <t xml:space="preserve"> NLSE20-109</t>
    </r>
    <r>
      <rPr>
        <b/>
        <sz val="12"/>
        <color theme="1"/>
        <rFont val="Calibri"/>
        <family val="2"/>
        <scheme val="minor"/>
      </rPr>
      <t>--     FACTURA</t>
    </r>
    <r>
      <rPr>
        <b/>
        <sz val="14"/>
        <color theme="1"/>
        <rFont val="Calibri"/>
        <family val="2"/>
        <scheme val="minor"/>
      </rPr>
      <t xml:space="preserve">  1823234</t>
    </r>
    <r>
      <rPr>
        <b/>
        <sz val="12"/>
        <color theme="1"/>
        <rFont val="Calibri"/>
        <family val="2"/>
        <scheme val="minor"/>
      </rPr>
      <t xml:space="preserve">      valor  factura   34,632.33----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867.67    usd</t>
    </r>
  </si>
  <si>
    <t>NLSE20-109</t>
  </si>
  <si>
    <r>
      <t xml:space="preserve">Compra de  35,500.00  usd t.c. 21.440   PAGO A SEABOARD    </t>
    </r>
    <r>
      <rPr>
        <b/>
        <sz val="18"/>
        <color rgb="FF0000FF"/>
        <rFont val="Calibri"/>
        <family val="2"/>
        <scheme val="minor"/>
      </rPr>
      <t xml:space="preserve"> </t>
    </r>
    <r>
      <rPr>
        <b/>
        <sz val="16"/>
        <color rgb="FF0000FF"/>
        <rFont val="Calibri"/>
        <family val="2"/>
        <scheme val="minor"/>
      </rPr>
      <t xml:space="preserve"> NLSE20-104</t>
    </r>
    <r>
      <rPr>
        <b/>
        <sz val="12"/>
        <color theme="1"/>
        <rFont val="Calibri"/>
        <family val="2"/>
        <scheme val="minor"/>
      </rPr>
      <t>--     FACTURA</t>
    </r>
    <r>
      <rPr>
        <b/>
        <sz val="14"/>
        <color theme="1"/>
        <rFont val="Calibri"/>
        <family val="2"/>
        <scheme val="minor"/>
      </rPr>
      <t xml:space="preserve">  1823233</t>
    </r>
    <r>
      <rPr>
        <b/>
        <sz val="12"/>
        <color theme="1"/>
        <rFont val="Calibri"/>
        <family val="2"/>
        <scheme val="minor"/>
      </rPr>
      <t xml:space="preserve">      valor  factura   36,072.85----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572.85    usd</t>
    </r>
  </si>
  <si>
    <t>NLSE20-104</t>
  </si>
  <si>
    <t>NLSE20-105</t>
  </si>
  <si>
    <r>
      <t xml:space="preserve">Compra de  35,500.00  usd t.c. 21.295  PAGO A SEABOARD    </t>
    </r>
    <r>
      <rPr>
        <b/>
        <sz val="18"/>
        <color rgb="FF0000FF"/>
        <rFont val="Calibri"/>
        <family val="2"/>
        <scheme val="minor"/>
      </rPr>
      <t xml:space="preserve"> </t>
    </r>
    <r>
      <rPr>
        <b/>
        <sz val="16"/>
        <color rgb="FF0000FF"/>
        <rFont val="Calibri"/>
        <family val="2"/>
        <scheme val="minor"/>
      </rPr>
      <t xml:space="preserve"> NLSE20-105</t>
    </r>
    <r>
      <rPr>
        <b/>
        <sz val="12"/>
        <color theme="1"/>
        <rFont val="Calibri"/>
        <family val="2"/>
        <scheme val="minor"/>
      </rPr>
      <t>--     FACTURA</t>
    </r>
    <r>
      <rPr>
        <b/>
        <sz val="14"/>
        <color theme="1"/>
        <rFont val="Calibri"/>
        <family val="2"/>
        <scheme val="minor"/>
      </rPr>
      <t xml:space="preserve">  1823900</t>
    </r>
    <r>
      <rPr>
        <b/>
        <sz val="12"/>
        <color theme="1"/>
        <rFont val="Calibri"/>
        <family val="2"/>
        <scheme val="minor"/>
      </rPr>
      <t xml:space="preserve">      valor  factura   35,688.73----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188.73    usd</t>
    </r>
  </si>
  <si>
    <r>
      <t xml:space="preserve">Compra de  35,500.00  usd t.c. 21.300  PAGO A SEABOARD    </t>
    </r>
    <r>
      <rPr>
        <b/>
        <sz val="18"/>
        <color rgb="FF0000FF"/>
        <rFont val="Calibri"/>
        <family val="2"/>
        <scheme val="minor"/>
      </rPr>
      <t xml:space="preserve"> </t>
    </r>
    <r>
      <rPr>
        <b/>
        <sz val="16"/>
        <color rgb="FF0000FF"/>
        <rFont val="Calibri"/>
        <family val="2"/>
        <scheme val="minor"/>
      </rPr>
      <t xml:space="preserve"> NLSE20-110</t>
    </r>
    <r>
      <rPr>
        <b/>
        <sz val="12"/>
        <color theme="1"/>
        <rFont val="Calibri"/>
        <family val="2"/>
        <scheme val="minor"/>
      </rPr>
      <t>--     FACTURA</t>
    </r>
    <r>
      <rPr>
        <b/>
        <sz val="14"/>
        <color theme="1"/>
        <rFont val="Calibri"/>
        <family val="2"/>
        <scheme val="minor"/>
      </rPr>
      <t xml:space="preserve">  1825283</t>
    </r>
    <r>
      <rPr>
        <b/>
        <sz val="12"/>
        <color theme="1"/>
        <rFont val="Calibri"/>
        <family val="2"/>
        <scheme val="minor"/>
      </rPr>
      <t xml:space="preserve">      valor  factura   36,260.42----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760.42    usd</t>
    </r>
  </si>
  <si>
    <t>NLSE20-110</t>
  </si>
  <si>
    <r>
      <t xml:space="preserve">Compra de  35,000.00   usd tc   21.240         PAGO A TYSON FRESH MEATS. INC    R-8503      FACTURA  </t>
    </r>
    <r>
      <rPr>
        <b/>
        <sz val="12"/>
        <color theme="1"/>
        <rFont val="Calibri"/>
        <family val="2"/>
        <scheme val="minor"/>
      </rPr>
      <t xml:space="preserve"> 8325</t>
    </r>
    <r>
      <rPr>
        <b/>
        <sz val="11"/>
        <color theme="1"/>
        <rFont val="Calibri"/>
        <family val="2"/>
        <scheme val="minor"/>
      </rPr>
      <t xml:space="preserve">     VALOR FACTURA   36,241.70    SALDO  PENDIENTE    1,241.70    usd</t>
    </r>
  </si>
  <si>
    <t>R-8503</t>
  </si>
  <si>
    <r>
      <t xml:space="preserve">Compra de  36,500.00  usd t.c. 21.030  PAGO A SEABOARD    </t>
    </r>
    <r>
      <rPr>
        <b/>
        <sz val="18"/>
        <color rgb="FF0000FF"/>
        <rFont val="Calibri"/>
        <family val="2"/>
        <scheme val="minor"/>
      </rPr>
      <t xml:space="preserve"> </t>
    </r>
    <r>
      <rPr>
        <b/>
        <sz val="16"/>
        <color rgb="FF0000FF"/>
        <rFont val="Calibri"/>
        <family val="2"/>
        <scheme val="minor"/>
      </rPr>
      <t xml:space="preserve"> NLSE20-112</t>
    </r>
    <r>
      <rPr>
        <b/>
        <sz val="12"/>
        <color theme="1"/>
        <rFont val="Calibri"/>
        <family val="2"/>
        <scheme val="minor"/>
      </rPr>
      <t>--     FACTURA</t>
    </r>
    <r>
      <rPr>
        <b/>
        <sz val="14"/>
        <color theme="1"/>
        <rFont val="Calibri"/>
        <family val="2"/>
        <scheme val="minor"/>
      </rPr>
      <t xml:space="preserve">  1826112</t>
    </r>
    <r>
      <rPr>
        <b/>
        <sz val="12"/>
        <color theme="1"/>
        <rFont val="Calibri"/>
        <family val="2"/>
        <scheme val="minor"/>
      </rPr>
      <t xml:space="preserve">      valor  factura   36,245.07----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254.93    usd</t>
    </r>
  </si>
  <si>
    <t>NLSE20-112</t>
  </si>
  <si>
    <r>
      <t xml:space="preserve">Compra de  36,000.00  usd t.c. 20.600  PAGO A SEABOARD    </t>
    </r>
    <r>
      <rPr>
        <b/>
        <sz val="18"/>
        <color rgb="FF0000FF"/>
        <rFont val="Calibri"/>
        <family val="2"/>
        <scheme val="minor"/>
      </rPr>
      <t xml:space="preserve"> </t>
    </r>
    <r>
      <rPr>
        <b/>
        <sz val="16"/>
        <color rgb="FF0000FF"/>
        <rFont val="Calibri"/>
        <family val="2"/>
        <scheme val="minor"/>
      </rPr>
      <t xml:space="preserve"> NLSE20-116</t>
    </r>
    <r>
      <rPr>
        <b/>
        <sz val="12"/>
        <color theme="1"/>
        <rFont val="Calibri"/>
        <family val="2"/>
        <scheme val="minor"/>
      </rPr>
      <t>--     FACTURA</t>
    </r>
    <r>
      <rPr>
        <b/>
        <sz val="14"/>
        <color theme="1"/>
        <rFont val="Calibri"/>
        <family val="2"/>
        <scheme val="minor"/>
      </rPr>
      <t xml:space="preserve">  1829474</t>
    </r>
    <r>
      <rPr>
        <b/>
        <sz val="12"/>
        <color theme="1"/>
        <rFont val="Calibri"/>
        <family val="2"/>
        <scheme val="minor"/>
      </rPr>
      <t xml:space="preserve">      valor  factura   35,017.19----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982.81    usd</t>
    </r>
  </si>
  <si>
    <t>NLSE20-116</t>
  </si>
  <si>
    <r>
      <t xml:space="preserve">Compra de  36,500.00  usd t.c. 21.030  PAGO A SEABOARD    </t>
    </r>
    <r>
      <rPr>
        <b/>
        <sz val="18"/>
        <color rgb="FF0000FF"/>
        <rFont val="Calibri"/>
        <family val="2"/>
        <scheme val="minor"/>
      </rPr>
      <t xml:space="preserve"> </t>
    </r>
    <r>
      <rPr>
        <b/>
        <sz val="16"/>
        <color rgb="FF0000FF"/>
        <rFont val="Calibri"/>
        <family val="2"/>
        <scheme val="minor"/>
      </rPr>
      <t xml:space="preserve"> NLSE20-111</t>
    </r>
    <r>
      <rPr>
        <b/>
        <sz val="12"/>
        <color theme="1"/>
        <rFont val="Calibri"/>
        <family val="2"/>
        <scheme val="minor"/>
      </rPr>
      <t>--     FACTURA</t>
    </r>
    <r>
      <rPr>
        <b/>
        <sz val="14"/>
        <color theme="1"/>
        <rFont val="Calibri"/>
        <family val="2"/>
        <scheme val="minor"/>
      </rPr>
      <t xml:space="preserve">  1826111</t>
    </r>
    <r>
      <rPr>
        <b/>
        <sz val="12"/>
        <color theme="1"/>
        <rFont val="Calibri"/>
        <family val="2"/>
        <scheme val="minor"/>
      </rPr>
      <t xml:space="preserve">      valor  factura   36,156.33----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343.67    usd</t>
    </r>
  </si>
  <si>
    <t>NLSE20-111</t>
  </si>
  <si>
    <r>
      <t xml:space="preserve">Compra de  36,500.00  usd t.c. 20.840  PAGO A SEABOARD    </t>
    </r>
    <r>
      <rPr>
        <b/>
        <sz val="18"/>
        <color rgb="FF0000FF"/>
        <rFont val="Calibri"/>
        <family val="2"/>
        <scheme val="minor"/>
      </rPr>
      <t xml:space="preserve"> </t>
    </r>
    <r>
      <rPr>
        <b/>
        <sz val="16"/>
        <color rgb="FF0000FF"/>
        <rFont val="Calibri"/>
        <family val="2"/>
        <scheme val="minor"/>
      </rPr>
      <t xml:space="preserve"> NLSE20-113</t>
    </r>
    <r>
      <rPr>
        <b/>
        <sz val="12"/>
        <color theme="1"/>
        <rFont val="Calibri"/>
        <family val="2"/>
        <scheme val="minor"/>
      </rPr>
      <t>--     FACTURA</t>
    </r>
    <r>
      <rPr>
        <b/>
        <sz val="14"/>
        <color theme="1"/>
        <rFont val="Calibri"/>
        <family val="2"/>
        <scheme val="minor"/>
      </rPr>
      <t xml:space="preserve">  1826582</t>
    </r>
    <r>
      <rPr>
        <b/>
        <sz val="12"/>
        <color theme="1"/>
        <rFont val="Calibri"/>
        <family val="2"/>
        <scheme val="minor"/>
      </rPr>
      <t xml:space="preserve">      valor  factura   36,345.99----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154.01    usd</t>
    </r>
  </si>
  <si>
    <t>NLSE20-113</t>
  </si>
  <si>
    <r>
      <t xml:space="preserve">Compra de  43,500.00  usd t.c. 20.593  PAGO A SEABOARD    </t>
    </r>
    <r>
      <rPr>
        <b/>
        <sz val="18"/>
        <color rgb="FF0000FF"/>
        <rFont val="Calibri"/>
        <family val="2"/>
        <scheme val="minor"/>
      </rPr>
      <t xml:space="preserve"> </t>
    </r>
    <r>
      <rPr>
        <b/>
        <sz val="16"/>
        <color rgb="FF0000FF"/>
        <rFont val="Calibri"/>
        <family val="2"/>
        <scheme val="minor"/>
      </rPr>
      <t xml:space="preserve"> NLSECONG-01</t>
    </r>
    <r>
      <rPr>
        <b/>
        <sz val="12"/>
        <color theme="1"/>
        <rFont val="Calibri"/>
        <family val="2"/>
        <scheme val="minor"/>
      </rPr>
      <t>--     FACTURA</t>
    </r>
    <r>
      <rPr>
        <b/>
        <sz val="14"/>
        <color theme="1"/>
        <rFont val="Calibri"/>
        <family val="2"/>
        <scheme val="minor"/>
      </rPr>
      <t xml:space="preserve">  1828626</t>
    </r>
    <r>
      <rPr>
        <b/>
        <sz val="12"/>
        <color theme="1"/>
        <rFont val="Calibri"/>
        <family val="2"/>
        <scheme val="minor"/>
      </rPr>
      <t xml:space="preserve">      valor  factura   43,795.05----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295.05    usd</t>
    </r>
  </si>
  <si>
    <r>
      <t xml:space="preserve">Compra de  36,500.00  usd t.c. 20.593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--114     FACTURA</t>
    </r>
    <r>
      <rPr>
        <b/>
        <sz val="14"/>
        <color theme="1"/>
        <rFont val="Calibri"/>
        <family val="2"/>
        <scheme val="minor"/>
      </rPr>
      <t xml:space="preserve">  1829063</t>
    </r>
    <r>
      <rPr>
        <b/>
        <sz val="12"/>
        <color theme="1"/>
        <rFont val="Calibri"/>
        <family val="2"/>
        <scheme val="minor"/>
      </rPr>
      <t xml:space="preserve">      valor  factura   35,031.58----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1,468.42    usd</t>
    </r>
  </si>
  <si>
    <t>NLSE20-114</t>
  </si>
  <si>
    <r>
      <t xml:space="preserve">Compra de  36,500.00  usd t.c. 20.600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--115     FACTURA</t>
    </r>
    <r>
      <rPr>
        <b/>
        <sz val="14"/>
        <color theme="1"/>
        <rFont val="Calibri"/>
        <family val="2"/>
        <scheme val="minor"/>
      </rPr>
      <t xml:space="preserve">  1829473</t>
    </r>
    <r>
      <rPr>
        <b/>
        <sz val="12"/>
        <color theme="1"/>
        <rFont val="Calibri"/>
        <family val="2"/>
        <scheme val="minor"/>
      </rPr>
      <t xml:space="preserve">      valor  factura   34,767.22----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1,232.78    usd</t>
    </r>
  </si>
  <si>
    <t>NLSE20-115</t>
  </si>
  <si>
    <r>
      <t xml:space="preserve">Compra de  30,000.00  usd t.c. 20.540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--117     FACTURA</t>
    </r>
    <r>
      <rPr>
        <b/>
        <sz val="14"/>
        <color theme="1"/>
        <rFont val="Calibri"/>
        <family val="2"/>
        <scheme val="minor"/>
      </rPr>
      <t xml:space="preserve">  1829895</t>
    </r>
    <r>
      <rPr>
        <b/>
        <sz val="12"/>
        <color theme="1"/>
        <rFont val="Calibri"/>
        <family val="2"/>
        <scheme val="minor"/>
      </rPr>
      <t xml:space="preserve">      valor  factura   33,947.68----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3,947.68    usd</t>
    </r>
  </si>
  <si>
    <t>NLSE20-117</t>
  </si>
  <si>
    <r>
      <t xml:space="preserve">Compra de  30,000.00  usd t.c. 20.260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--120     FACTURA</t>
    </r>
    <r>
      <rPr>
        <b/>
        <sz val="14"/>
        <color theme="1"/>
        <rFont val="Calibri"/>
        <family val="2"/>
        <scheme val="minor"/>
      </rPr>
      <t xml:space="preserve">  1832352</t>
    </r>
    <r>
      <rPr>
        <b/>
        <sz val="12"/>
        <color theme="1"/>
        <rFont val="Calibri"/>
        <family val="2"/>
        <scheme val="minor"/>
      </rPr>
      <t xml:space="preserve">      valor  factura   31,750.47----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1,750.47    usd</t>
    </r>
  </si>
  <si>
    <t>NLSE20-120</t>
  </si>
  <si>
    <t>NLSE20-122</t>
  </si>
  <si>
    <r>
      <t xml:space="preserve">Compra de  32,000.00  usd t.c. 20.075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--122     FACTURA</t>
    </r>
    <r>
      <rPr>
        <b/>
        <sz val="14"/>
        <color theme="1"/>
        <rFont val="Calibri"/>
        <family val="2"/>
        <scheme val="minor"/>
      </rPr>
      <t xml:space="preserve">  1833500</t>
    </r>
    <r>
      <rPr>
        <b/>
        <sz val="12"/>
        <color theme="1"/>
        <rFont val="Calibri"/>
        <family val="2"/>
        <scheme val="minor"/>
      </rPr>
      <t xml:space="preserve">      valor  factura   31,596.90----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403.10    usd</t>
    </r>
  </si>
  <si>
    <r>
      <t xml:space="preserve">Compra de  35,000.00   usd tc   20.360         PAGO A TYSON FRESH MEATS. INC    R-8504      FACTURA  </t>
    </r>
    <r>
      <rPr>
        <b/>
        <sz val="12"/>
        <color theme="1"/>
        <rFont val="Calibri"/>
        <family val="2"/>
        <scheme val="minor"/>
      </rPr>
      <t xml:space="preserve"> 40780</t>
    </r>
    <r>
      <rPr>
        <b/>
        <sz val="11"/>
        <color theme="1"/>
        <rFont val="Calibri"/>
        <family val="2"/>
        <scheme val="minor"/>
      </rPr>
      <t xml:space="preserve">     VALOR FACTURA   31,690.87    SALDO  A FAVOR   3,309.13    usd</t>
    </r>
  </si>
  <si>
    <t>R-8504</t>
  </si>
  <si>
    <r>
      <t xml:space="preserve">Compra de  34,500.00  usd t.c. 20.330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--118     FACTURA</t>
    </r>
    <r>
      <rPr>
        <b/>
        <sz val="14"/>
        <color theme="1"/>
        <rFont val="Calibri"/>
        <family val="2"/>
        <scheme val="minor"/>
      </rPr>
      <t xml:space="preserve">  1831639</t>
    </r>
    <r>
      <rPr>
        <b/>
        <sz val="12"/>
        <color theme="1"/>
        <rFont val="Calibri"/>
        <family val="2"/>
        <scheme val="minor"/>
      </rPr>
      <t xml:space="preserve">      valor  factura   31,277.77----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3,222.23    usd</t>
    </r>
  </si>
  <si>
    <t>NLSE20-118</t>
  </si>
  <si>
    <r>
      <t xml:space="preserve">Compra de  30,000.00  usd t.c. 20.260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--119     FACTURA</t>
    </r>
    <r>
      <rPr>
        <b/>
        <sz val="14"/>
        <color theme="1"/>
        <rFont val="Calibri"/>
        <family val="2"/>
        <scheme val="minor"/>
      </rPr>
      <t xml:space="preserve">  1832075</t>
    </r>
    <r>
      <rPr>
        <b/>
        <sz val="12"/>
        <color theme="1"/>
        <rFont val="Calibri"/>
        <family val="2"/>
        <scheme val="minor"/>
      </rPr>
      <t xml:space="preserve">      valor  factura   31,147.98----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1,147.98    usd</t>
    </r>
  </si>
  <si>
    <t>NLSE20-119</t>
  </si>
  <si>
    <r>
      <t xml:space="preserve">Compra de  29,000.00  usd t.c. 20.150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--121     FACTURA</t>
    </r>
    <r>
      <rPr>
        <b/>
        <sz val="14"/>
        <color theme="1"/>
        <rFont val="Calibri"/>
        <family val="2"/>
        <scheme val="minor"/>
      </rPr>
      <t xml:space="preserve">  1832912</t>
    </r>
    <r>
      <rPr>
        <b/>
        <sz val="12"/>
        <color theme="1"/>
        <rFont val="Calibri"/>
        <family val="2"/>
        <scheme val="minor"/>
      </rPr>
      <t xml:space="preserve">      valor  factura   31,347.49----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2,347.49    usd</t>
    </r>
  </si>
  <si>
    <t>NLSE20-121</t>
  </si>
  <si>
    <r>
      <t xml:space="preserve">Compra de  33,000.00  usd t.c. 20.010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--123     FACTURA</t>
    </r>
    <r>
      <rPr>
        <b/>
        <sz val="14"/>
        <color theme="1"/>
        <rFont val="Calibri"/>
        <family val="2"/>
        <scheme val="minor"/>
      </rPr>
      <t xml:space="preserve">  1834538</t>
    </r>
    <r>
      <rPr>
        <b/>
        <sz val="12"/>
        <color theme="1"/>
        <rFont val="Calibri"/>
        <family val="2"/>
        <scheme val="minor"/>
      </rPr>
      <t xml:space="preserve">      valor  factura   31,108.47----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1,891.53    usd</t>
    </r>
  </si>
  <si>
    <t>NLSE20-123</t>
  </si>
  <si>
    <r>
      <t xml:space="preserve">Compra de  30,000.00   usd tc   20.075         PAGO A TYSON FRESH MEATS. INC    S-6327     FACTURA  </t>
    </r>
    <r>
      <rPr>
        <b/>
        <sz val="12"/>
        <color theme="1"/>
        <rFont val="Calibri"/>
        <family val="2"/>
        <scheme val="minor"/>
      </rPr>
      <t xml:space="preserve"> 54320</t>
    </r>
    <r>
      <rPr>
        <b/>
        <sz val="11"/>
        <color theme="1"/>
        <rFont val="Calibri"/>
        <family val="2"/>
        <scheme val="minor"/>
      </rPr>
      <t xml:space="preserve">     VALOR FACTURA   32,146.22    SALDO  PENDIENTE   2,146.22    usd</t>
    </r>
  </si>
  <si>
    <t>S-6327</t>
  </si>
  <si>
    <r>
      <t xml:space="preserve">Compra de  32,000.00  usd t.c. 20.073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--124     FACTURA</t>
    </r>
    <r>
      <rPr>
        <b/>
        <sz val="14"/>
        <color theme="1"/>
        <rFont val="Calibri"/>
        <family val="2"/>
        <scheme val="minor"/>
      </rPr>
      <t xml:space="preserve">  1834921</t>
    </r>
    <r>
      <rPr>
        <b/>
        <sz val="12"/>
        <color theme="1"/>
        <rFont val="Calibri"/>
        <family val="2"/>
        <scheme val="minor"/>
      </rPr>
      <t xml:space="preserve">      valor  factura   31,877.65----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622.35    usd</t>
    </r>
  </si>
  <si>
    <t>NLSE20-124</t>
  </si>
  <si>
    <r>
      <t xml:space="preserve">Compra de  32,000.00  usd t.c. 20.073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--125     FACTURA</t>
    </r>
    <r>
      <rPr>
        <b/>
        <sz val="14"/>
        <color theme="1"/>
        <rFont val="Calibri"/>
        <family val="2"/>
        <scheme val="minor"/>
      </rPr>
      <t xml:space="preserve">  1834922</t>
    </r>
    <r>
      <rPr>
        <b/>
        <sz val="12"/>
        <color theme="1"/>
        <rFont val="Calibri"/>
        <family val="2"/>
        <scheme val="minor"/>
      </rPr>
      <t xml:space="preserve">      valor  factura   31,638.49----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861.51    usd</t>
    </r>
  </si>
  <si>
    <t>NLSE20-125</t>
  </si>
  <si>
    <r>
      <t xml:space="preserve">Compra de  33,000.00   usd tc   20.170         PAGO A TYSON FRESH MEATS. INC    S-6335     FACTURA  </t>
    </r>
    <r>
      <rPr>
        <b/>
        <sz val="12"/>
        <color theme="1"/>
        <rFont val="Calibri"/>
        <family val="2"/>
        <scheme val="minor"/>
      </rPr>
      <t xml:space="preserve"> 63360</t>
    </r>
    <r>
      <rPr>
        <b/>
        <sz val="11"/>
        <color theme="1"/>
        <rFont val="Calibri"/>
        <family val="2"/>
        <scheme val="minor"/>
      </rPr>
      <t xml:space="preserve">     VALOR FACTURA   33,449.66    SALDO  PENDIENTE   449.66    usd</t>
    </r>
  </si>
  <si>
    <t>S-6335</t>
  </si>
  <si>
    <r>
      <t xml:space="preserve">Compra de  33,000.00   usd tc   20.170         PAGO A TYSON FRESH MEATS. INC    S-6334     FACTURA  </t>
    </r>
    <r>
      <rPr>
        <b/>
        <sz val="12"/>
        <color theme="1"/>
        <rFont val="Calibri"/>
        <family val="2"/>
        <scheme val="minor"/>
      </rPr>
      <t xml:space="preserve"> 63677</t>
    </r>
    <r>
      <rPr>
        <b/>
        <sz val="11"/>
        <color theme="1"/>
        <rFont val="Calibri"/>
        <family val="2"/>
        <scheme val="minor"/>
      </rPr>
      <t xml:space="preserve">    VALOR FACTURA   33,076.64    SALDO  PENDIENTE   76.64    usd</t>
    </r>
  </si>
  <si>
    <t>S-6334</t>
  </si>
  <si>
    <r>
      <t xml:space="preserve">Compra de  35,000.00  usd t.c. 20.080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--126     FACTURA</t>
    </r>
    <r>
      <rPr>
        <b/>
        <sz val="14"/>
        <color theme="1"/>
        <rFont val="Calibri"/>
        <family val="2"/>
        <scheme val="minor"/>
      </rPr>
      <t xml:space="preserve">  1837505</t>
    </r>
    <r>
      <rPr>
        <b/>
        <sz val="12"/>
        <color theme="1"/>
        <rFont val="Calibri"/>
        <family val="2"/>
        <scheme val="minor"/>
      </rPr>
      <t xml:space="preserve">      valor  factura   33,143.73----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1,856.27    usd</t>
    </r>
  </si>
  <si>
    <t>NLSE20-126</t>
  </si>
  <si>
    <r>
      <t xml:space="preserve">Compra de  35,000.00  usd t.c. 19,996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--127     FACTURA</t>
    </r>
    <r>
      <rPr>
        <b/>
        <sz val="14"/>
        <color theme="1"/>
        <rFont val="Calibri"/>
        <family val="2"/>
        <scheme val="minor"/>
      </rPr>
      <t xml:space="preserve">  1837922</t>
    </r>
    <r>
      <rPr>
        <b/>
        <sz val="12"/>
        <color theme="1"/>
        <rFont val="Calibri"/>
        <family val="2"/>
        <scheme val="minor"/>
      </rPr>
      <t xml:space="preserve">      valor  factura   35,178.30----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178.30    usd</t>
    </r>
  </si>
  <si>
    <t>NLSE20-127</t>
  </si>
  <si>
    <r>
      <t xml:space="preserve">Compra de  35,000.00  usd t.c. 19,860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--128     FACTURA</t>
    </r>
    <r>
      <rPr>
        <b/>
        <sz val="14"/>
        <color theme="1"/>
        <rFont val="Calibri"/>
        <family val="2"/>
        <scheme val="minor"/>
      </rPr>
      <t xml:space="preserve">  1837923</t>
    </r>
    <r>
      <rPr>
        <b/>
        <sz val="12"/>
        <color theme="1"/>
        <rFont val="Calibri"/>
        <family val="2"/>
        <scheme val="minor"/>
      </rPr>
      <t xml:space="preserve">      valor  factura   34,692.64----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307.36    usd</t>
    </r>
  </si>
  <si>
    <t>NLSE20-128</t>
  </si>
  <si>
    <r>
      <t xml:space="preserve">Compra de  35,500.00  usd t.c. 19,850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--129     FACTURA</t>
    </r>
    <r>
      <rPr>
        <b/>
        <sz val="14"/>
        <color theme="1"/>
        <rFont val="Calibri"/>
        <family val="2"/>
        <scheme val="minor"/>
      </rPr>
      <t xml:space="preserve">  1838294</t>
    </r>
    <r>
      <rPr>
        <b/>
        <sz val="12"/>
        <color theme="1"/>
        <rFont val="Calibri"/>
        <family val="2"/>
        <scheme val="minor"/>
      </rPr>
      <t xml:space="preserve">      valor  factura   35,755.92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255.92    usd</t>
    </r>
  </si>
  <si>
    <t>NLSE20-129</t>
  </si>
  <si>
    <r>
      <t xml:space="preserve">Compra de  37,000.00   usd tc   19.853         PAGO A TYSON FRESH MEATS. INC    S-6338     FACTURA  </t>
    </r>
    <r>
      <rPr>
        <b/>
        <sz val="12"/>
        <color theme="1"/>
        <rFont val="Calibri"/>
        <family val="2"/>
        <scheme val="minor"/>
      </rPr>
      <t xml:space="preserve"> 73738</t>
    </r>
    <r>
      <rPr>
        <b/>
        <sz val="11"/>
        <color theme="1"/>
        <rFont val="Calibri"/>
        <family val="2"/>
        <scheme val="minor"/>
      </rPr>
      <t xml:space="preserve">     VALOR FACTURA   36,962.88      SALDO  PENDIENTE   37.12    usd</t>
    </r>
  </si>
  <si>
    <t>S-6338</t>
  </si>
  <si>
    <r>
      <t xml:space="preserve">Compra de  37,000.00   usd tc   19.853         PAGO A TYSON FRESH MEATS. INC    S-6339     FACTURA  </t>
    </r>
    <r>
      <rPr>
        <b/>
        <sz val="12"/>
        <color theme="1"/>
        <rFont val="Calibri"/>
        <family val="2"/>
        <scheme val="minor"/>
      </rPr>
      <t xml:space="preserve"> 75365</t>
    </r>
    <r>
      <rPr>
        <b/>
        <sz val="11"/>
        <color theme="1"/>
        <rFont val="Calibri"/>
        <family val="2"/>
        <scheme val="minor"/>
      </rPr>
      <t xml:space="preserve">     VALOR FACTURA   36,698.57      SALDO  PENDIENTE   301.43   usd</t>
    </r>
  </si>
  <si>
    <t>S-6339</t>
  </si>
  <si>
    <r>
      <t xml:space="preserve">Compra de  36,000.00  usd t.c. 20.220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--135     FACTURA</t>
    </r>
    <r>
      <rPr>
        <b/>
        <sz val="14"/>
        <color theme="1"/>
        <rFont val="Calibri"/>
        <family val="2"/>
        <scheme val="minor"/>
      </rPr>
      <t xml:space="preserve">  1842459</t>
    </r>
    <r>
      <rPr>
        <b/>
        <sz val="12"/>
        <color theme="1"/>
        <rFont val="Calibri"/>
        <family val="2"/>
        <scheme val="minor"/>
      </rPr>
      <t xml:space="preserve">      valor  factura   28,599.34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7,400.66    usd</t>
    </r>
  </si>
  <si>
    <t>NLSE20-135</t>
  </si>
  <si>
    <r>
      <t xml:space="preserve">Compra de  36,000.00  usd t.c. 19.958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--136     FACTURA</t>
    </r>
    <r>
      <rPr>
        <b/>
        <sz val="14"/>
        <color theme="1"/>
        <rFont val="Calibri"/>
        <family val="2"/>
        <scheme val="minor"/>
      </rPr>
      <t xml:space="preserve">  1842460</t>
    </r>
    <r>
      <rPr>
        <b/>
        <sz val="12"/>
        <color theme="1"/>
        <rFont val="Calibri"/>
        <family val="2"/>
        <scheme val="minor"/>
      </rPr>
      <t xml:space="preserve">      valor  factura   28,866.60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7,133.40    usd</t>
    </r>
  </si>
  <si>
    <t>NLSE20-136</t>
  </si>
  <si>
    <r>
      <t xml:space="preserve">Compra de  24,000.00  usd t.c. 19.820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--138    FACTURA</t>
    </r>
    <r>
      <rPr>
        <b/>
        <sz val="14"/>
        <color theme="1"/>
        <rFont val="Calibri"/>
        <family val="2"/>
        <scheme val="minor"/>
      </rPr>
      <t xml:space="preserve">  1843455</t>
    </r>
    <r>
      <rPr>
        <b/>
        <sz val="12"/>
        <color theme="1"/>
        <rFont val="Calibri"/>
        <family val="2"/>
        <scheme val="minor"/>
      </rPr>
      <t xml:space="preserve">      valor  factura   28,426.14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4,426.14    usd</t>
    </r>
  </si>
  <si>
    <t>NLSE20-138</t>
  </si>
  <si>
    <r>
      <t xml:space="preserve">Compra de  33,000.00  usd t.c. 19,910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--130     FACTURA</t>
    </r>
    <r>
      <rPr>
        <b/>
        <sz val="14"/>
        <color theme="1"/>
        <rFont val="Calibri"/>
        <family val="2"/>
        <scheme val="minor"/>
      </rPr>
      <t xml:space="preserve">  1840384</t>
    </r>
    <r>
      <rPr>
        <b/>
        <sz val="12"/>
        <color theme="1"/>
        <rFont val="Calibri"/>
        <family val="2"/>
        <scheme val="minor"/>
      </rPr>
      <t xml:space="preserve">      valor  factura   35,099.26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2,099.26    usd</t>
    </r>
  </si>
  <si>
    <t>NLSE20-130</t>
  </si>
  <si>
    <r>
      <t xml:space="preserve">Compra de  37,500.00  usd t.c. 20.170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--131     FACTURA</t>
    </r>
    <r>
      <rPr>
        <b/>
        <sz val="14"/>
        <color theme="1"/>
        <rFont val="Calibri"/>
        <family val="2"/>
        <scheme val="minor"/>
      </rPr>
      <t xml:space="preserve">  1841217</t>
    </r>
    <r>
      <rPr>
        <b/>
        <sz val="12"/>
        <color theme="1"/>
        <rFont val="Calibri"/>
        <family val="2"/>
        <scheme val="minor"/>
      </rPr>
      <t xml:space="preserve">      valor  factura   36,578.27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921.73    usd</t>
    </r>
  </si>
  <si>
    <t>NLSE20-131</t>
  </si>
  <si>
    <r>
      <t xml:space="preserve">Compra de  37,500.00  usd t.c. 20.170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--132     FACTURA</t>
    </r>
    <r>
      <rPr>
        <b/>
        <sz val="14"/>
        <color theme="1"/>
        <rFont val="Calibri"/>
        <family val="2"/>
        <scheme val="minor"/>
      </rPr>
      <t xml:space="preserve">  1841218</t>
    </r>
    <r>
      <rPr>
        <b/>
        <sz val="12"/>
        <color theme="1"/>
        <rFont val="Calibri"/>
        <family val="2"/>
        <scheme val="minor"/>
      </rPr>
      <t xml:space="preserve">      valor  factura   36,426.99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1,073.01    usd</t>
    </r>
  </si>
  <si>
    <t>NLSE20-132</t>
  </si>
  <si>
    <r>
      <t xml:space="preserve">Compra de  35,500.00   usd tc   20.070         PAGO A TYSON FRESH MEATS. INC    S-6340   FACTURA  </t>
    </r>
    <r>
      <rPr>
        <b/>
        <sz val="12"/>
        <color theme="1"/>
        <rFont val="Calibri"/>
        <family val="2"/>
        <scheme val="minor"/>
      </rPr>
      <t xml:space="preserve"> 8</t>
    </r>
    <r>
      <rPr>
        <b/>
        <sz val="11"/>
        <color theme="1"/>
        <rFont val="Calibri"/>
        <family val="2"/>
        <scheme val="minor"/>
      </rPr>
      <t>2156  VALOR FACTURA   33,436.79      SALDO  A FAVOR   2,063.21   usd</t>
    </r>
  </si>
  <si>
    <t>S-6340</t>
  </si>
  <si>
    <r>
      <t xml:space="preserve">Compra de  35,000.00  usd t.c. 20.070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--134     FACTURA</t>
    </r>
    <r>
      <rPr>
        <b/>
        <sz val="14"/>
        <color theme="1"/>
        <rFont val="Calibri"/>
        <family val="2"/>
        <scheme val="minor"/>
      </rPr>
      <t xml:space="preserve">  1841220</t>
    </r>
    <r>
      <rPr>
        <b/>
        <sz val="12"/>
        <color theme="1"/>
        <rFont val="Calibri"/>
        <family val="2"/>
        <scheme val="minor"/>
      </rPr>
      <t xml:space="preserve">      valor  factura   33,035.86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1,964.14    usd</t>
    </r>
  </si>
  <si>
    <t>NLSE20-134</t>
  </si>
  <si>
    <r>
      <t xml:space="preserve">Compra de  35,000.00  usd t.c. 20.070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--133     FACTURA</t>
    </r>
    <r>
      <rPr>
        <b/>
        <sz val="14"/>
        <color theme="1"/>
        <rFont val="Calibri"/>
        <family val="2"/>
        <scheme val="minor"/>
      </rPr>
      <t xml:space="preserve">  1841219</t>
    </r>
    <r>
      <rPr>
        <b/>
        <sz val="12"/>
        <color theme="1"/>
        <rFont val="Calibri"/>
        <family val="2"/>
        <scheme val="minor"/>
      </rPr>
      <t xml:space="preserve">      valor  factura   32,573.29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2,426.71    usd</t>
    </r>
  </si>
  <si>
    <t>NLSE20-133</t>
  </si>
  <si>
    <r>
      <t xml:space="preserve">Compra de  24,000.00  usd t.c. 19.820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--137     FACTURA</t>
    </r>
    <r>
      <rPr>
        <b/>
        <sz val="14"/>
        <color theme="1"/>
        <rFont val="Calibri"/>
        <family val="2"/>
        <scheme val="minor"/>
      </rPr>
      <t xml:space="preserve">  1843454</t>
    </r>
    <r>
      <rPr>
        <b/>
        <sz val="12"/>
        <color theme="1"/>
        <rFont val="Calibri"/>
        <family val="2"/>
        <scheme val="minor"/>
      </rPr>
      <t xml:space="preserve">      valor  factura   28,659.93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4,659.93    usd</t>
    </r>
  </si>
  <si>
    <t>NLSE20-137</t>
  </si>
  <si>
    <r>
      <t xml:space="preserve">Compra de  12,500.00  usd t.c. 19.820   PAGO A SEABOARD    </t>
    </r>
    <r>
      <rPr>
        <b/>
        <sz val="18"/>
        <color rgb="FF0000FF"/>
        <rFont val="Calibri"/>
        <family val="2"/>
        <scheme val="minor"/>
      </rPr>
      <t xml:space="preserve"> </t>
    </r>
    <r>
      <rPr>
        <b/>
        <sz val="16"/>
        <color rgb="FF0000FF"/>
        <rFont val="Calibri"/>
        <family val="2"/>
        <scheme val="minor"/>
      </rPr>
      <t xml:space="preserve"> NLSECONGE--02  </t>
    </r>
    <r>
      <rPr>
        <b/>
        <sz val="12"/>
        <color theme="1"/>
        <rFont val="Calibri"/>
        <family val="2"/>
        <scheme val="minor"/>
      </rPr>
      <t xml:space="preserve">    FACTURA</t>
    </r>
    <r>
      <rPr>
        <b/>
        <sz val="14"/>
        <color theme="1"/>
        <rFont val="Calibri"/>
        <family val="2"/>
        <scheme val="minor"/>
      </rPr>
      <t xml:space="preserve">  1841988</t>
    </r>
    <r>
      <rPr>
        <b/>
        <sz val="12"/>
        <color theme="1"/>
        <rFont val="Calibri"/>
        <family val="2"/>
        <scheme val="minor"/>
      </rPr>
      <t xml:space="preserve">      valor  factura   12,540.90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40.90    usd</t>
    </r>
  </si>
  <si>
    <t>NLSECONGE-02</t>
  </si>
  <si>
    <t>NLSE20-140</t>
  </si>
  <si>
    <r>
      <t xml:space="preserve">Compra de  24,000.00  usd t.c. 20.060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--139    FACTURA</t>
    </r>
    <r>
      <rPr>
        <b/>
        <sz val="14"/>
        <color theme="1"/>
        <rFont val="Calibri"/>
        <family val="2"/>
        <scheme val="minor"/>
      </rPr>
      <t xml:space="preserve">  1844679</t>
    </r>
    <r>
      <rPr>
        <b/>
        <sz val="12"/>
        <color theme="1"/>
        <rFont val="Calibri"/>
        <family val="2"/>
        <scheme val="minor"/>
      </rPr>
      <t xml:space="preserve">     valor  factura   23,774.12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FAVOR DE  225.88    usd</t>
    </r>
  </si>
  <si>
    <t>NLSE20-139</t>
  </si>
  <si>
    <r>
      <t xml:space="preserve">Compra de  24,000.00  usd t.c. 20.060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--140    FACTURA</t>
    </r>
    <r>
      <rPr>
        <b/>
        <sz val="14"/>
        <color theme="1"/>
        <rFont val="Calibri"/>
        <family val="2"/>
        <scheme val="minor"/>
      </rPr>
      <t xml:space="preserve">  1844680</t>
    </r>
    <r>
      <rPr>
        <b/>
        <sz val="12"/>
        <color theme="1"/>
        <rFont val="Calibri"/>
        <family val="2"/>
        <scheme val="minor"/>
      </rPr>
      <t xml:space="preserve">      valor  factura   23,882.37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117.63    usd</t>
    </r>
  </si>
  <si>
    <r>
      <t xml:space="preserve">Compra de  24,000.00  usd t.c. 20.060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--141    FACTURA</t>
    </r>
    <r>
      <rPr>
        <b/>
        <sz val="14"/>
        <color theme="1"/>
        <rFont val="Calibri"/>
        <family val="2"/>
        <scheme val="minor"/>
      </rPr>
      <t xml:space="preserve">  1844681</t>
    </r>
    <r>
      <rPr>
        <b/>
        <sz val="12"/>
        <color theme="1"/>
        <rFont val="Calibri"/>
        <family val="2"/>
        <scheme val="minor"/>
      </rPr>
      <t xml:space="preserve">      valor  factura   23,941.73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58.27    usd</t>
    </r>
  </si>
  <si>
    <t>NLSE20-141</t>
  </si>
  <si>
    <r>
      <t xml:space="preserve">Compra de  36,500.00   usd tc   20.220         PAGO A TYSON FRESH MEATS. INC    S-6341   FACTURA  </t>
    </r>
    <r>
      <rPr>
        <b/>
        <sz val="12"/>
        <color theme="1"/>
        <rFont val="Calibri"/>
        <family val="2"/>
        <scheme val="minor"/>
      </rPr>
      <t xml:space="preserve"> 90208</t>
    </r>
    <r>
      <rPr>
        <b/>
        <sz val="11"/>
        <color theme="1"/>
        <rFont val="Calibri"/>
        <family val="2"/>
        <scheme val="minor"/>
      </rPr>
      <t xml:space="preserve">  VALOR FACTURA   24,284.19      SALDO  A FAVOR   12,215.81   usd</t>
    </r>
  </si>
  <si>
    <t>S-6341-------S-6342</t>
  </si>
  <si>
    <r>
      <t xml:space="preserve">Compra de  18,500.00   usd tc   20.370         PAGO A TYSON FRESH MEATS. INC   S.O  78606   FACTURA  </t>
    </r>
    <r>
      <rPr>
        <b/>
        <sz val="12"/>
        <color theme="1"/>
        <rFont val="Calibri"/>
        <family val="2"/>
        <scheme val="minor"/>
      </rPr>
      <t xml:space="preserve"> 97309  </t>
    </r>
    <r>
      <rPr>
        <b/>
        <sz val="11"/>
        <color theme="1"/>
        <rFont val="Calibri"/>
        <family val="2"/>
        <scheme val="minor"/>
      </rPr>
      <t xml:space="preserve">  VALOR FACTURA   24,608.32      SALDO  PENDIENTE     6,108.32   usd</t>
    </r>
  </si>
  <si>
    <t>SO-78606</t>
  </si>
  <si>
    <r>
      <t xml:space="preserve">Compra de  20,000.00  usd t.c. 20.080   PAGO A SEABOARD    </t>
    </r>
    <r>
      <rPr>
        <b/>
        <sz val="18"/>
        <color rgb="FF0000FF"/>
        <rFont val="Calibri"/>
        <family val="2"/>
        <scheme val="minor"/>
      </rPr>
      <t xml:space="preserve"> </t>
    </r>
    <r>
      <rPr>
        <b/>
        <sz val="16"/>
        <color rgb="FF0000FF"/>
        <rFont val="Calibri"/>
        <family val="2"/>
        <scheme val="minor"/>
      </rPr>
      <t xml:space="preserve"> NLSE20</t>
    </r>
    <r>
      <rPr>
        <b/>
        <sz val="12"/>
        <color theme="1"/>
        <rFont val="Calibri"/>
        <family val="2"/>
        <scheme val="minor"/>
      </rPr>
      <t>--142    FACTURA</t>
    </r>
    <r>
      <rPr>
        <b/>
        <sz val="14"/>
        <color theme="1"/>
        <rFont val="Calibri"/>
        <family val="2"/>
        <scheme val="minor"/>
      </rPr>
      <t xml:space="preserve">  1846916</t>
    </r>
    <r>
      <rPr>
        <b/>
        <sz val="12"/>
        <color theme="1"/>
        <rFont val="Calibri"/>
        <family val="2"/>
        <scheme val="minor"/>
      </rPr>
      <t xml:space="preserve">      valor  factura   26,562.46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6,562.46    usd</t>
    </r>
  </si>
  <si>
    <t>NLSE20-142</t>
  </si>
  <si>
    <r>
      <t xml:space="preserve">Compra de  22,000.00  usd t.c. 19.923   PAGO A SEABOARD    </t>
    </r>
    <r>
      <rPr>
        <b/>
        <sz val="18"/>
        <color rgb="FF0000FF"/>
        <rFont val="Calibri"/>
        <family val="2"/>
        <scheme val="minor"/>
      </rPr>
      <t xml:space="preserve"> </t>
    </r>
    <r>
      <rPr>
        <b/>
        <sz val="16"/>
        <color rgb="FF0000FF"/>
        <rFont val="Calibri"/>
        <family val="2"/>
        <scheme val="minor"/>
      </rPr>
      <t xml:space="preserve"> NLSE21--01   </t>
    </r>
    <r>
      <rPr>
        <b/>
        <sz val="12"/>
        <color theme="1"/>
        <rFont val="Calibri"/>
        <family val="2"/>
        <scheme val="minor"/>
      </rPr>
      <t xml:space="preserve">    FACTURA</t>
    </r>
    <r>
      <rPr>
        <b/>
        <sz val="14"/>
        <color theme="1"/>
        <rFont val="Calibri"/>
        <family val="2"/>
        <scheme val="minor"/>
      </rPr>
      <t xml:space="preserve">  1847613</t>
    </r>
    <r>
      <rPr>
        <b/>
        <sz val="12"/>
        <color theme="1"/>
        <rFont val="Calibri"/>
        <family val="2"/>
        <scheme val="minor"/>
      </rPr>
      <t xml:space="preserve">      valor  factura   25,751.18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3,751.18    usd</t>
    </r>
  </si>
  <si>
    <r>
      <t xml:space="preserve">Compra de  24,000.00  usd t.c. 19.945   PAGO A SEABOARD    </t>
    </r>
    <r>
      <rPr>
        <b/>
        <sz val="18"/>
        <color rgb="FF0000FF"/>
        <rFont val="Calibri"/>
        <family val="2"/>
        <scheme val="minor"/>
      </rPr>
      <t xml:space="preserve"> </t>
    </r>
    <r>
      <rPr>
        <b/>
        <sz val="16"/>
        <color rgb="FF0000FF"/>
        <rFont val="Calibri"/>
        <family val="2"/>
        <scheme val="minor"/>
      </rPr>
      <t xml:space="preserve"> NLSE21--02   </t>
    </r>
    <r>
      <rPr>
        <b/>
        <sz val="12"/>
        <color theme="1"/>
        <rFont val="Calibri"/>
        <family val="2"/>
        <scheme val="minor"/>
      </rPr>
      <t xml:space="preserve">    FACTURA</t>
    </r>
    <r>
      <rPr>
        <b/>
        <sz val="14"/>
        <color theme="1"/>
        <rFont val="Calibri"/>
        <family val="2"/>
        <scheme val="minor"/>
      </rPr>
      <t xml:space="preserve">  1848010</t>
    </r>
    <r>
      <rPr>
        <b/>
        <sz val="12"/>
        <color theme="1"/>
        <rFont val="Calibri"/>
        <family val="2"/>
        <scheme val="minor"/>
      </rPr>
      <t xml:space="preserve">      valor  factura   27,771.61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3.771.61    usd</t>
    </r>
  </si>
  <si>
    <t>NLSE21--02</t>
  </si>
  <si>
    <t>NLSE21--01</t>
  </si>
  <si>
    <r>
      <t xml:space="preserve">Compra de  24,000.00  usd t.c. 19.945   PAGO A SEABOARD    </t>
    </r>
    <r>
      <rPr>
        <b/>
        <sz val="18"/>
        <color rgb="FF0000FF"/>
        <rFont val="Calibri"/>
        <family val="2"/>
        <scheme val="minor"/>
      </rPr>
      <t xml:space="preserve"> </t>
    </r>
    <r>
      <rPr>
        <b/>
        <sz val="16"/>
        <color rgb="FF0000FF"/>
        <rFont val="Calibri"/>
        <family val="2"/>
        <scheme val="minor"/>
      </rPr>
      <t xml:space="preserve"> NLSE21--03   </t>
    </r>
    <r>
      <rPr>
        <b/>
        <sz val="12"/>
        <color theme="1"/>
        <rFont val="Calibri"/>
        <family val="2"/>
        <scheme val="minor"/>
      </rPr>
      <t xml:space="preserve">    FACTURA</t>
    </r>
    <r>
      <rPr>
        <b/>
        <sz val="14"/>
        <color theme="1"/>
        <rFont val="Calibri"/>
        <family val="2"/>
        <scheme val="minor"/>
      </rPr>
      <t xml:space="preserve">  1848011</t>
    </r>
    <r>
      <rPr>
        <b/>
        <sz val="12"/>
        <color theme="1"/>
        <rFont val="Calibri"/>
        <family val="2"/>
        <scheme val="minor"/>
      </rPr>
      <t xml:space="preserve">      valor  factura   27,917.04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3,917.04    usd</t>
    </r>
  </si>
  <si>
    <t>NLSE21--03</t>
  </si>
  <si>
    <t>Compra de  22,000.00   usd tc   19.950         PAGO A TYSON FRESH MEATS. INC   S.O  72904   FACTURA   5095A    VALOR FACTURA   29,515.98      SALDO  PENDIENTE    7,515.98   usd</t>
  </si>
  <si>
    <t>5095A</t>
  </si>
  <si>
    <r>
      <t xml:space="preserve">Compra de  31,000.00  usd t.c. 19.695   PAGO A SEABOARD    </t>
    </r>
    <r>
      <rPr>
        <b/>
        <sz val="18"/>
        <color rgb="FF0000FF"/>
        <rFont val="Calibri"/>
        <family val="2"/>
        <scheme val="minor"/>
      </rPr>
      <t xml:space="preserve"> </t>
    </r>
    <r>
      <rPr>
        <b/>
        <sz val="16"/>
        <color rgb="FF0000FF"/>
        <rFont val="Calibri"/>
        <family val="2"/>
        <scheme val="minor"/>
      </rPr>
      <t xml:space="preserve"> NLSE21--06   </t>
    </r>
    <r>
      <rPr>
        <b/>
        <sz val="12"/>
        <color theme="1"/>
        <rFont val="Calibri"/>
        <family val="2"/>
        <scheme val="minor"/>
      </rPr>
      <t xml:space="preserve">    FACTURA</t>
    </r>
    <r>
      <rPr>
        <b/>
        <sz val="14"/>
        <color theme="1"/>
        <rFont val="Calibri"/>
        <family val="2"/>
        <scheme val="minor"/>
      </rPr>
      <t xml:space="preserve">  1850833</t>
    </r>
    <r>
      <rPr>
        <b/>
        <sz val="12"/>
        <color theme="1"/>
        <rFont val="Calibri"/>
        <family val="2"/>
        <scheme val="minor"/>
      </rPr>
      <t xml:space="preserve">      valor  factura   33,028.01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2,028.01    usd</t>
    </r>
  </si>
  <si>
    <t>NLSE21-06</t>
  </si>
  <si>
    <r>
      <t xml:space="preserve">Compra de  31,000.00  usd t.c. 19.695   PAGO A SEABOARD    </t>
    </r>
    <r>
      <rPr>
        <b/>
        <sz val="18"/>
        <color rgb="FF0000FF"/>
        <rFont val="Calibri"/>
        <family val="2"/>
        <scheme val="minor"/>
      </rPr>
      <t xml:space="preserve"> </t>
    </r>
    <r>
      <rPr>
        <b/>
        <sz val="16"/>
        <color rgb="FF0000FF"/>
        <rFont val="Calibri"/>
        <family val="2"/>
        <scheme val="minor"/>
      </rPr>
      <t xml:space="preserve"> NLSE21--07   </t>
    </r>
    <r>
      <rPr>
        <b/>
        <sz val="12"/>
        <color theme="1"/>
        <rFont val="Calibri"/>
        <family val="2"/>
        <scheme val="minor"/>
      </rPr>
      <t xml:space="preserve">    FACTURA</t>
    </r>
    <r>
      <rPr>
        <b/>
        <sz val="14"/>
        <color theme="1"/>
        <rFont val="Calibri"/>
        <family val="2"/>
        <scheme val="minor"/>
      </rPr>
      <t xml:space="preserve">  1850834</t>
    </r>
    <r>
      <rPr>
        <b/>
        <sz val="12"/>
        <color theme="1"/>
        <rFont val="Calibri"/>
        <family val="2"/>
        <scheme val="minor"/>
      </rPr>
      <t xml:space="preserve">      valor  factura   32,687.76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1,687.76    usd</t>
    </r>
  </si>
  <si>
    <t>NLSE21-07</t>
  </si>
  <si>
    <r>
      <t xml:space="preserve">Compra de  29,000.00  usd t.c. 19.950   PAGO A SEABOARD    </t>
    </r>
    <r>
      <rPr>
        <b/>
        <sz val="18"/>
        <color rgb="FF0000FF"/>
        <rFont val="Calibri"/>
        <family val="2"/>
        <scheme val="minor"/>
      </rPr>
      <t xml:space="preserve"> </t>
    </r>
    <r>
      <rPr>
        <b/>
        <sz val="16"/>
        <color rgb="FF0000FF"/>
        <rFont val="Calibri"/>
        <family val="2"/>
        <scheme val="minor"/>
      </rPr>
      <t xml:space="preserve"> NLSE21--04   </t>
    </r>
    <r>
      <rPr>
        <b/>
        <sz val="12"/>
        <color theme="1"/>
        <rFont val="Calibri"/>
        <family val="2"/>
        <scheme val="minor"/>
      </rPr>
      <t xml:space="preserve">    FACTURA</t>
    </r>
    <r>
      <rPr>
        <b/>
        <sz val="14"/>
        <color theme="1"/>
        <rFont val="Calibri"/>
        <family val="2"/>
        <scheme val="minor"/>
      </rPr>
      <t xml:space="preserve">  1849566</t>
    </r>
    <r>
      <rPr>
        <b/>
        <sz val="12"/>
        <color theme="1"/>
        <rFont val="Calibri"/>
        <family val="2"/>
        <scheme val="minor"/>
      </rPr>
      <t xml:space="preserve">      valor  factura   30,366.08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1,366.08    usd</t>
    </r>
  </si>
  <si>
    <t>NLSE21-04</t>
  </si>
  <si>
    <r>
      <t xml:space="preserve">Compra de  33,000.00  usd t.c. 19.665   PAGO A SEABOARD    </t>
    </r>
    <r>
      <rPr>
        <b/>
        <sz val="18"/>
        <color rgb="FF0000FF"/>
        <rFont val="Calibri"/>
        <family val="2"/>
        <scheme val="minor"/>
      </rPr>
      <t xml:space="preserve"> </t>
    </r>
    <r>
      <rPr>
        <b/>
        <sz val="16"/>
        <color rgb="FF0000FF"/>
        <rFont val="Calibri"/>
        <family val="2"/>
        <scheme val="minor"/>
      </rPr>
      <t xml:space="preserve"> NLSE21--05  </t>
    </r>
    <r>
      <rPr>
        <b/>
        <sz val="12"/>
        <color theme="1"/>
        <rFont val="Calibri"/>
        <family val="2"/>
        <scheme val="minor"/>
      </rPr>
      <t xml:space="preserve">    FACTURA</t>
    </r>
    <r>
      <rPr>
        <b/>
        <sz val="14"/>
        <color theme="1"/>
        <rFont val="Calibri"/>
        <family val="2"/>
        <scheme val="minor"/>
      </rPr>
      <t xml:space="preserve">  1850475</t>
    </r>
    <r>
      <rPr>
        <b/>
        <sz val="12"/>
        <color theme="1"/>
        <rFont val="Calibri"/>
        <family val="2"/>
        <scheme val="minor"/>
      </rPr>
      <t xml:space="preserve">      valor  factura   31,305.71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1,694.29    usd</t>
    </r>
  </si>
  <si>
    <t>NLSE21-05</t>
  </si>
  <si>
    <t>78607              SO-72904</t>
  </si>
  <si>
    <r>
      <t xml:space="preserve">Compra de  34,000.00  usd t.c. 20.020   PAGO A SEABOARD    </t>
    </r>
    <r>
      <rPr>
        <b/>
        <sz val="18"/>
        <color rgb="FF0000FF"/>
        <rFont val="Calibri"/>
        <family val="2"/>
        <scheme val="minor"/>
      </rPr>
      <t xml:space="preserve"> </t>
    </r>
    <r>
      <rPr>
        <b/>
        <sz val="16"/>
        <color rgb="FF0000FF"/>
        <rFont val="Calibri"/>
        <family val="2"/>
        <scheme val="minor"/>
      </rPr>
      <t xml:space="preserve"> NLSE21--08   </t>
    </r>
    <r>
      <rPr>
        <b/>
        <sz val="12"/>
        <color theme="1"/>
        <rFont val="Calibri"/>
        <family val="2"/>
        <scheme val="minor"/>
      </rPr>
      <t xml:space="preserve">    FACTURA</t>
    </r>
    <r>
      <rPr>
        <b/>
        <sz val="14"/>
        <color theme="1"/>
        <rFont val="Calibri"/>
        <family val="2"/>
        <scheme val="minor"/>
      </rPr>
      <t xml:space="preserve">  1852468</t>
    </r>
    <r>
      <rPr>
        <b/>
        <sz val="12"/>
        <color theme="1"/>
        <rFont val="Calibri"/>
        <family val="2"/>
        <scheme val="minor"/>
      </rPr>
      <t xml:space="preserve">     valor  factura   31,938.88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2,061.12    usd</t>
    </r>
  </si>
  <si>
    <t>NLSE21-08</t>
  </si>
  <si>
    <r>
      <t xml:space="preserve">Compra de  36,000.00  usd t.c. 19.830   PAGO A SEABOARD    </t>
    </r>
    <r>
      <rPr>
        <b/>
        <sz val="18"/>
        <color rgb="FF0000FF"/>
        <rFont val="Calibri"/>
        <family val="2"/>
        <scheme val="minor"/>
      </rPr>
      <t xml:space="preserve"> </t>
    </r>
    <r>
      <rPr>
        <b/>
        <sz val="16"/>
        <color rgb="FF0000FF"/>
        <rFont val="Calibri"/>
        <family val="2"/>
        <scheme val="minor"/>
      </rPr>
      <t xml:space="preserve"> NLSE21--20   </t>
    </r>
    <r>
      <rPr>
        <b/>
        <sz val="12"/>
        <color theme="1"/>
        <rFont val="Calibri"/>
        <family val="2"/>
        <scheme val="minor"/>
      </rPr>
      <t xml:space="preserve">    FACTURA</t>
    </r>
    <r>
      <rPr>
        <b/>
        <sz val="14"/>
        <color theme="1"/>
        <rFont val="Calibri"/>
        <family val="2"/>
        <scheme val="minor"/>
      </rPr>
      <t xml:space="preserve">  1852046</t>
    </r>
    <r>
      <rPr>
        <b/>
        <sz val="12"/>
        <color theme="1"/>
        <rFont val="Calibri"/>
        <family val="2"/>
        <scheme val="minor"/>
      </rPr>
      <t xml:space="preserve">     valor  factura   31,629.74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4,370.26    usd</t>
    </r>
  </si>
  <si>
    <t>NLSE21-20</t>
  </si>
  <si>
    <r>
      <t xml:space="preserve">Compra de  36,000.00  usd t.c. 19.713   PAGO A SEABOARD    </t>
    </r>
    <r>
      <rPr>
        <b/>
        <sz val="18"/>
        <color rgb="FF0000FF"/>
        <rFont val="Calibri"/>
        <family val="2"/>
        <scheme val="minor"/>
      </rPr>
      <t xml:space="preserve"> </t>
    </r>
    <r>
      <rPr>
        <b/>
        <sz val="16"/>
        <color rgb="FF0000FF"/>
        <rFont val="Calibri"/>
        <family val="2"/>
        <scheme val="minor"/>
      </rPr>
      <t xml:space="preserve"> NLSE21--11   </t>
    </r>
    <r>
      <rPr>
        <b/>
        <sz val="12"/>
        <color theme="1"/>
        <rFont val="Calibri"/>
        <family val="2"/>
        <scheme val="minor"/>
      </rPr>
      <t xml:space="preserve">    FACTURA</t>
    </r>
    <r>
      <rPr>
        <b/>
        <sz val="14"/>
        <color theme="1"/>
        <rFont val="Calibri"/>
        <family val="2"/>
        <scheme val="minor"/>
      </rPr>
      <t xml:space="preserve">  1853743</t>
    </r>
    <r>
      <rPr>
        <b/>
        <sz val="12"/>
        <color theme="1"/>
        <rFont val="Calibri"/>
        <family val="2"/>
        <scheme val="minor"/>
      </rPr>
      <t xml:space="preserve">     valor  factura   30,247.16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247.16    usd</t>
    </r>
  </si>
  <si>
    <t>NLSE21-11</t>
  </si>
  <si>
    <t>Compra de  32,000.00   usd tc   20,020         PAGO A TYSON FRESH MEATS. INC   S.O  78608   FACTURA   19464    VALOR FACTURA   31,929.08      SALDO  A FAVOR    70.92   usd</t>
  </si>
  <si>
    <r>
      <t xml:space="preserve">Compra de  34,000.00  usd t.c. 19.740   PAGO A SEABOARD    </t>
    </r>
    <r>
      <rPr>
        <b/>
        <sz val="18"/>
        <color rgb="FF0000FF"/>
        <rFont val="Calibri"/>
        <family val="2"/>
        <scheme val="minor"/>
      </rPr>
      <t xml:space="preserve"> </t>
    </r>
    <r>
      <rPr>
        <b/>
        <sz val="16"/>
        <color rgb="FF0000FF"/>
        <rFont val="Calibri"/>
        <family val="2"/>
        <scheme val="minor"/>
      </rPr>
      <t xml:space="preserve"> NLSE21--09   </t>
    </r>
    <r>
      <rPr>
        <b/>
        <sz val="12"/>
        <color theme="1"/>
        <rFont val="Calibri"/>
        <family val="2"/>
        <scheme val="minor"/>
      </rPr>
      <t xml:space="preserve">    FACTURA</t>
    </r>
    <r>
      <rPr>
        <b/>
        <sz val="14"/>
        <color theme="1"/>
        <rFont val="Calibri"/>
        <family val="2"/>
        <scheme val="minor"/>
      </rPr>
      <t xml:space="preserve">  1853362</t>
    </r>
    <r>
      <rPr>
        <b/>
        <sz val="12"/>
        <color theme="1"/>
        <rFont val="Calibri"/>
        <family val="2"/>
        <scheme val="minor"/>
      </rPr>
      <t xml:space="preserve">     valor  factura   30, 729.24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3,270.76    usd</t>
    </r>
  </si>
  <si>
    <t>NLSE21-09</t>
  </si>
  <si>
    <r>
      <t xml:space="preserve">Compra de  30,000.00  usd t.c. 19.713   PAGO A SEABOARD    </t>
    </r>
    <r>
      <rPr>
        <b/>
        <sz val="18"/>
        <color rgb="FF0000FF"/>
        <rFont val="Calibri"/>
        <family val="2"/>
        <scheme val="minor"/>
      </rPr>
      <t xml:space="preserve"> </t>
    </r>
    <r>
      <rPr>
        <b/>
        <sz val="16"/>
        <color rgb="FF0000FF"/>
        <rFont val="Calibri"/>
        <family val="2"/>
        <scheme val="minor"/>
      </rPr>
      <t xml:space="preserve"> NLSE21--10   </t>
    </r>
    <r>
      <rPr>
        <b/>
        <sz val="12"/>
        <color theme="1"/>
        <rFont val="Calibri"/>
        <family val="2"/>
        <scheme val="minor"/>
      </rPr>
      <t xml:space="preserve">    FACTURA</t>
    </r>
    <r>
      <rPr>
        <b/>
        <sz val="14"/>
        <color theme="1"/>
        <rFont val="Calibri"/>
        <family val="2"/>
        <scheme val="minor"/>
      </rPr>
      <t xml:space="preserve">  1853742</t>
    </r>
    <r>
      <rPr>
        <b/>
        <sz val="12"/>
        <color theme="1"/>
        <rFont val="Calibri"/>
        <family val="2"/>
        <scheme val="minor"/>
      </rPr>
      <t xml:space="preserve">     valor  factura   30,369.10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369.10    usd</t>
    </r>
  </si>
  <si>
    <t>NLSE21-10</t>
  </si>
  <si>
    <t>Compra de  29,000.00   usd tc   19.740         PAGO A TYSON FRESH MEATS. INC   S.O  78609   FACTURA   29115    VALOR FACTURA   29,716.66      SALDO  PENDIENTE  716.66   usd</t>
  </si>
  <si>
    <r>
      <t xml:space="preserve">Compra de  29,000.00  usd t.c. 19.815   PAGO A SEABOARD    </t>
    </r>
    <r>
      <rPr>
        <b/>
        <sz val="18"/>
        <color rgb="FF0000FF"/>
        <rFont val="Calibri"/>
        <family val="2"/>
        <scheme val="minor"/>
      </rPr>
      <t xml:space="preserve"> </t>
    </r>
    <r>
      <rPr>
        <b/>
        <sz val="16"/>
        <color rgb="FF0000FF"/>
        <rFont val="Calibri"/>
        <family val="2"/>
        <scheme val="minor"/>
      </rPr>
      <t xml:space="preserve"> NLSE21--13   </t>
    </r>
    <r>
      <rPr>
        <b/>
        <sz val="12"/>
        <color theme="1"/>
        <rFont val="Calibri"/>
        <family val="2"/>
        <scheme val="minor"/>
      </rPr>
      <t xml:space="preserve">    FACTURA</t>
    </r>
    <r>
      <rPr>
        <b/>
        <sz val="14"/>
        <color theme="1"/>
        <rFont val="Calibri"/>
        <family val="2"/>
        <scheme val="minor"/>
      </rPr>
      <t xml:space="preserve">  1856271</t>
    </r>
    <r>
      <rPr>
        <b/>
        <sz val="12"/>
        <color theme="1"/>
        <rFont val="Calibri"/>
        <family val="2"/>
        <scheme val="minor"/>
      </rPr>
      <t xml:space="preserve">     valor  factura   29,882.91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882.91    usd</t>
    </r>
  </si>
  <si>
    <t>NLSE21-13</t>
  </si>
  <si>
    <r>
      <t xml:space="preserve">Compra de  29,000.00  usd t.c. 19.818   PAGO A SEABOARD    </t>
    </r>
    <r>
      <rPr>
        <b/>
        <sz val="18"/>
        <color rgb="FF0000FF"/>
        <rFont val="Calibri"/>
        <family val="2"/>
        <scheme val="minor"/>
      </rPr>
      <t xml:space="preserve"> </t>
    </r>
    <r>
      <rPr>
        <b/>
        <sz val="16"/>
        <color rgb="FF0000FF"/>
        <rFont val="Calibri"/>
        <family val="2"/>
        <scheme val="minor"/>
      </rPr>
      <t xml:space="preserve"> NLSE21--14   </t>
    </r>
    <r>
      <rPr>
        <b/>
        <sz val="12"/>
        <color theme="1"/>
        <rFont val="Calibri"/>
        <family val="2"/>
        <scheme val="minor"/>
      </rPr>
      <t xml:space="preserve">    FACTURA</t>
    </r>
    <r>
      <rPr>
        <b/>
        <sz val="14"/>
        <color theme="1"/>
        <rFont val="Calibri"/>
        <family val="2"/>
        <scheme val="minor"/>
      </rPr>
      <t xml:space="preserve">  1856642</t>
    </r>
    <r>
      <rPr>
        <b/>
        <sz val="12"/>
        <color theme="1"/>
        <rFont val="Calibri"/>
        <family val="2"/>
        <scheme val="minor"/>
      </rPr>
      <t xml:space="preserve">     valor  factura   29,968.23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968.23    usd</t>
    </r>
  </si>
  <si>
    <t>NLSE21-14</t>
  </si>
  <si>
    <r>
      <t xml:space="preserve">Compra de  31,000.00  usd t.c. 20.137   PAGO A SEABOARD    </t>
    </r>
    <r>
      <rPr>
        <b/>
        <sz val="18"/>
        <color rgb="FF0000FF"/>
        <rFont val="Calibri"/>
        <family val="2"/>
        <scheme val="minor"/>
      </rPr>
      <t xml:space="preserve"> </t>
    </r>
    <r>
      <rPr>
        <b/>
        <sz val="16"/>
        <color rgb="FF0000FF"/>
        <rFont val="Calibri"/>
        <family val="2"/>
        <scheme val="minor"/>
      </rPr>
      <t xml:space="preserve"> NLSE21--15   </t>
    </r>
    <r>
      <rPr>
        <b/>
        <sz val="12"/>
        <color theme="1"/>
        <rFont val="Calibri"/>
        <family val="2"/>
        <scheme val="minor"/>
      </rPr>
      <t xml:space="preserve">    FACTURA</t>
    </r>
    <r>
      <rPr>
        <b/>
        <sz val="14"/>
        <color theme="1"/>
        <rFont val="Calibri"/>
        <family val="2"/>
        <scheme val="minor"/>
      </rPr>
      <t xml:space="preserve">  1856643</t>
    </r>
    <r>
      <rPr>
        <b/>
        <sz val="12"/>
        <color theme="1"/>
        <rFont val="Calibri"/>
        <family val="2"/>
        <scheme val="minor"/>
      </rPr>
      <t xml:space="preserve">     valor  factura   30,186.25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813.75    usd</t>
    </r>
  </si>
  <si>
    <t>NLSE21-15</t>
  </si>
  <si>
    <t>Compra de  29,000.00   usd tc   20.050         PAGO A TYSON FRESH MEATS. INC   S.O  78610   FACTURA   39013    VALOR FACTURA   29,229.77      SALDO  PENDIENTE  229.77   usd</t>
  </si>
  <si>
    <r>
      <t xml:space="preserve">Compra de  31,000.00  usd t.c. 20.050   PAGO A SEABOARD    </t>
    </r>
    <r>
      <rPr>
        <b/>
        <sz val="18"/>
        <color rgb="FF0000FF"/>
        <rFont val="Calibri"/>
        <family val="2"/>
        <scheme val="minor"/>
      </rPr>
      <t xml:space="preserve"> </t>
    </r>
    <r>
      <rPr>
        <b/>
        <sz val="16"/>
        <color rgb="FF0000FF"/>
        <rFont val="Calibri"/>
        <family val="2"/>
        <scheme val="minor"/>
      </rPr>
      <t xml:space="preserve"> NLSE21--16   </t>
    </r>
    <r>
      <rPr>
        <b/>
        <sz val="12"/>
        <color theme="1"/>
        <rFont val="Calibri"/>
        <family val="2"/>
        <scheme val="minor"/>
      </rPr>
      <t xml:space="preserve">    FACTURA</t>
    </r>
    <r>
      <rPr>
        <b/>
        <sz val="14"/>
        <color theme="1"/>
        <rFont val="Calibri"/>
        <family val="2"/>
        <scheme val="minor"/>
      </rPr>
      <t xml:space="preserve">  1858110</t>
    </r>
    <r>
      <rPr>
        <b/>
        <sz val="12"/>
        <color theme="1"/>
        <rFont val="Calibri"/>
        <family val="2"/>
        <scheme val="minor"/>
      </rPr>
      <t xml:space="preserve">     valor  factura   29,618.03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1,381.97    usd</t>
    </r>
  </si>
  <si>
    <t>NLSE21-16</t>
  </si>
  <si>
    <r>
      <t xml:space="preserve">Compra de  29,000.00  usd t.c. 19.740   PAGO A SEABOARD    </t>
    </r>
    <r>
      <rPr>
        <b/>
        <sz val="18"/>
        <color rgb="FF0000FF"/>
        <rFont val="Calibri"/>
        <family val="2"/>
        <scheme val="minor"/>
      </rPr>
      <t xml:space="preserve"> </t>
    </r>
    <r>
      <rPr>
        <b/>
        <sz val="16"/>
        <color rgb="FF0000FF"/>
        <rFont val="Calibri"/>
        <family val="2"/>
        <scheme val="minor"/>
      </rPr>
      <t xml:space="preserve"> NLSE21--12   </t>
    </r>
    <r>
      <rPr>
        <b/>
        <sz val="12"/>
        <color theme="1"/>
        <rFont val="Calibri"/>
        <family val="2"/>
        <scheme val="minor"/>
      </rPr>
      <t xml:space="preserve">    FACTURA</t>
    </r>
    <r>
      <rPr>
        <b/>
        <sz val="14"/>
        <color theme="1"/>
        <rFont val="Calibri"/>
        <family val="2"/>
        <scheme val="minor"/>
      </rPr>
      <t xml:space="preserve">  1855419</t>
    </r>
    <r>
      <rPr>
        <b/>
        <sz val="12"/>
        <color theme="1"/>
        <rFont val="Calibri"/>
        <family val="2"/>
        <scheme val="minor"/>
      </rPr>
      <t xml:space="preserve">     valor  factura   30,051.91    ----menos reclamo por  0.0145 /16/x41.167lb=  596.92 usd  no autorizado AVA</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1,051.91    usd</t>
    </r>
  </si>
  <si>
    <r>
      <t xml:space="preserve"> SEABOARD    </t>
    </r>
    <r>
      <rPr>
        <b/>
        <sz val="11"/>
        <color rgb="FF0000FF"/>
        <rFont val="Calibri"/>
        <family val="2"/>
        <scheme val="minor"/>
      </rPr>
      <t xml:space="preserve">  NLSE21--12   </t>
    </r>
    <r>
      <rPr>
        <b/>
        <sz val="11"/>
        <color theme="1"/>
        <rFont val="Calibri"/>
        <family val="2"/>
        <scheme val="minor"/>
      </rPr>
      <t xml:space="preserve">    FACTURA  1855419     valor  factura   30,051.91    ----menos reclamo por  0.0145 /16/x41.167lb=  596.92 usd  no autorizado AVA</t>
    </r>
    <r>
      <rPr>
        <b/>
        <sz val="11"/>
        <color rgb="FFFF0000"/>
        <rFont val="Calibri"/>
        <family val="2"/>
        <scheme val="minor"/>
      </rPr>
      <t xml:space="preserve">   </t>
    </r>
    <r>
      <rPr>
        <b/>
        <sz val="11"/>
        <color theme="1"/>
        <rFont val="Calibri"/>
        <family val="2"/>
        <scheme val="minor"/>
      </rPr>
      <t xml:space="preserve">    SALDO PENDIENTE  1,051.91    usd</t>
    </r>
  </si>
  <si>
    <t>NC</t>
  </si>
  <si>
    <t>NLSE21-12</t>
  </si>
  <si>
    <r>
      <t xml:space="preserve">Compra de  17,500.00  usd t.c. 20.137   PAGO A SEABOARD    </t>
    </r>
    <r>
      <rPr>
        <b/>
        <sz val="18"/>
        <color rgb="FF0000FF"/>
        <rFont val="Calibri"/>
        <family val="2"/>
        <scheme val="minor"/>
      </rPr>
      <t xml:space="preserve"> </t>
    </r>
    <r>
      <rPr>
        <b/>
        <sz val="16"/>
        <color rgb="FF0000FF"/>
        <rFont val="Calibri"/>
        <family val="2"/>
        <scheme val="minor"/>
      </rPr>
      <t xml:space="preserve"> NLMIX21-01   </t>
    </r>
    <r>
      <rPr>
        <b/>
        <sz val="12"/>
        <color theme="1"/>
        <rFont val="Calibri"/>
        <family val="2"/>
        <scheme val="minor"/>
      </rPr>
      <t xml:space="preserve">    FACTURA</t>
    </r>
    <r>
      <rPr>
        <b/>
        <sz val="14"/>
        <color theme="1"/>
        <rFont val="Calibri"/>
        <family val="2"/>
        <scheme val="minor"/>
      </rPr>
      <t xml:space="preserve">  1857234</t>
    </r>
    <r>
      <rPr>
        <b/>
        <sz val="12"/>
        <color theme="1"/>
        <rFont val="Calibri"/>
        <family val="2"/>
        <scheme val="minor"/>
      </rPr>
      <t xml:space="preserve">     valor  factura   16,965.31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534.69    usd</t>
    </r>
  </si>
  <si>
    <t>NLMIX21-01</t>
  </si>
  <si>
    <r>
      <t xml:space="preserve">Compra de  30,000.00  usd t.c. 20.360   PAGO A SEABOARD    </t>
    </r>
    <r>
      <rPr>
        <b/>
        <sz val="18"/>
        <color rgb="FF0000FF"/>
        <rFont val="Calibri"/>
        <family val="2"/>
        <scheme val="minor"/>
      </rPr>
      <t xml:space="preserve"> </t>
    </r>
    <r>
      <rPr>
        <b/>
        <sz val="16"/>
        <color rgb="FF0000FF"/>
        <rFont val="Calibri"/>
        <family val="2"/>
        <scheme val="minor"/>
      </rPr>
      <t xml:space="preserve"> NLSE21--17   </t>
    </r>
    <r>
      <rPr>
        <b/>
        <sz val="12"/>
        <color theme="1"/>
        <rFont val="Calibri"/>
        <family val="2"/>
        <scheme val="minor"/>
      </rPr>
      <t xml:space="preserve">    FACTURA</t>
    </r>
    <r>
      <rPr>
        <b/>
        <sz val="14"/>
        <color theme="1"/>
        <rFont val="Calibri"/>
        <family val="2"/>
        <scheme val="minor"/>
      </rPr>
      <t xml:space="preserve">  1859067</t>
    </r>
    <r>
      <rPr>
        <b/>
        <sz val="12"/>
        <color theme="1"/>
        <rFont val="Calibri"/>
        <family val="2"/>
        <scheme val="minor"/>
      </rPr>
      <t xml:space="preserve">     valor  factura   29,830.82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169.18    usd</t>
    </r>
  </si>
  <si>
    <t>NLSE21-17</t>
  </si>
  <si>
    <r>
      <t xml:space="preserve">Compra de  29,000.00  usd t.c. 20.185   PAGO A SEABOARD    </t>
    </r>
    <r>
      <rPr>
        <b/>
        <sz val="18"/>
        <color rgb="FF0000FF"/>
        <rFont val="Calibri"/>
        <family val="2"/>
        <scheme val="minor"/>
      </rPr>
      <t xml:space="preserve"> </t>
    </r>
    <r>
      <rPr>
        <b/>
        <sz val="16"/>
        <color rgb="FF0000FF"/>
        <rFont val="Calibri"/>
        <family val="2"/>
        <scheme val="minor"/>
      </rPr>
      <t xml:space="preserve"> NLSE21--18   </t>
    </r>
    <r>
      <rPr>
        <b/>
        <sz val="12"/>
        <color theme="1"/>
        <rFont val="Calibri"/>
        <family val="2"/>
        <scheme val="minor"/>
      </rPr>
      <t xml:space="preserve">    FACTURA</t>
    </r>
    <r>
      <rPr>
        <b/>
        <sz val="14"/>
        <color theme="1"/>
        <rFont val="Calibri"/>
        <family val="2"/>
        <scheme val="minor"/>
      </rPr>
      <t xml:space="preserve">  1859867</t>
    </r>
    <r>
      <rPr>
        <b/>
        <sz val="12"/>
        <color theme="1"/>
        <rFont val="Calibri"/>
        <family val="2"/>
        <scheme val="minor"/>
      </rPr>
      <t xml:space="preserve">     valor  factura   29,499.53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499.53    usd</t>
    </r>
  </si>
  <si>
    <t>NLSE21-18</t>
  </si>
  <si>
    <r>
      <t xml:space="preserve">Compra de  29,000.00  usd t.c. 20.185   PAGO A SEABOARD    </t>
    </r>
    <r>
      <rPr>
        <b/>
        <sz val="18"/>
        <color rgb="FF0000FF"/>
        <rFont val="Calibri"/>
        <family val="2"/>
        <scheme val="minor"/>
      </rPr>
      <t xml:space="preserve"> </t>
    </r>
    <r>
      <rPr>
        <b/>
        <sz val="16"/>
        <color rgb="FF0000FF"/>
        <rFont val="Calibri"/>
        <family val="2"/>
        <scheme val="minor"/>
      </rPr>
      <t xml:space="preserve"> NLSE21--19   </t>
    </r>
    <r>
      <rPr>
        <b/>
        <sz val="12"/>
        <color theme="1"/>
        <rFont val="Calibri"/>
        <family val="2"/>
        <scheme val="minor"/>
      </rPr>
      <t xml:space="preserve">    FACTURA</t>
    </r>
    <r>
      <rPr>
        <b/>
        <sz val="14"/>
        <color theme="1"/>
        <rFont val="Calibri"/>
        <family val="2"/>
        <scheme val="minor"/>
      </rPr>
      <t xml:space="preserve">  1859868</t>
    </r>
    <r>
      <rPr>
        <b/>
        <sz val="12"/>
        <color theme="1"/>
        <rFont val="Calibri"/>
        <family val="2"/>
        <scheme val="minor"/>
      </rPr>
      <t xml:space="preserve">     valor  factura   29,014.85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14.85    usd</t>
    </r>
  </si>
  <si>
    <t>NLSE21-19</t>
  </si>
  <si>
    <t>NLSE21-22</t>
  </si>
  <si>
    <r>
      <t xml:space="preserve">Compra de  30,500.00  usd t.c. 20.360   PAGO A SEABOARD    </t>
    </r>
    <r>
      <rPr>
        <b/>
        <sz val="18"/>
        <color rgb="FF0000FF"/>
        <rFont val="Calibri"/>
        <family val="2"/>
        <scheme val="minor"/>
      </rPr>
      <t xml:space="preserve"> </t>
    </r>
    <r>
      <rPr>
        <b/>
        <sz val="16"/>
        <color rgb="FF0000FF"/>
        <rFont val="Calibri"/>
        <family val="2"/>
        <scheme val="minor"/>
      </rPr>
      <t xml:space="preserve"> NLSE21--22  </t>
    </r>
    <r>
      <rPr>
        <b/>
        <sz val="12"/>
        <color theme="1"/>
        <rFont val="Calibri"/>
        <family val="2"/>
        <scheme val="minor"/>
      </rPr>
      <t xml:space="preserve">    FACTURA</t>
    </r>
    <r>
      <rPr>
        <b/>
        <sz val="14"/>
        <color theme="1"/>
        <rFont val="Calibri"/>
        <family val="2"/>
        <scheme val="minor"/>
      </rPr>
      <t xml:space="preserve">  1862395</t>
    </r>
    <r>
      <rPr>
        <b/>
        <sz val="12"/>
        <color theme="1"/>
        <rFont val="Calibri"/>
        <family val="2"/>
        <scheme val="minor"/>
      </rPr>
      <t xml:space="preserve">     valor  factura   31,611.51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1,111.51   usd</t>
    </r>
  </si>
  <si>
    <r>
      <t xml:space="preserve">Compra de  30,500.00  usd t.c. 20.360   PAGO A SEABOARD    </t>
    </r>
    <r>
      <rPr>
        <b/>
        <sz val="18"/>
        <color rgb="FF0000FF"/>
        <rFont val="Calibri"/>
        <family val="2"/>
        <scheme val="minor"/>
      </rPr>
      <t xml:space="preserve"> </t>
    </r>
    <r>
      <rPr>
        <b/>
        <sz val="16"/>
        <color rgb="FF0000FF"/>
        <rFont val="Calibri"/>
        <family val="2"/>
        <scheme val="minor"/>
      </rPr>
      <t xml:space="preserve"> NLSE21--23  </t>
    </r>
    <r>
      <rPr>
        <b/>
        <sz val="12"/>
        <color theme="1"/>
        <rFont val="Calibri"/>
        <family val="2"/>
        <scheme val="minor"/>
      </rPr>
      <t xml:space="preserve">    FACTURA</t>
    </r>
    <r>
      <rPr>
        <b/>
        <sz val="14"/>
        <color theme="1"/>
        <rFont val="Calibri"/>
        <family val="2"/>
        <scheme val="minor"/>
      </rPr>
      <t xml:space="preserve">  1862396</t>
    </r>
    <r>
      <rPr>
        <b/>
        <sz val="12"/>
        <color theme="1"/>
        <rFont val="Calibri"/>
        <family val="2"/>
        <scheme val="minor"/>
      </rPr>
      <t xml:space="preserve">     valor  factura   31,296.87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796.87   usd</t>
    </r>
  </si>
  <si>
    <t>NLSE21-23</t>
  </si>
  <si>
    <t>B-6528</t>
  </si>
  <si>
    <t>Compra de  30,000.00   usd tc   20.170         PAGO A TYSON FRESH MEATS. INC   B-6528       FACTURA   3239    VALOR FACTURA   25,763.28      SALDO  A FAVOR  DE    4,236.72   usd</t>
  </si>
  <si>
    <r>
      <t xml:space="preserve">Compra de  30,500.00  usd t.c. 20.445   PAGO A SEABOARD    </t>
    </r>
    <r>
      <rPr>
        <b/>
        <sz val="18"/>
        <color rgb="FF0000FF"/>
        <rFont val="Calibri"/>
        <family val="2"/>
        <scheme val="minor"/>
      </rPr>
      <t xml:space="preserve"> </t>
    </r>
    <r>
      <rPr>
        <b/>
        <sz val="16"/>
        <color rgb="FF0000FF"/>
        <rFont val="Calibri"/>
        <family val="2"/>
        <scheme val="minor"/>
      </rPr>
      <t xml:space="preserve"> NLSE21--21  </t>
    </r>
    <r>
      <rPr>
        <b/>
        <sz val="12"/>
        <color theme="1"/>
        <rFont val="Calibri"/>
        <family val="2"/>
        <scheme val="minor"/>
      </rPr>
      <t xml:space="preserve">    FACTURA</t>
    </r>
    <r>
      <rPr>
        <b/>
        <sz val="14"/>
        <color theme="1"/>
        <rFont val="Calibri"/>
        <family val="2"/>
        <scheme val="minor"/>
      </rPr>
      <t xml:space="preserve">  1861999</t>
    </r>
    <r>
      <rPr>
        <b/>
        <sz val="12"/>
        <color theme="1"/>
        <rFont val="Calibri"/>
        <family val="2"/>
        <scheme val="minor"/>
      </rPr>
      <t xml:space="preserve">     valor  factura   29,963.20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536.80    usd</t>
    </r>
  </si>
  <si>
    <t>NLSE21-21</t>
  </si>
  <si>
    <r>
      <t xml:space="preserve">Compra de  32,000.00  usd t.c. 20.150   PAGO A SEABOARD    </t>
    </r>
    <r>
      <rPr>
        <b/>
        <sz val="18"/>
        <color rgb="FF0000FF"/>
        <rFont val="Calibri"/>
        <family val="2"/>
        <scheme val="minor"/>
      </rPr>
      <t xml:space="preserve"> </t>
    </r>
    <r>
      <rPr>
        <b/>
        <sz val="16"/>
        <color rgb="FF0000FF"/>
        <rFont val="Calibri"/>
        <family val="2"/>
        <scheme val="minor"/>
      </rPr>
      <t xml:space="preserve"> NLSE21--24  </t>
    </r>
    <r>
      <rPr>
        <b/>
        <sz val="12"/>
        <color theme="1"/>
        <rFont val="Calibri"/>
        <family val="2"/>
        <scheme val="minor"/>
      </rPr>
      <t xml:space="preserve">    FACTURA</t>
    </r>
    <r>
      <rPr>
        <b/>
        <sz val="14"/>
        <color theme="1"/>
        <rFont val="Calibri"/>
        <family val="2"/>
        <scheme val="minor"/>
      </rPr>
      <t xml:space="preserve">  1863940</t>
    </r>
    <r>
      <rPr>
        <b/>
        <sz val="12"/>
        <color theme="1"/>
        <rFont val="Calibri"/>
        <family val="2"/>
        <scheme val="minor"/>
      </rPr>
      <t xml:space="preserve">     valor  factura   34,231.86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2,231.86   usd</t>
    </r>
  </si>
  <si>
    <t>NLSE21-24</t>
  </si>
  <si>
    <t>Compra de  31,000.00   usd tc   20.        PAGO A TYSON FRESH MEATS. INC   B-6529       FACTURA   1597    VALOR FACTURA   34,424.20      SALDO  PENDIENTE  3,424.20   usd</t>
  </si>
  <si>
    <t>B-6529</t>
  </si>
  <si>
    <r>
      <t xml:space="preserve">Compra de  33,000.00  usd t.c. 20.020   PAGO A SEABOARD    </t>
    </r>
    <r>
      <rPr>
        <b/>
        <sz val="18"/>
        <color rgb="FF0000FF"/>
        <rFont val="Calibri"/>
        <family val="2"/>
        <scheme val="minor"/>
      </rPr>
      <t xml:space="preserve"> </t>
    </r>
    <r>
      <rPr>
        <b/>
        <sz val="16"/>
        <color rgb="FF0000FF"/>
        <rFont val="Calibri"/>
        <family val="2"/>
        <scheme val="minor"/>
      </rPr>
      <t xml:space="preserve"> NLSE21--25  </t>
    </r>
    <r>
      <rPr>
        <b/>
        <sz val="12"/>
        <color theme="1"/>
        <rFont val="Calibri"/>
        <family val="2"/>
        <scheme val="minor"/>
      </rPr>
      <t xml:space="preserve">    FACTURA</t>
    </r>
    <r>
      <rPr>
        <b/>
        <sz val="14"/>
        <color theme="1"/>
        <rFont val="Calibri"/>
        <family val="2"/>
        <scheme val="minor"/>
      </rPr>
      <t xml:space="preserve">  1864763</t>
    </r>
    <r>
      <rPr>
        <b/>
        <sz val="12"/>
        <color theme="1"/>
        <rFont val="Calibri"/>
        <family val="2"/>
        <scheme val="minor"/>
      </rPr>
      <t xml:space="preserve">     valor  factura   34,439.28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1,439.28   usd</t>
    </r>
  </si>
  <si>
    <t>NLSE21-25</t>
  </si>
  <si>
    <r>
      <t xml:space="preserve">Compra de  37,000.00  usd t.c. 19.965   PAGO A SEABOARD    </t>
    </r>
    <r>
      <rPr>
        <b/>
        <sz val="18"/>
        <color rgb="FF0000FF"/>
        <rFont val="Calibri"/>
        <family val="2"/>
        <scheme val="minor"/>
      </rPr>
      <t xml:space="preserve"> </t>
    </r>
    <r>
      <rPr>
        <b/>
        <sz val="16"/>
        <color rgb="FF0000FF"/>
        <rFont val="Calibri"/>
        <family val="2"/>
        <scheme val="minor"/>
      </rPr>
      <t xml:space="preserve"> NLSE21--27  </t>
    </r>
    <r>
      <rPr>
        <b/>
        <sz val="12"/>
        <color theme="1"/>
        <rFont val="Calibri"/>
        <family val="2"/>
        <scheme val="minor"/>
      </rPr>
      <t xml:space="preserve">    FACTURA</t>
    </r>
    <r>
      <rPr>
        <b/>
        <sz val="14"/>
        <color theme="1"/>
        <rFont val="Calibri"/>
        <family val="2"/>
        <scheme val="minor"/>
      </rPr>
      <t xml:space="preserve">  1865318</t>
    </r>
    <r>
      <rPr>
        <b/>
        <sz val="12"/>
        <color theme="1"/>
        <rFont val="Calibri"/>
        <family val="2"/>
        <scheme val="minor"/>
      </rPr>
      <t xml:space="preserve">     valor  factura   34,461.64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2,348.36   usd</t>
    </r>
  </si>
  <si>
    <t>NLSE21-27</t>
  </si>
  <si>
    <r>
      <t xml:space="preserve">Compra de  17,500.00  usd t.c. 20.145   PAGO A SEABOARD    </t>
    </r>
    <r>
      <rPr>
        <b/>
        <sz val="18"/>
        <color rgb="FF0000FF"/>
        <rFont val="Calibri"/>
        <family val="2"/>
        <scheme val="minor"/>
      </rPr>
      <t xml:space="preserve"> </t>
    </r>
    <r>
      <rPr>
        <b/>
        <sz val="16"/>
        <color rgb="FF0000FF"/>
        <rFont val="Calibri"/>
        <family val="2"/>
        <scheme val="minor"/>
      </rPr>
      <t xml:space="preserve"> NLMIX21-02  </t>
    </r>
    <r>
      <rPr>
        <b/>
        <sz val="12"/>
        <color theme="1"/>
        <rFont val="Calibri"/>
        <family val="2"/>
        <scheme val="minor"/>
      </rPr>
      <t xml:space="preserve">    FACTURA</t>
    </r>
    <r>
      <rPr>
        <b/>
        <sz val="14"/>
        <color theme="1"/>
        <rFont val="Calibri"/>
        <family val="2"/>
        <scheme val="minor"/>
      </rPr>
      <t xml:space="preserve">  1863529</t>
    </r>
    <r>
      <rPr>
        <b/>
        <sz val="12"/>
        <color theme="1"/>
        <rFont val="Calibri"/>
        <family val="2"/>
        <scheme val="minor"/>
      </rPr>
      <t xml:space="preserve">     valor  factura   18,104.86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604.86   usd</t>
    </r>
  </si>
  <si>
    <t>NLSEMIX-02</t>
  </si>
  <si>
    <t>NLSE21-28</t>
  </si>
  <si>
    <r>
      <t xml:space="preserve">Compra de  37,000.00  usd t.c. 19.965   PAGO A SEABOARD    </t>
    </r>
    <r>
      <rPr>
        <b/>
        <sz val="18"/>
        <color rgb="FF0000FF"/>
        <rFont val="Calibri"/>
        <family val="2"/>
        <scheme val="minor"/>
      </rPr>
      <t xml:space="preserve"> </t>
    </r>
    <r>
      <rPr>
        <b/>
        <sz val="16"/>
        <color rgb="FF0000FF"/>
        <rFont val="Calibri"/>
        <family val="2"/>
        <scheme val="minor"/>
      </rPr>
      <t xml:space="preserve"> NLSE21--26  </t>
    </r>
    <r>
      <rPr>
        <b/>
        <sz val="12"/>
        <color theme="1"/>
        <rFont val="Calibri"/>
        <family val="2"/>
        <scheme val="minor"/>
      </rPr>
      <t xml:space="preserve">    FACTURA</t>
    </r>
    <r>
      <rPr>
        <b/>
        <sz val="14"/>
        <color theme="1"/>
        <rFont val="Calibri"/>
        <family val="2"/>
        <scheme val="minor"/>
      </rPr>
      <t xml:space="preserve">  1866405</t>
    </r>
    <r>
      <rPr>
        <b/>
        <sz val="12"/>
        <color theme="1"/>
        <rFont val="Calibri"/>
        <family val="2"/>
        <scheme val="minor"/>
      </rPr>
      <t xml:space="preserve">     valor  factura   34,631.09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2,368.91   usd</t>
    </r>
  </si>
  <si>
    <t>NLSE21-26</t>
  </si>
  <si>
    <r>
      <t xml:space="preserve">Compra de  37,000.00  usd t.c. 19.985   PAGO A SEABOARD    </t>
    </r>
    <r>
      <rPr>
        <b/>
        <sz val="18"/>
        <color rgb="FF0000FF"/>
        <rFont val="Calibri"/>
        <family val="2"/>
        <scheme val="minor"/>
      </rPr>
      <t xml:space="preserve"> </t>
    </r>
    <r>
      <rPr>
        <b/>
        <sz val="16"/>
        <color rgb="FF0000FF"/>
        <rFont val="Calibri"/>
        <family val="2"/>
        <scheme val="minor"/>
      </rPr>
      <t xml:space="preserve"> NLSE21--28  </t>
    </r>
    <r>
      <rPr>
        <b/>
        <sz val="12"/>
        <color theme="1"/>
        <rFont val="Calibri"/>
        <family val="2"/>
        <scheme val="minor"/>
      </rPr>
      <t xml:space="preserve">    FACTURA</t>
    </r>
    <r>
      <rPr>
        <b/>
        <sz val="14"/>
        <color theme="1"/>
        <rFont val="Calibri"/>
        <family val="2"/>
        <scheme val="minor"/>
      </rPr>
      <t xml:space="preserve">  1866406</t>
    </r>
    <r>
      <rPr>
        <b/>
        <sz val="12"/>
        <color theme="1"/>
        <rFont val="Calibri"/>
        <family val="2"/>
        <scheme val="minor"/>
      </rPr>
      <t xml:space="preserve">     valor  factura   34,002.58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2,997.42   usd</t>
    </r>
  </si>
  <si>
    <r>
      <t xml:space="preserve">Compra de  36,000.00  usd t.c. 20.435   PAGO A SEABOARD    </t>
    </r>
    <r>
      <rPr>
        <b/>
        <sz val="18"/>
        <color rgb="FF0000FF"/>
        <rFont val="Calibri"/>
        <family val="2"/>
        <scheme val="minor"/>
      </rPr>
      <t xml:space="preserve"> </t>
    </r>
    <r>
      <rPr>
        <b/>
        <sz val="16"/>
        <color rgb="FF0000FF"/>
        <rFont val="Calibri"/>
        <family val="2"/>
        <scheme val="minor"/>
      </rPr>
      <t xml:space="preserve"> NLSE21--29  </t>
    </r>
    <r>
      <rPr>
        <b/>
        <sz val="12"/>
        <color theme="1"/>
        <rFont val="Calibri"/>
        <family val="2"/>
        <scheme val="minor"/>
      </rPr>
      <t xml:space="preserve">    FACTURA</t>
    </r>
    <r>
      <rPr>
        <b/>
        <sz val="14"/>
        <color theme="1"/>
        <rFont val="Calibri"/>
        <family val="2"/>
        <scheme val="minor"/>
      </rPr>
      <t xml:space="preserve">  1867342</t>
    </r>
    <r>
      <rPr>
        <b/>
        <sz val="12"/>
        <color theme="1"/>
        <rFont val="Calibri"/>
        <family val="2"/>
        <scheme val="minor"/>
      </rPr>
      <t xml:space="preserve">     valor  factura   35,644.12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355.88   usd</t>
    </r>
  </si>
  <si>
    <t>NLSE21-29</t>
  </si>
  <si>
    <r>
      <t xml:space="preserve">Compra de  36,000.00  usd t.c. 20.500   PAGO A SEABOARD    </t>
    </r>
    <r>
      <rPr>
        <b/>
        <sz val="18"/>
        <color rgb="FF0000FF"/>
        <rFont val="Calibri"/>
        <family val="2"/>
        <scheme val="minor"/>
      </rPr>
      <t xml:space="preserve"> </t>
    </r>
    <r>
      <rPr>
        <b/>
        <sz val="16"/>
        <color rgb="FF0000FF"/>
        <rFont val="Calibri"/>
        <family val="2"/>
        <scheme val="minor"/>
      </rPr>
      <t xml:space="preserve"> NLSE21--30  </t>
    </r>
    <r>
      <rPr>
        <b/>
        <sz val="12"/>
        <color theme="1"/>
        <rFont val="Calibri"/>
        <family val="2"/>
        <scheme val="minor"/>
      </rPr>
      <t xml:space="preserve">    FACTURA</t>
    </r>
    <r>
      <rPr>
        <b/>
        <sz val="14"/>
        <color theme="1"/>
        <rFont val="Calibri"/>
        <family val="2"/>
        <scheme val="minor"/>
      </rPr>
      <t xml:space="preserve">  1867687</t>
    </r>
    <r>
      <rPr>
        <b/>
        <sz val="12"/>
        <color theme="1"/>
        <rFont val="Calibri"/>
        <family val="2"/>
        <scheme val="minor"/>
      </rPr>
      <t xml:space="preserve">     valor  factura   36,018.11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18.11   usd</t>
    </r>
  </si>
  <si>
    <t>NLSE21-30</t>
  </si>
  <si>
    <r>
      <t xml:space="preserve">Compra de  18,500.00  usd t.c. 20.700   PAGO A SEABOARD    </t>
    </r>
    <r>
      <rPr>
        <b/>
        <sz val="18"/>
        <color rgb="FF0000FF"/>
        <rFont val="Calibri"/>
        <family val="2"/>
        <scheme val="minor"/>
      </rPr>
      <t xml:space="preserve"> </t>
    </r>
    <r>
      <rPr>
        <b/>
        <sz val="16"/>
        <color rgb="FF0000FF"/>
        <rFont val="Calibri"/>
        <family val="2"/>
        <scheme val="minor"/>
      </rPr>
      <t xml:space="preserve"> NLMIX21-03  </t>
    </r>
    <r>
      <rPr>
        <b/>
        <sz val="12"/>
        <color theme="1"/>
        <rFont val="Calibri"/>
        <family val="2"/>
        <scheme val="minor"/>
      </rPr>
      <t xml:space="preserve">    FACTURA</t>
    </r>
    <r>
      <rPr>
        <b/>
        <sz val="14"/>
        <color theme="1"/>
        <rFont val="Calibri"/>
        <family val="2"/>
        <scheme val="minor"/>
      </rPr>
      <t xml:space="preserve">  1868300</t>
    </r>
    <r>
      <rPr>
        <b/>
        <sz val="12"/>
        <color theme="1"/>
        <rFont val="Calibri"/>
        <family val="2"/>
        <scheme val="minor"/>
      </rPr>
      <t xml:space="preserve">     valor  factura  19,976.77 ----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1,476.77   usd</t>
    </r>
  </si>
  <si>
    <t>NLMIX21-03</t>
  </si>
  <si>
    <t>Compra de  36,000.00   usd tc   19.985        PAGO A TYSON FRESH MEATS. INC   B-6530       FACTURA   9008    VALOR FACTURA   32,514.05      SALDO  A FAVOR  3,485.95   usd</t>
  </si>
  <si>
    <t>B-6530</t>
  </si>
  <si>
    <r>
      <t xml:space="preserve">Compra de  36,000.00  usd t.c. 20.720   PAGO A SEABOARD    </t>
    </r>
    <r>
      <rPr>
        <b/>
        <sz val="18"/>
        <color rgb="FF0000FF"/>
        <rFont val="Calibri"/>
        <family val="2"/>
        <scheme val="minor"/>
      </rPr>
      <t xml:space="preserve"> </t>
    </r>
    <r>
      <rPr>
        <b/>
        <sz val="16"/>
        <color rgb="FF0000FF"/>
        <rFont val="Calibri"/>
        <family val="2"/>
        <scheme val="minor"/>
      </rPr>
      <t xml:space="preserve"> NLSE21-31  </t>
    </r>
    <r>
      <rPr>
        <b/>
        <sz val="12"/>
        <color theme="1"/>
        <rFont val="Calibri"/>
        <family val="2"/>
        <scheme val="minor"/>
      </rPr>
      <t xml:space="preserve">    FACTURA</t>
    </r>
    <r>
      <rPr>
        <b/>
        <sz val="14"/>
        <color theme="1"/>
        <rFont val="Calibri"/>
        <family val="2"/>
        <scheme val="minor"/>
      </rPr>
      <t xml:space="preserve">  1868029</t>
    </r>
    <r>
      <rPr>
        <b/>
        <sz val="12"/>
        <color theme="1"/>
        <rFont val="Calibri"/>
        <family val="2"/>
        <scheme val="minor"/>
      </rPr>
      <t xml:space="preserve">     valor  35,725.64 ----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274.36   usd</t>
    </r>
  </si>
  <si>
    <t>NLSE21-31</t>
  </si>
  <si>
    <t>Compra de  35,000.00   usd tc   20.620        PAGO A TYSON FRESH MEATS. INC   B-6531       FACTURA   1252    VALOR FACTURA   36,116.82     SALDO  PENDIENTE     1,116.82  usd</t>
  </si>
  <si>
    <t>B-6531</t>
  </si>
  <si>
    <r>
      <t xml:space="preserve">Compra de  34,000.00  usd t.c. 20.583   PAGO A SEABOARD    </t>
    </r>
    <r>
      <rPr>
        <b/>
        <sz val="18"/>
        <color rgb="FF0000FF"/>
        <rFont val="Calibri"/>
        <family val="2"/>
        <scheme val="minor"/>
      </rPr>
      <t xml:space="preserve"> </t>
    </r>
    <r>
      <rPr>
        <b/>
        <sz val="16"/>
        <color rgb="FF0000FF"/>
        <rFont val="Calibri"/>
        <family val="2"/>
        <scheme val="minor"/>
      </rPr>
      <t xml:space="preserve"> NLSE21-32  </t>
    </r>
    <r>
      <rPr>
        <b/>
        <sz val="12"/>
        <color theme="1"/>
        <rFont val="Calibri"/>
        <family val="2"/>
        <scheme val="minor"/>
      </rPr>
      <t xml:space="preserve">    FACTURA</t>
    </r>
    <r>
      <rPr>
        <b/>
        <sz val="14"/>
        <color theme="1"/>
        <rFont val="Calibri"/>
        <family val="2"/>
        <scheme val="minor"/>
      </rPr>
      <t xml:space="preserve">  1869349</t>
    </r>
    <r>
      <rPr>
        <b/>
        <sz val="12"/>
        <color theme="1"/>
        <rFont val="Calibri"/>
        <family val="2"/>
        <scheme val="minor"/>
      </rPr>
      <t xml:space="preserve">     valor  35,614.24 ----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1,614.24   usd</t>
    </r>
  </si>
  <si>
    <t>NLSE21-32</t>
  </si>
  <si>
    <t>NLSE21-33</t>
  </si>
  <si>
    <r>
      <t xml:space="preserve">Compra de  36,000.00  usd t.c. 20.930   PAGO A SEABOARD    </t>
    </r>
    <r>
      <rPr>
        <b/>
        <sz val="18"/>
        <color rgb="FF0000FF"/>
        <rFont val="Calibri"/>
        <family val="2"/>
        <scheme val="minor"/>
      </rPr>
      <t xml:space="preserve"> </t>
    </r>
    <r>
      <rPr>
        <b/>
        <sz val="16"/>
        <color rgb="FF0000FF"/>
        <rFont val="Calibri"/>
        <family val="2"/>
        <scheme val="minor"/>
      </rPr>
      <t xml:space="preserve"> NLSE21-34  </t>
    </r>
    <r>
      <rPr>
        <b/>
        <sz val="12"/>
        <color theme="1"/>
        <rFont val="Calibri"/>
        <family val="2"/>
        <scheme val="minor"/>
      </rPr>
      <t xml:space="preserve">    FACTURA</t>
    </r>
    <r>
      <rPr>
        <b/>
        <sz val="14"/>
        <color theme="1"/>
        <rFont val="Calibri"/>
        <family val="2"/>
        <scheme val="minor"/>
      </rPr>
      <t xml:space="preserve">  1870485</t>
    </r>
    <r>
      <rPr>
        <b/>
        <sz val="12"/>
        <color theme="1"/>
        <rFont val="Calibri"/>
        <family val="2"/>
        <scheme val="minor"/>
      </rPr>
      <t xml:space="preserve">     valor  34,744.04 ----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DE   1,255.96   usd</t>
    </r>
  </si>
  <si>
    <r>
      <t xml:space="preserve">Compra de  36,000.00  usd t.c. 20.463   PAGO A SEABOARD    </t>
    </r>
    <r>
      <rPr>
        <b/>
        <sz val="18"/>
        <color rgb="FF0000FF"/>
        <rFont val="Calibri"/>
        <family val="2"/>
        <scheme val="minor"/>
      </rPr>
      <t xml:space="preserve"> </t>
    </r>
    <r>
      <rPr>
        <b/>
        <sz val="16"/>
        <color rgb="FF0000FF"/>
        <rFont val="Calibri"/>
        <family val="2"/>
        <scheme val="minor"/>
      </rPr>
      <t xml:space="preserve"> NLSE21-33  </t>
    </r>
    <r>
      <rPr>
        <b/>
        <sz val="12"/>
        <color theme="1"/>
        <rFont val="Calibri"/>
        <family val="2"/>
        <scheme val="minor"/>
      </rPr>
      <t xml:space="preserve">    FACTURA</t>
    </r>
    <r>
      <rPr>
        <b/>
        <sz val="14"/>
        <color theme="1"/>
        <rFont val="Calibri"/>
        <family val="2"/>
        <scheme val="minor"/>
      </rPr>
      <t xml:space="preserve">  1869349</t>
    </r>
    <r>
      <rPr>
        <b/>
        <sz val="12"/>
        <color theme="1"/>
        <rFont val="Calibri"/>
        <family val="2"/>
        <scheme val="minor"/>
      </rPr>
      <t xml:space="preserve">     valor  36,303.01 ----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303.01   usd</t>
    </r>
  </si>
  <si>
    <t>NLSE21-34</t>
  </si>
  <si>
    <r>
      <t xml:space="preserve">Compra de  36,000.00  usd t.c. 20.730   PAGO A SEABOARD    </t>
    </r>
    <r>
      <rPr>
        <b/>
        <sz val="18"/>
        <color rgb="FF0000FF"/>
        <rFont val="Calibri"/>
        <family val="2"/>
        <scheme val="minor"/>
      </rPr>
      <t xml:space="preserve"> </t>
    </r>
    <r>
      <rPr>
        <b/>
        <sz val="16"/>
        <color rgb="FF0000FF"/>
        <rFont val="Calibri"/>
        <family val="2"/>
        <scheme val="minor"/>
      </rPr>
      <t xml:space="preserve"> NLSE21-35  </t>
    </r>
    <r>
      <rPr>
        <b/>
        <sz val="12"/>
        <color theme="1"/>
        <rFont val="Calibri"/>
        <family val="2"/>
        <scheme val="minor"/>
      </rPr>
      <t xml:space="preserve">    FACTURA</t>
    </r>
    <r>
      <rPr>
        <b/>
        <sz val="14"/>
        <color theme="1"/>
        <rFont val="Calibri"/>
        <family val="2"/>
        <scheme val="minor"/>
      </rPr>
      <t xml:space="preserve">  1870813</t>
    </r>
    <r>
      <rPr>
        <b/>
        <sz val="12"/>
        <color theme="1"/>
        <rFont val="Calibri"/>
        <family val="2"/>
        <scheme val="minor"/>
      </rPr>
      <t xml:space="preserve">     valor  34,205.49 ----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DE   1,794.51   usd</t>
    </r>
  </si>
  <si>
    <t>NLSE21-35</t>
  </si>
  <si>
    <r>
      <t xml:space="preserve">Compra de  32,500.00  usd t.c. 20.695   PAGO A SEABOARD    </t>
    </r>
    <r>
      <rPr>
        <b/>
        <sz val="18"/>
        <color rgb="FF0000FF"/>
        <rFont val="Calibri"/>
        <family val="2"/>
        <scheme val="minor"/>
      </rPr>
      <t xml:space="preserve"> </t>
    </r>
    <r>
      <rPr>
        <b/>
        <sz val="16"/>
        <color rgb="FF0000FF"/>
        <rFont val="Calibri"/>
        <family val="2"/>
        <scheme val="minor"/>
      </rPr>
      <t xml:space="preserve"> NLSE21-36  </t>
    </r>
    <r>
      <rPr>
        <b/>
        <sz val="12"/>
        <color theme="1"/>
        <rFont val="Calibri"/>
        <family val="2"/>
        <scheme val="minor"/>
      </rPr>
      <t xml:space="preserve">    FACTURA</t>
    </r>
    <r>
      <rPr>
        <b/>
        <sz val="14"/>
        <color theme="1"/>
        <rFont val="Calibri"/>
        <family val="2"/>
        <scheme val="minor"/>
      </rPr>
      <t xml:space="preserve">  1872696</t>
    </r>
    <r>
      <rPr>
        <b/>
        <sz val="12"/>
        <color theme="1"/>
        <rFont val="Calibri"/>
        <family val="2"/>
        <scheme val="minor"/>
      </rPr>
      <t xml:space="preserve">     valor  33,613.34 ----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1,113.34   usd</t>
    </r>
  </si>
  <si>
    <t>NLSE21-36</t>
  </si>
  <si>
    <t>Compra de  34,000.00   usd tc   20.680        PAGO A TYSON FRESH MEATS. INC   B-6532       FACTURA   2418    VALOR FACTURA   33,456.01     SALDO   A FAVOR     543.99  usd</t>
  </si>
  <si>
    <t>B-6532</t>
  </si>
  <si>
    <r>
      <t xml:space="preserve">Compra de  34,500.00  usd t.c. 21.295   PAGO A SEABOARD    </t>
    </r>
    <r>
      <rPr>
        <b/>
        <sz val="18"/>
        <color rgb="FF0000FF"/>
        <rFont val="Calibri"/>
        <family val="2"/>
        <scheme val="minor"/>
      </rPr>
      <t xml:space="preserve"> </t>
    </r>
    <r>
      <rPr>
        <b/>
        <sz val="16"/>
        <color rgb="FF0000FF"/>
        <rFont val="Calibri"/>
        <family val="2"/>
        <scheme val="minor"/>
      </rPr>
      <t xml:space="preserve"> NLSE21-38  </t>
    </r>
    <r>
      <rPr>
        <b/>
        <sz val="12"/>
        <color theme="1"/>
        <rFont val="Calibri"/>
        <family val="2"/>
        <scheme val="minor"/>
      </rPr>
      <t xml:space="preserve">    FACTURA</t>
    </r>
    <r>
      <rPr>
        <b/>
        <sz val="14"/>
        <color theme="1"/>
        <rFont val="Calibri"/>
        <family val="2"/>
        <scheme val="minor"/>
      </rPr>
      <t xml:space="preserve">  1873349</t>
    </r>
    <r>
      <rPr>
        <b/>
        <sz val="12"/>
        <color theme="1"/>
        <rFont val="Calibri"/>
        <family val="2"/>
        <scheme val="minor"/>
      </rPr>
      <t xml:space="preserve">     valor  33,948.69 ----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551.31   usd</t>
    </r>
  </si>
  <si>
    <t>NLSE21-38</t>
  </si>
  <si>
    <r>
      <t xml:space="preserve">Compra de  34,500.00  usd t.c. 21.350   PAGO A SEABOARD    </t>
    </r>
    <r>
      <rPr>
        <b/>
        <sz val="18"/>
        <color rgb="FF0000FF"/>
        <rFont val="Calibri"/>
        <family val="2"/>
        <scheme val="minor"/>
      </rPr>
      <t xml:space="preserve"> </t>
    </r>
    <r>
      <rPr>
        <b/>
        <sz val="16"/>
        <color rgb="FF0000FF"/>
        <rFont val="Calibri"/>
        <family val="2"/>
        <scheme val="minor"/>
      </rPr>
      <t xml:space="preserve"> NLSE21-39  </t>
    </r>
    <r>
      <rPr>
        <b/>
        <sz val="12"/>
        <color theme="1"/>
        <rFont val="Calibri"/>
        <family val="2"/>
        <scheme val="minor"/>
      </rPr>
      <t xml:space="preserve">    FACTURA</t>
    </r>
    <r>
      <rPr>
        <b/>
        <sz val="14"/>
        <color theme="1"/>
        <rFont val="Calibri"/>
        <family val="2"/>
        <scheme val="minor"/>
      </rPr>
      <t xml:space="preserve">  1873673</t>
    </r>
    <r>
      <rPr>
        <b/>
        <sz val="12"/>
        <color theme="1"/>
        <rFont val="Calibri"/>
        <family val="2"/>
        <scheme val="minor"/>
      </rPr>
      <t xml:space="preserve">     valor  33,352.68 ----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1,147.32   usd</t>
    </r>
  </si>
  <si>
    <t>NLSE21-39</t>
  </si>
  <si>
    <t>Compra de  35,000.00   usd tc   21,350        PAGO A TYSON FRESH MEATS. INC   B-6533       FACTURA   3054    VALOR FACTURA   34,336.99     SALDO   A FAVOR     663.01  usd</t>
  </si>
  <si>
    <t>B-6533</t>
  </si>
  <si>
    <r>
      <t xml:space="preserve">Compra de  35,000.00  usd t.c. 21.372   PAGO A SEABOARD    </t>
    </r>
    <r>
      <rPr>
        <b/>
        <sz val="18"/>
        <color rgb="FF0000FF"/>
        <rFont val="Calibri"/>
        <family val="2"/>
        <scheme val="minor"/>
      </rPr>
      <t xml:space="preserve"> </t>
    </r>
    <r>
      <rPr>
        <b/>
        <sz val="16"/>
        <color rgb="FF0000FF"/>
        <rFont val="Calibri"/>
        <family val="2"/>
        <scheme val="minor"/>
      </rPr>
      <t xml:space="preserve"> NLSE21-41  </t>
    </r>
    <r>
      <rPr>
        <b/>
        <sz val="12"/>
        <color theme="1"/>
        <rFont val="Calibri"/>
        <family val="2"/>
        <scheme val="minor"/>
      </rPr>
      <t xml:space="preserve">    FACTURA</t>
    </r>
    <r>
      <rPr>
        <b/>
        <sz val="14"/>
        <color theme="1"/>
        <rFont val="Calibri"/>
        <family val="2"/>
        <scheme val="minor"/>
      </rPr>
      <t xml:space="preserve">  1874843</t>
    </r>
    <r>
      <rPr>
        <b/>
        <sz val="12"/>
        <color theme="1"/>
        <rFont val="Calibri"/>
        <family val="2"/>
        <scheme val="minor"/>
      </rPr>
      <t xml:space="preserve">     valor  35,391.69 ----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391.69  usd</t>
    </r>
  </si>
  <si>
    <t>NLSE21-41</t>
  </si>
  <si>
    <t>NLSE21-42</t>
  </si>
  <si>
    <r>
      <t xml:space="preserve">Compra de  36,000.00  usd t.c. 21.0130   PAGO A SEABOARD    </t>
    </r>
    <r>
      <rPr>
        <b/>
        <sz val="18"/>
        <color rgb="FF0000FF"/>
        <rFont val="Calibri"/>
        <family val="2"/>
        <scheme val="minor"/>
      </rPr>
      <t xml:space="preserve"> </t>
    </r>
    <r>
      <rPr>
        <b/>
        <sz val="16"/>
        <color rgb="FF0000FF"/>
        <rFont val="Calibri"/>
        <family val="2"/>
        <scheme val="minor"/>
      </rPr>
      <t xml:space="preserve"> NLSE21-42  </t>
    </r>
    <r>
      <rPr>
        <b/>
        <sz val="12"/>
        <color theme="1"/>
        <rFont val="Calibri"/>
        <family val="2"/>
        <scheme val="minor"/>
      </rPr>
      <t xml:space="preserve">    FACTURA</t>
    </r>
    <r>
      <rPr>
        <b/>
        <sz val="14"/>
        <color theme="1"/>
        <rFont val="Calibri"/>
        <family val="2"/>
        <scheme val="minor"/>
      </rPr>
      <t xml:space="preserve">  1876036</t>
    </r>
    <r>
      <rPr>
        <b/>
        <sz val="12"/>
        <color theme="1"/>
        <rFont val="Calibri"/>
        <family val="2"/>
        <scheme val="minor"/>
      </rPr>
      <t xml:space="preserve">     valor  34,837.14 ----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1,162.86 usd</t>
    </r>
  </si>
  <si>
    <r>
      <t xml:space="preserve">Compra de  32,500.00  usd t.c. 20.710   PAGO A SEABOARD    </t>
    </r>
    <r>
      <rPr>
        <b/>
        <sz val="18"/>
        <color rgb="FF0000FF"/>
        <rFont val="Calibri"/>
        <family val="2"/>
        <scheme val="minor"/>
      </rPr>
      <t xml:space="preserve"> </t>
    </r>
    <r>
      <rPr>
        <b/>
        <sz val="16"/>
        <color rgb="FF0000FF"/>
        <rFont val="Calibri"/>
        <family val="2"/>
        <scheme val="minor"/>
      </rPr>
      <t xml:space="preserve"> NLSE21-37  </t>
    </r>
    <r>
      <rPr>
        <b/>
        <sz val="12"/>
        <color theme="1"/>
        <rFont val="Calibri"/>
        <family val="2"/>
        <scheme val="minor"/>
      </rPr>
      <t xml:space="preserve">    FACTURA</t>
    </r>
    <r>
      <rPr>
        <b/>
        <sz val="14"/>
        <color theme="1"/>
        <rFont val="Calibri"/>
        <family val="2"/>
        <scheme val="minor"/>
      </rPr>
      <t xml:space="preserve">  1872697</t>
    </r>
    <r>
      <rPr>
        <b/>
        <sz val="12"/>
        <color theme="1"/>
        <rFont val="Calibri"/>
        <family val="2"/>
        <scheme val="minor"/>
      </rPr>
      <t xml:space="preserve">     valor  33,379.83 ----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879.83   usd</t>
    </r>
  </si>
  <si>
    <t>NLSE21-37</t>
  </si>
  <si>
    <r>
      <t xml:space="preserve">Compra de  21,000.00  usd t.c. 21.454   PAGO A SEABOARD    </t>
    </r>
    <r>
      <rPr>
        <b/>
        <sz val="18"/>
        <color rgb="FF0000FF"/>
        <rFont val="Calibri"/>
        <family val="2"/>
        <scheme val="minor"/>
      </rPr>
      <t xml:space="preserve"> </t>
    </r>
    <r>
      <rPr>
        <b/>
        <sz val="16"/>
        <color rgb="FF0000FF"/>
        <rFont val="Calibri"/>
        <family val="2"/>
        <scheme val="minor"/>
      </rPr>
      <t xml:space="preserve"> NLMIX21-04 </t>
    </r>
    <r>
      <rPr>
        <b/>
        <sz val="12"/>
        <color theme="1"/>
        <rFont val="Calibri"/>
        <family val="2"/>
        <scheme val="minor"/>
      </rPr>
      <t xml:space="preserve">    FACTURA</t>
    </r>
    <r>
      <rPr>
        <b/>
        <sz val="14"/>
        <color theme="1"/>
        <rFont val="Calibri"/>
        <family val="2"/>
        <scheme val="minor"/>
      </rPr>
      <t xml:space="preserve">  1873859</t>
    </r>
    <r>
      <rPr>
        <b/>
        <sz val="12"/>
        <color theme="1"/>
        <rFont val="Calibri"/>
        <family val="2"/>
        <scheme val="minor"/>
      </rPr>
      <t xml:space="preserve">     valor  23,041.50 ----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2,041.50 usd</t>
    </r>
  </si>
  <si>
    <t>NLMIX21-04</t>
  </si>
  <si>
    <r>
      <t xml:space="preserve">Compra de  35,000.00  usd t.c. 21.367   PAGO A SEABOARD    </t>
    </r>
    <r>
      <rPr>
        <b/>
        <sz val="18"/>
        <color rgb="FF0000FF"/>
        <rFont val="Calibri"/>
        <family val="2"/>
        <scheme val="minor"/>
      </rPr>
      <t xml:space="preserve"> </t>
    </r>
    <r>
      <rPr>
        <b/>
        <sz val="16"/>
        <color rgb="FF0000FF"/>
        <rFont val="Calibri"/>
        <family val="2"/>
        <scheme val="minor"/>
      </rPr>
      <t xml:space="preserve"> NLSE21-40  </t>
    </r>
    <r>
      <rPr>
        <b/>
        <sz val="12"/>
        <color theme="1"/>
        <rFont val="Calibri"/>
        <family val="2"/>
        <scheme val="minor"/>
      </rPr>
      <t xml:space="preserve">    FACTURA</t>
    </r>
    <r>
      <rPr>
        <b/>
        <sz val="14"/>
        <color theme="1"/>
        <rFont val="Calibri"/>
        <family val="2"/>
        <scheme val="minor"/>
      </rPr>
      <t xml:space="preserve">  1874842</t>
    </r>
    <r>
      <rPr>
        <b/>
        <sz val="12"/>
        <color theme="1"/>
        <rFont val="Calibri"/>
        <family val="2"/>
        <scheme val="minor"/>
      </rPr>
      <t xml:space="preserve">     valor  34,882.77 ----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117.23   usd</t>
    </r>
  </si>
  <si>
    <t>NLSE21-40</t>
  </si>
  <si>
    <r>
      <t xml:space="preserve">Compra de  36,500.00  usd t.c. 20.700   PAGO A SEABOARD    </t>
    </r>
    <r>
      <rPr>
        <b/>
        <sz val="18"/>
        <color rgb="FF0000FF"/>
        <rFont val="Calibri"/>
        <family val="2"/>
        <scheme val="minor"/>
      </rPr>
      <t xml:space="preserve"> </t>
    </r>
    <r>
      <rPr>
        <b/>
        <sz val="16"/>
        <color rgb="FF0000FF"/>
        <rFont val="Calibri"/>
        <family val="2"/>
        <scheme val="minor"/>
      </rPr>
      <t xml:space="preserve"> NLSE21-43</t>
    </r>
    <r>
      <rPr>
        <b/>
        <sz val="12"/>
        <color theme="1"/>
        <rFont val="Calibri"/>
        <family val="2"/>
        <scheme val="minor"/>
      </rPr>
      <t xml:space="preserve">    FACTURA</t>
    </r>
    <r>
      <rPr>
        <b/>
        <sz val="14"/>
        <color theme="1"/>
        <rFont val="Calibri"/>
        <family val="2"/>
        <scheme val="minor"/>
      </rPr>
      <t xml:space="preserve">  1875732</t>
    </r>
    <r>
      <rPr>
        <b/>
        <sz val="12"/>
        <color theme="1"/>
        <rFont val="Calibri"/>
        <family val="2"/>
        <scheme val="minor"/>
      </rPr>
      <t xml:space="preserve">     valor  34,601.15 ----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FVOR  1,898.85   usd</t>
    </r>
  </si>
  <si>
    <t>NLSE21-43</t>
  </si>
  <si>
    <r>
      <t xml:space="preserve">Compra de  36,500.00  usd t.c. 20.634   PAGO A SEABOARD    </t>
    </r>
    <r>
      <rPr>
        <b/>
        <sz val="18"/>
        <color rgb="FF0000FF"/>
        <rFont val="Calibri"/>
        <family val="2"/>
        <scheme val="minor"/>
      </rPr>
      <t xml:space="preserve"> </t>
    </r>
    <r>
      <rPr>
        <b/>
        <sz val="16"/>
        <color rgb="FF0000FF"/>
        <rFont val="Calibri"/>
        <family val="2"/>
        <scheme val="minor"/>
      </rPr>
      <t xml:space="preserve"> NLSE21-44</t>
    </r>
    <r>
      <rPr>
        <b/>
        <sz val="12"/>
        <color theme="1"/>
        <rFont val="Calibri"/>
        <family val="2"/>
        <scheme val="minor"/>
      </rPr>
      <t xml:space="preserve">    FACTURA</t>
    </r>
    <r>
      <rPr>
        <b/>
        <sz val="14"/>
        <color theme="1"/>
        <rFont val="Calibri"/>
        <family val="2"/>
        <scheme val="minor"/>
      </rPr>
      <t xml:space="preserve">  1876363</t>
    </r>
    <r>
      <rPr>
        <b/>
        <sz val="12"/>
        <color theme="1"/>
        <rFont val="Calibri"/>
        <family val="2"/>
        <scheme val="minor"/>
      </rPr>
      <t xml:space="preserve">    valor  36,092.10 ----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FVOR       407.90   usd</t>
    </r>
  </si>
  <si>
    <t>NLSE21-44</t>
  </si>
  <si>
    <r>
      <t xml:space="preserve">Compra de  34,000.00  usd t.c. 20.630   PAGO A SEABOARD    </t>
    </r>
    <r>
      <rPr>
        <b/>
        <sz val="18"/>
        <color rgb="FF0000FF"/>
        <rFont val="Calibri"/>
        <family val="2"/>
        <scheme val="minor"/>
      </rPr>
      <t xml:space="preserve"> </t>
    </r>
    <r>
      <rPr>
        <b/>
        <sz val="16"/>
        <color rgb="FF0000FF"/>
        <rFont val="Calibri"/>
        <family val="2"/>
        <scheme val="minor"/>
      </rPr>
      <t xml:space="preserve"> NLSE21-46</t>
    </r>
    <r>
      <rPr>
        <b/>
        <sz val="12"/>
        <color theme="1"/>
        <rFont val="Calibri"/>
        <family val="2"/>
        <scheme val="minor"/>
      </rPr>
      <t xml:space="preserve">    FACTURA</t>
    </r>
    <r>
      <rPr>
        <b/>
        <sz val="14"/>
        <color theme="1"/>
        <rFont val="Calibri"/>
        <family val="2"/>
        <scheme val="minor"/>
      </rPr>
      <t xml:space="preserve">  1877487</t>
    </r>
    <r>
      <rPr>
        <b/>
        <sz val="12"/>
        <color theme="1"/>
        <rFont val="Calibri"/>
        <family val="2"/>
        <scheme val="minor"/>
      </rPr>
      <t xml:space="preserve">    valor  35,269.82 ----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1,269.82   usd</t>
    </r>
  </si>
  <si>
    <t>NLSE21-46</t>
  </si>
  <si>
    <r>
      <t xml:space="preserve">Compra de  36,000.00  usd t.c. 20.625   PAGO A SEABOARD    </t>
    </r>
    <r>
      <rPr>
        <b/>
        <sz val="18"/>
        <color rgb="FF0000FF"/>
        <rFont val="Calibri"/>
        <family val="2"/>
        <scheme val="minor"/>
      </rPr>
      <t xml:space="preserve"> </t>
    </r>
    <r>
      <rPr>
        <b/>
        <sz val="16"/>
        <color rgb="FF0000FF"/>
        <rFont val="Calibri"/>
        <family val="2"/>
        <scheme val="minor"/>
      </rPr>
      <t xml:space="preserve"> NLSE21-45</t>
    </r>
    <r>
      <rPr>
        <b/>
        <sz val="12"/>
        <color theme="1"/>
        <rFont val="Calibri"/>
        <family val="2"/>
        <scheme val="minor"/>
      </rPr>
      <t xml:space="preserve">    FACTURA</t>
    </r>
    <r>
      <rPr>
        <b/>
        <sz val="14"/>
        <color theme="1"/>
        <rFont val="Calibri"/>
        <family val="2"/>
        <scheme val="minor"/>
      </rPr>
      <t xml:space="preserve">  1877486</t>
    </r>
    <r>
      <rPr>
        <b/>
        <sz val="12"/>
        <color theme="1"/>
        <rFont val="Calibri"/>
        <family val="2"/>
        <scheme val="minor"/>
      </rPr>
      <t xml:space="preserve">    valor  35,385.31 ----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FVOR       614.69  usd</t>
    </r>
  </si>
  <si>
    <t>NLSE21-45</t>
  </si>
  <si>
    <t>Compra de  36,000.00   usd tc   21,625       PAGO A TYSON FRESH MEATS. INC   B-6534       FACTURA   11645    VALOR FACTURA   34,817.83     SALDO   A FAVOR     1,182.17  usd</t>
  </si>
  <si>
    <t>B-6534</t>
  </si>
  <si>
    <r>
      <t xml:space="preserve">Compra de  34,000.00  usd t.c. 20.425   PAGO A SEABOARD    </t>
    </r>
    <r>
      <rPr>
        <b/>
        <sz val="18"/>
        <color rgb="FF0000FF"/>
        <rFont val="Calibri"/>
        <family val="2"/>
        <scheme val="minor"/>
      </rPr>
      <t xml:space="preserve"> </t>
    </r>
    <r>
      <rPr>
        <b/>
        <sz val="16"/>
        <color rgb="FF0000FF"/>
        <rFont val="Calibri"/>
        <family val="2"/>
        <scheme val="minor"/>
      </rPr>
      <t xml:space="preserve"> NLSE21-48</t>
    </r>
    <r>
      <rPr>
        <b/>
        <sz val="12"/>
        <color theme="1"/>
        <rFont val="Calibri"/>
        <family val="2"/>
        <scheme val="minor"/>
      </rPr>
      <t xml:space="preserve">    FACTURA</t>
    </r>
    <r>
      <rPr>
        <b/>
        <sz val="14"/>
        <color theme="1"/>
        <rFont val="Calibri"/>
        <family val="2"/>
        <scheme val="minor"/>
      </rPr>
      <t xml:space="preserve">  1878722</t>
    </r>
    <r>
      <rPr>
        <b/>
        <sz val="12"/>
        <color theme="1"/>
        <rFont val="Calibri"/>
        <family val="2"/>
        <scheme val="minor"/>
      </rPr>
      <t xml:space="preserve">    valor  35,875.25 ----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1,875.25   usd</t>
    </r>
  </si>
  <si>
    <t>NLSE21-48</t>
  </si>
  <si>
    <r>
      <t xml:space="preserve">Compra de  34,000.00  usd t.c. 20.425   PAGO A SEABOARD    </t>
    </r>
    <r>
      <rPr>
        <b/>
        <sz val="18"/>
        <color rgb="FF0000FF"/>
        <rFont val="Calibri"/>
        <family val="2"/>
        <scheme val="minor"/>
      </rPr>
      <t xml:space="preserve"> </t>
    </r>
    <r>
      <rPr>
        <b/>
        <sz val="16"/>
        <color rgb="FF0000FF"/>
        <rFont val="Calibri"/>
        <family val="2"/>
        <scheme val="minor"/>
      </rPr>
      <t xml:space="preserve"> NLSE21-47</t>
    </r>
    <r>
      <rPr>
        <b/>
        <sz val="12"/>
        <color theme="1"/>
        <rFont val="Calibri"/>
        <family val="2"/>
        <scheme val="minor"/>
      </rPr>
      <t xml:space="preserve">    FACTURA</t>
    </r>
    <r>
      <rPr>
        <b/>
        <sz val="14"/>
        <color theme="1"/>
        <rFont val="Calibri"/>
        <family val="2"/>
        <scheme val="minor"/>
      </rPr>
      <t xml:space="preserve">  1878721</t>
    </r>
    <r>
      <rPr>
        <b/>
        <sz val="12"/>
        <color theme="1"/>
        <rFont val="Calibri"/>
        <family val="2"/>
        <scheme val="minor"/>
      </rPr>
      <t xml:space="preserve">    valor  35,398.39 ----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1,398.39   usd</t>
    </r>
  </si>
  <si>
    <t>NLSE21-47</t>
  </si>
  <si>
    <r>
      <t xml:space="preserve">Compra de  36,000.00  usd t.c. 20.598   PAGO A SEABOARD    </t>
    </r>
    <r>
      <rPr>
        <b/>
        <sz val="18"/>
        <color rgb="FF0000FF"/>
        <rFont val="Calibri"/>
        <family val="2"/>
        <scheme val="minor"/>
      </rPr>
      <t xml:space="preserve"> </t>
    </r>
    <r>
      <rPr>
        <b/>
        <sz val="16"/>
        <color rgb="FF0000FF"/>
        <rFont val="Calibri"/>
        <family val="2"/>
        <scheme val="minor"/>
      </rPr>
      <t xml:space="preserve"> NLSE21-49</t>
    </r>
    <r>
      <rPr>
        <b/>
        <sz val="12"/>
        <color theme="1"/>
        <rFont val="Calibri"/>
        <family val="2"/>
        <scheme val="minor"/>
      </rPr>
      <t xml:space="preserve">    FACTURA</t>
    </r>
    <r>
      <rPr>
        <b/>
        <sz val="14"/>
        <color theme="1"/>
        <rFont val="Calibri"/>
        <family val="2"/>
        <scheme val="minor"/>
      </rPr>
      <t xml:space="preserve">  1880247</t>
    </r>
    <r>
      <rPr>
        <b/>
        <sz val="12"/>
        <color theme="1"/>
        <rFont val="Calibri"/>
        <family val="2"/>
        <scheme val="minor"/>
      </rPr>
      <t xml:space="preserve">    valor  35,463.31 ----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536.69   usd</t>
    </r>
  </si>
  <si>
    <t>NLSE21-49</t>
  </si>
  <si>
    <r>
      <t xml:space="preserve">Compra de  36,000.00  usd t.c. 20.840   PAGO A SEABOARD    </t>
    </r>
    <r>
      <rPr>
        <b/>
        <sz val="18"/>
        <color rgb="FF0000FF"/>
        <rFont val="Calibri"/>
        <family val="2"/>
        <scheme val="minor"/>
      </rPr>
      <t xml:space="preserve"> </t>
    </r>
    <r>
      <rPr>
        <b/>
        <sz val="16"/>
        <color rgb="FF0000FF"/>
        <rFont val="Calibri"/>
        <family val="2"/>
        <scheme val="minor"/>
      </rPr>
      <t xml:space="preserve"> NLSE21-50</t>
    </r>
    <r>
      <rPr>
        <b/>
        <sz val="12"/>
        <color theme="1"/>
        <rFont val="Calibri"/>
        <family val="2"/>
        <scheme val="minor"/>
      </rPr>
      <t xml:space="preserve">    FACTURA</t>
    </r>
    <r>
      <rPr>
        <b/>
        <sz val="14"/>
        <color theme="1"/>
        <rFont val="Calibri"/>
        <family val="2"/>
        <scheme val="minor"/>
      </rPr>
      <t xml:space="preserve">  1880248</t>
    </r>
    <r>
      <rPr>
        <b/>
        <sz val="12"/>
        <color theme="1"/>
        <rFont val="Calibri"/>
        <family val="2"/>
        <scheme val="minor"/>
      </rPr>
      <t xml:space="preserve">    valor  35,361.75 ----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638.25   usd</t>
    </r>
  </si>
  <si>
    <t>NLSE21-50</t>
  </si>
  <si>
    <r>
      <t xml:space="preserve">Compra de  36,000.00  usd t.c. 20.850   PAGO A SEABOARD    </t>
    </r>
    <r>
      <rPr>
        <b/>
        <sz val="18"/>
        <color rgb="FF0000FF"/>
        <rFont val="Calibri"/>
        <family val="2"/>
        <scheme val="minor"/>
      </rPr>
      <t xml:space="preserve"> </t>
    </r>
    <r>
      <rPr>
        <b/>
        <sz val="16"/>
        <color rgb="FF0000FF"/>
        <rFont val="Calibri"/>
        <family val="2"/>
        <scheme val="minor"/>
      </rPr>
      <t xml:space="preserve"> NLSE21-51</t>
    </r>
    <r>
      <rPr>
        <b/>
        <sz val="12"/>
        <color theme="1"/>
        <rFont val="Calibri"/>
        <family val="2"/>
        <scheme val="minor"/>
      </rPr>
      <t xml:space="preserve">    FACTURA</t>
    </r>
    <r>
      <rPr>
        <b/>
        <sz val="14"/>
        <color theme="1"/>
        <rFont val="Calibri"/>
        <family val="2"/>
        <scheme val="minor"/>
      </rPr>
      <t xml:space="preserve">  1881217</t>
    </r>
    <r>
      <rPr>
        <b/>
        <sz val="12"/>
        <color theme="1"/>
        <rFont val="Calibri"/>
        <family val="2"/>
        <scheme val="minor"/>
      </rPr>
      <t xml:space="preserve">    valor  34,702.21 ----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1,297.79   usd</t>
    </r>
  </si>
  <si>
    <t>NLSE21-51</t>
  </si>
  <si>
    <t>Compra de  35,000.00   usd tc   20.613       PAGO A TYSON FRESH MEATS. INC   B-6535       FACTURA   1488    VALOR FACTURA   35,056.93     SALDO   PENDIENTE      56.93     usd</t>
  </si>
  <si>
    <t>B-6535</t>
  </si>
  <si>
    <t>NLSE21-52</t>
  </si>
  <si>
    <r>
      <t xml:space="preserve">Compra de  36,000.00  usd t.c. 20.765   PAGO A SEABOARD    </t>
    </r>
    <r>
      <rPr>
        <b/>
        <sz val="18"/>
        <color rgb="FF0000FF"/>
        <rFont val="Calibri"/>
        <family val="2"/>
        <scheme val="minor"/>
      </rPr>
      <t xml:space="preserve"> </t>
    </r>
    <r>
      <rPr>
        <b/>
        <sz val="16"/>
        <color rgb="FF0000FF"/>
        <rFont val="Calibri"/>
        <family val="2"/>
        <scheme val="minor"/>
      </rPr>
      <t xml:space="preserve"> NLSE21-52</t>
    </r>
    <r>
      <rPr>
        <b/>
        <sz val="12"/>
        <color theme="1"/>
        <rFont val="Calibri"/>
        <family val="2"/>
        <scheme val="minor"/>
      </rPr>
      <t xml:space="preserve">    FACTURA</t>
    </r>
    <r>
      <rPr>
        <b/>
        <sz val="14"/>
        <color theme="1"/>
        <rFont val="Calibri"/>
        <family val="2"/>
        <scheme val="minor"/>
      </rPr>
      <t xml:space="preserve">  1881551</t>
    </r>
    <r>
      <rPr>
        <b/>
        <sz val="12"/>
        <color theme="1"/>
        <rFont val="Calibri"/>
        <family val="2"/>
        <scheme val="minor"/>
      </rPr>
      <t xml:space="preserve">    valor  36,121.48 ----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121.48   usd</t>
    </r>
  </si>
  <si>
    <r>
      <t xml:space="preserve">Compra de  36,000.00  usd t.c. 20.660   PAGO A SEABOARD    </t>
    </r>
    <r>
      <rPr>
        <b/>
        <sz val="18"/>
        <color rgb="FF0000FF"/>
        <rFont val="Calibri"/>
        <family val="2"/>
        <scheme val="minor"/>
      </rPr>
      <t xml:space="preserve"> </t>
    </r>
    <r>
      <rPr>
        <b/>
        <sz val="16"/>
        <color rgb="FF0000FF"/>
        <rFont val="Calibri"/>
        <family val="2"/>
        <scheme val="minor"/>
      </rPr>
      <t xml:space="preserve"> NLSE21-53</t>
    </r>
    <r>
      <rPr>
        <b/>
        <sz val="12"/>
        <color theme="1"/>
        <rFont val="Calibri"/>
        <family val="2"/>
        <scheme val="minor"/>
      </rPr>
      <t xml:space="preserve">    FACTURA</t>
    </r>
    <r>
      <rPr>
        <b/>
        <sz val="14"/>
        <color theme="1"/>
        <rFont val="Calibri"/>
        <family val="2"/>
        <scheme val="minor"/>
      </rPr>
      <t xml:space="preserve">  1881552</t>
    </r>
    <r>
      <rPr>
        <b/>
        <sz val="12"/>
        <color theme="1"/>
        <rFont val="Calibri"/>
        <family val="2"/>
        <scheme val="minor"/>
      </rPr>
      <t xml:space="preserve">    valor  36,003.48 ----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3.48  usd</t>
    </r>
  </si>
  <si>
    <t>NLSE21-53</t>
  </si>
  <si>
    <t>NLSE21-54</t>
  </si>
  <si>
    <r>
      <t xml:space="preserve">Compra de  35,500.00  usd t.c. 20.650   PAGO A SEABOARD    </t>
    </r>
    <r>
      <rPr>
        <b/>
        <sz val="18"/>
        <color rgb="FF0000FF"/>
        <rFont val="Calibri"/>
        <family val="2"/>
        <scheme val="minor"/>
      </rPr>
      <t xml:space="preserve"> </t>
    </r>
    <r>
      <rPr>
        <b/>
        <sz val="16"/>
        <color rgb="FF0000FF"/>
        <rFont val="Calibri"/>
        <family val="2"/>
        <scheme val="minor"/>
      </rPr>
      <t xml:space="preserve"> NLSE21-54</t>
    </r>
    <r>
      <rPr>
        <b/>
        <sz val="12"/>
        <color theme="1"/>
        <rFont val="Calibri"/>
        <family val="2"/>
        <scheme val="minor"/>
      </rPr>
      <t xml:space="preserve">    FACTURA</t>
    </r>
    <r>
      <rPr>
        <b/>
        <sz val="14"/>
        <color theme="1"/>
        <rFont val="Calibri"/>
        <family val="2"/>
        <scheme val="minor"/>
      </rPr>
      <t xml:space="preserve">  1883234</t>
    </r>
    <r>
      <rPr>
        <b/>
        <sz val="12"/>
        <color theme="1"/>
        <rFont val="Calibri"/>
        <family val="2"/>
        <scheme val="minor"/>
      </rPr>
      <t xml:space="preserve">    valor  35,902.52 ----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402.52 usd</t>
    </r>
  </si>
  <si>
    <r>
      <t xml:space="preserve">Compra de  35,500.00  usd t.c. 20.613   PAGO A SEABOARD    </t>
    </r>
    <r>
      <rPr>
        <b/>
        <sz val="18"/>
        <color rgb="FF0000FF"/>
        <rFont val="Calibri"/>
        <family val="2"/>
        <scheme val="minor"/>
      </rPr>
      <t xml:space="preserve"> </t>
    </r>
    <r>
      <rPr>
        <b/>
        <sz val="16"/>
        <color rgb="FF0000FF"/>
        <rFont val="Calibri"/>
        <family val="2"/>
        <scheme val="minor"/>
      </rPr>
      <t xml:space="preserve"> NLSE21-55</t>
    </r>
    <r>
      <rPr>
        <b/>
        <sz val="12"/>
        <color theme="1"/>
        <rFont val="Calibri"/>
        <family val="2"/>
        <scheme val="minor"/>
      </rPr>
      <t xml:space="preserve">    FACTURA</t>
    </r>
    <r>
      <rPr>
        <b/>
        <sz val="14"/>
        <color theme="1"/>
        <rFont val="Calibri"/>
        <family val="2"/>
        <scheme val="minor"/>
      </rPr>
      <t xml:space="preserve">  1883234</t>
    </r>
    <r>
      <rPr>
        <b/>
        <sz val="12"/>
        <color theme="1"/>
        <rFont val="Calibri"/>
        <family val="2"/>
        <scheme val="minor"/>
      </rPr>
      <t xml:space="preserve">    valor  35,255.62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244.38 usd</t>
    </r>
  </si>
  <si>
    <t>NLSE21-55</t>
  </si>
  <si>
    <t>P-8110</t>
  </si>
  <si>
    <t>Compra de  35,500.00   usd tc   20.613       PAGO A TYSON FRESH MEATS. INC   P-8110       FACTURA   2836    VALOR FACTURA   35,095.10     SALDO   A FAVOR    404.90    usd</t>
  </si>
  <si>
    <r>
      <t xml:space="preserve">Compra de  35,000.00  usd t.c. 20.595   PAGO A SEABOARD    </t>
    </r>
    <r>
      <rPr>
        <b/>
        <sz val="18"/>
        <color rgb="FF0000FF"/>
        <rFont val="Calibri"/>
        <family val="2"/>
        <scheme val="minor"/>
      </rPr>
      <t xml:space="preserve"> </t>
    </r>
    <r>
      <rPr>
        <b/>
        <sz val="16"/>
        <color rgb="FF0000FF"/>
        <rFont val="Calibri"/>
        <family val="2"/>
        <scheme val="minor"/>
      </rPr>
      <t xml:space="preserve"> NLSE21-56</t>
    </r>
    <r>
      <rPr>
        <b/>
        <sz val="12"/>
        <color theme="1"/>
        <rFont val="Calibri"/>
        <family val="2"/>
        <scheme val="minor"/>
      </rPr>
      <t xml:space="preserve">   FACTURA</t>
    </r>
    <r>
      <rPr>
        <b/>
        <sz val="14"/>
        <color theme="1"/>
        <rFont val="Calibri"/>
        <family val="2"/>
        <scheme val="minor"/>
      </rPr>
      <t xml:space="preserve"> 1884662</t>
    </r>
    <r>
      <rPr>
        <b/>
        <sz val="12"/>
        <color theme="1"/>
        <rFont val="Calibri"/>
        <family val="2"/>
        <scheme val="minor"/>
      </rPr>
      <t xml:space="preserve">    valor  36,685.08 ----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1,685.08    usd</t>
    </r>
  </si>
  <si>
    <t>NLSE21-56</t>
  </si>
  <si>
    <t>Compra de  35,000.00   usd tc   20.585       PAGO A TYSON FRESH MEATS. INC   P-8136       FACTURA   4445    VALOR FACTURA   36,186.53      SALDO   PENDIENTE   1,186.53     usd</t>
  </si>
  <si>
    <t>P-8136</t>
  </si>
  <si>
    <r>
      <t xml:space="preserve">Compra de  37,000.00  usd t.c. 20.280   PAGO A SEABOARD    </t>
    </r>
    <r>
      <rPr>
        <b/>
        <sz val="18"/>
        <color rgb="FF0000FF"/>
        <rFont val="Calibri"/>
        <family val="2"/>
        <scheme val="minor"/>
      </rPr>
      <t xml:space="preserve"> </t>
    </r>
    <r>
      <rPr>
        <b/>
        <sz val="16"/>
        <color rgb="FF0000FF"/>
        <rFont val="Calibri"/>
        <family val="2"/>
        <scheme val="minor"/>
      </rPr>
      <t xml:space="preserve"> NLSE21-57</t>
    </r>
    <r>
      <rPr>
        <b/>
        <sz val="12"/>
        <color theme="1"/>
        <rFont val="Calibri"/>
        <family val="2"/>
        <scheme val="minor"/>
      </rPr>
      <t xml:space="preserve">   FACTURA</t>
    </r>
    <r>
      <rPr>
        <b/>
        <sz val="14"/>
        <color theme="1"/>
        <rFont val="Calibri"/>
        <family val="2"/>
        <scheme val="minor"/>
      </rPr>
      <t xml:space="preserve"> 1885980</t>
    </r>
    <r>
      <rPr>
        <b/>
        <sz val="12"/>
        <color theme="1"/>
        <rFont val="Calibri"/>
        <family val="2"/>
        <scheme val="minor"/>
      </rPr>
      <t xml:space="preserve">    valor  38,128.30 ----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1,128.30    usd</t>
    </r>
  </si>
  <si>
    <t>NLSE21-57</t>
  </si>
  <si>
    <t>Compra de  40,000.00   usd tc   20.150       PAGO A TYSON FRESH MEATS. INC   P-8140       FACTURA  3587    VALOR FACTURA   40,555.75      SALDO   PENDIENTE   555.75     usd</t>
  </si>
  <si>
    <t>P-8140</t>
  </si>
  <si>
    <t>Compra de  38,000.00   usd tc   20.100       PAGO A TYSON FRESH MEATS. INC   P-8139       FACTURA  2028   VALOR FACTURA   40,380.28     SALDO   PENDIENTE   2,380.28     usd</t>
  </si>
  <si>
    <t>P-8139</t>
  </si>
  <si>
    <t>Compra de  36,000.00   usd tc   20.220       PAGO A TYSON FRESH MEATS. INC   P-8137       FACTURA  7177   VALOR FACTURA   38,454.47     SALDO   PENDIENTE   2,454.47     usd</t>
  </si>
  <si>
    <t>P-8137</t>
  </si>
  <si>
    <r>
      <t xml:space="preserve">Compra de  37,000.00  usd t.c. 20.220   PAGO A SEABOARD    </t>
    </r>
    <r>
      <rPr>
        <b/>
        <sz val="18"/>
        <color rgb="FF0000FF"/>
        <rFont val="Calibri"/>
        <family val="2"/>
        <scheme val="minor"/>
      </rPr>
      <t xml:space="preserve"> </t>
    </r>
    <r>
      <rPr>
        <b/>
        <sz val="16"/>
        <color rgb="FF0000FF"/>
        <rFont val="Calibri"/>
        <family val="2"/>
        <scheme val="minor"/>
      </rPr>
      <t xml:space="preserve"> NLSE21-59</t>
    </r>
    <r>
      <rPr>
        <b/>
        <sz val="12"/>
        <color theme="1"/>
        <rFont val="Calibri"/>
        <family val="2"/>
        <scheme val="minor"/>
      </rPr>
      <t xml:space="preserve">   FACTURA</t>
    </r>
    <r>
      <rPr>
        <b/>
        <sz val="14"/>
        <color theme="1"/>
        <rFont val="Calibri"/>
        <family val="2"/>
        <scheme val="minor"/>
      </rPr>
      <t xml:space="preserve"> 1887637</t>
    </r>
    <r>
      <rPr>
        <b/>
        <sz val="12"/>
        <color theme="1"/>
        <rFont val="Calibri"/>
        <family val="2"/>
        <scheme val="minor"/>
      </rPr>
      <t xml:space="preserve">    valor  38,507.77 ----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1,507.77    usd</t>
    </r>
  </si>
  <si>
    <t>Compra de  36,000.00   usd tc   20.190       PAGO A TYSON FRESH MEATS. INC   P-8138       FACTURA  3989   VALOR FACTURA   37,582.20     SALDO   PENDIENTE   1,582.20     usd</t>
  </si>
  <si>
    <t>P-8138</t>
  </si>
  <si>
    <r>
      <t xml:space="preserve">Compra de  37,000.00  usd t.c. 20.133   PAGO A SEABOARD    </t>
    </r>
    <r>
      <rPr>
        <b/>
        <sz val="18"/>
        <color rgb="FF0000FF"/>
        <rFont val="Calibri"/>
        <family val="2"/>
        <scheme val="minor"/>
      </rPr>
      <t xml:space="preserve"> </t>
    </r>
    <r>
      <rPr>
        <b/>
        <sz val="16"/>
        <color rgb="FF0000FF"/>
        <rFont val="Calibri"/>
        <family val="2"/>
        <scheme val="minor"/>
      </rPr>
      <t xml:space="preserve"> NLSE21-60</t>
    </r>
    <r>
      <rPr>
        <b/>
        <sz val="12"/>
        <color theme="1"/>
        <rFont val="Calibri"/>
        <family val="2"/>
        <scheme val="minor"/>
      </rPr>
      <t xml:space="preserve">   FACTURA</t>
    </r>
    <r>
      <rPr>
        <b/>
        <sz val="14"/>
        <color theme="1"/>
        <rFont val="Calibri"/>
        <family val="2"/>
        <scheme val="minor"/>
      </rPr>
      <t xml:space="preserve"> 1887296</t>
    </r>
    <r>
      <rPr>
        <b/>
        <sz val="12"/>
        <color theme="1"/>
        <rFont val="Calibri"/>
        <family val="2"/>
        <scheme val="minor"/>
      </rPr>
      <t xml:space="preserve">    valor  38,018.87 ----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1,018.87    usd</t>
    </r>
  </si>
  <si>
    <t>NLSE21-60</t>
  </si>
  <si>
    <r>
      <t xml:space="preserve">Compra de  37,000.00  usd t.c. 20.130   PAGO A SEABOARD    </t>
    </r>
    <r>
      <rPr>
        <b/>
        <sz val="18"/>
        <color rgb="FF0000FF"/>
        <rFont val="Calibri"/>
        <family val="2"/>
        <scheme val="minor"/>
      </rPr>
      <t xml:space="preserve"> </t>
    </r>
    <r>
      <rPr>
        <b/>
        <sz val="16"/>
        <color rgb="FF0000FF"/>
        <rFont val="Calibri"/>
        <family val="2"/>
        <scheme val="minor"/>
      </rPr>
      <t xml:space="preserve"> NLSE21-62</t>
    </r>
    <r>
      <rPr>
        <b/>
        <sz val="12"/>
        <color theme="1"/>
        <rFont val="Calibri"/>
        <family val="2"/>
        <scheme val="minor"/>
      </rPr>
      <t xml:space="preserve">   FACTURA</t>
    </r>
    <r>
      <rPr>
        <b/>
        <sz val="14"/>
        <color theme="1"/>
        <rFont val="Calibri"/>
        <family val="2"/>
        <scheme val="minor"/>
      </rPr>
      <t xml:space="preserve"> 1888840</t>
    </r>
    <r>
      <rPr>
        <b/>
        <sz val="12"/>
        <color theme="1"/>
        <rFont val="Calibri"/>
        <family val="2"/>
        <scheme val="minor"/>
      </rPr>
      <t xml:space="preserve">    valor  40,993.30 ----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3,993.30    usd</t>
    </r>
  </si>
  <si>
    <r>
      <t xml:space="preserve">Compra de  41,000.00  usd t.c. 19,990   PAGO A SEABOARD    </t>
    </r>
    <r>
      <rPr>
        <b/>
        <sz val="18"/>
        <color rgb="FF0000FF"/>
        <rFont val="Calibri"/>
        <family val="2"/>
        <scheme val="minor"/>
      </rPr>
      <t xml:space="preserve"> </t>
    </r>
    <r>
      <rPr>
        <b/>
        <sz val="16"/>
        <color rgb="FF0000FF"/>
        <rFont val="Calibri"/>
        <family val="2"/>
        <scheme val="minor"/>
      </rPr>
      <t xml:space="preserve"> NLSE21-63</t>
    </r>
    <r>
      <rPr>
        <b/>
        <sz val="12"/>
        <color theme="1"/>
        <rFont val="Calibri"/>
        <family val="2"/>
        <scheme val="minor"/>
      </rPr>
      <t xml:space="preserve">   FACTURA</t>
    </r>
    <r>
      <rPr>
        <b/>
        <sz val="14"/>
        <color theme="1"/>
        <rFont val="Calibri"/>
        <family val="2"/>
        <scheme val="minor"/>
      </rPr>
      <t xml:space="preserve"> 1890509</t>
    </r>
    <r>
      <rPr>
        <b/>
        <sz val="12"/>
        <color theme="1"/>
        <rFont val="Calibri"/>
        <family val="2"/>
        <scheme val="minor"/>
      </rPr>
      <t xml:space="preserve">    valor  43,019.82 ----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2,019.82    usd</t>
    </r>
  </si>
  <si>
    <t>NLSE21-63</t>
  </si>
  <si>
    <t>NLSE21-58-----NLSE21-59</t>
  </si>
  <si>
    <t>NLSE21-61----NLSE21-62</t>
  </si>
  <si>
    <r>
      <t xml:space="preserve">Compra de  45,000.00  usd t.c. 19.910   PAGO A SEABOARD    </t>
    </r>
    <r>
      <rPr>
        <b/>
        <sz val="18"/>
        <color rgb="FF0000FF"/>
        <rFont val="Calibri"/>
        <family val="2"/>
        <scheme val="minor"/>
      </rPr>
      <t xml:space="preserve"> </t>
    </r>
    <r>
      <rPr>
        <b/>
        <sz val="16"/>
        <color rgb="FF0000FF"/>
        <rFont val="Calibri"/>
        <family val="2"/>
        <scheme val="minor"/>
      </rPr>
      <t xml:space="preserve"> NLSE21-66</t>
    </r>
    <r>
      <rPr>
        <b/>
        <sz val="12"/>
        <color theme="1"/>
        <rFont val="Calibri"/>
        <family val="2"/>
        <scheme val="minor"/>
      </rPr>
      <t xml:space="preserve">  FACTURA</t>
    </r>
    <r>
      <rPr>
        <b/>
        <sz val="14"/>
        <color theme="1"/>
        <rFont val="Calibri"/>
        <family val="2"/>
        <scheme val="minor"/>
      </rPr>
      <t xml:space="preserve"> 1893052</t>
    </r>
    <r>
      <rPr>
        <b/>
        <sz val="12"/>
        <color theme="1"/>
        <rFont val="Calibri"/>
        <family val="2"/>
        <scheme val="minor"/>
      </rPr>
      <t xml:space="preserve">    valor   FACTURA  44,363.87----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636.13    usd</t>
    </r>
  </si>
  <si>
    <t>NLSE21-66</t>
  </si>
  <si>
    <r>
      <t xml:space="preserve">Compra de  45,000.00  usd t.c. 19.940   PAGO A SEABOARD    </t>
    </r>
    <r>
      <rPr>
        <b/>
        <sz val="18"/>
        <color rgb="FF0000FF"/>
        <rFont val="Calibri"/>
        <family val="2"/>
        <scheme val="minor"/>
      </rPr>
      <t xml:space="preserve"> </t>
    </r>
    <r>
      <rPr>
        <b/>
        <sz val="16"/>
        <color rgb="FF0000FF"/>
        <rFont val="Calibri"/>
        <family val="2"/>
        <scheme val="minor"/>
      </rPr>
      <t xml:space="preserve"> NLSE21-67</t>
    </r>
    <r>
      <rPr>
        <b/>
        <sz val="12"/>
        <color theme="1"/>
        <rFont val="Calibri"/>
        <family val="2"/>
        <scheme val="minor"/>
      </rPr>
      <t xml:space="preserve">       FACTURA</t>
    </r>
    <r>
      <rPr>
        <b/>
        <sz val="14"/>
        <color theme="1"/>
        <rFont val="Calibri"/>
        <family val="2"/>
        <scheme val="minor"/>
      </rPr>
      <t xml:space="preserve"> 1893053</t>
    </r>
    <r>
      <rPr>
        <b/>
        <sz val="12"/>
        <color theme="1"/>
        <rFont val="Calibri"/>
        <family val="2"/>
        <scheme val="minor"/>
      </rPr>
      <t xml:space="preserve">   valor   FACTURA  44,294.27----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705.73    usd</t>
    </r>
  </si>
  <si>
    <t>NLSE21-67</t>
  </si>
  <si>
    <r>
      <t xml:space="preserve">Compra de  45,000.00  usd t.c. 20.040   PAGO A SEABOARD    </t>
    </r>
    <r>
      <rPr>
        <b/>
        <sz val="18"/>
        <color rgb="FF0000FF"/>
        <rFont val="Calibri"/>
        <family val="2"/>
        <scheme val="minor"/>
      </rPr>
      <t xml:space="preserve"> </t>
    </r>
    <r>
      <rPr>
        <b/>
        <sz val="16"/>
        <color rgb="FF0000FF"/>
        <rFont val="Calibri"/>
        <family val="2"/>
        <scheme val="minor"/>
      </rPr>
      <t xml:space="preserve"> NLSE21-69</t>
    </r>
    <r>
      <rPr>
        <b/>
        <sz val="12"/>
        <color theme="1"/>
        <rFont val="Calibri"/>
        <family val="2"/>
        <scheme val="minor"/>
      </rPr>
      <t xml:space="preserve">       FACTURA</t>
    </r>
    <r>
      <rPr>
        <b/>
        <sz val="14"/>
        <color theme="1"/>
        <rFont val="Calibri"/>
        <family val="2"/>
        <scheme val="minor"/>
      </rPr>
      <t xml:space="preserve"> 1894708</t>
    </r>
    <r>
      <rPr>
        <b/>
        <sz val="12"/>
        <color theme="1"/>
        <rFont val="Calibri"/>
        <family val="2"/>
        <scheme val="minor"/>
      </rPr>
      <t xml:space="preserve">   valor   FACTURA  44,553.71----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446.29    usd</t>
    </r>
  </si>
  <si>
    <t>NLSE21-69</t>
  </si>
  <si>
    <t xml:space="preserve">Compra de  42,458.21   usd tc   19.955       PAGO A TYSON FRESH MEATS. INC   P-8142      FACTURA  4030    VALOR FACTURA   42,458.21     </t>
  </si>
  <si>
    <t>P-8142</t>
  </si>
  <si>
    <t>Compra de  45,000.00   usd tc   19.850       PAGO A TYSON FRESH MEATS. INC   P-8141       FACTURA  2035    VALOR FACTURA   42,027.92     SALDO   A FAVOR   2,972.08     usd</t>
  </si>
  <si>
    <t>P-8141</t>
  </si>
  <si>
    <r>
      <t xml:space="preserve">Compra de  45,000.00  usd t.c. 19,8525   PAGO A SEABOARD    </t>
    </r>
    <r>
      <rPr>
        <b/>
        <sz val="18"/>
        <color rgb="FF0000FF"/>
        <rFont val="Calibri"/>
        <family val="2"/>
        <scheme val="minor"/>
      </rPr>
      <t xml:space="preserve"> </t>
    </r>
    <r>
      <rPr>
        <b/>
        <sz val="16"/>
        <color rgb="FF0000FF"/>
        <rFont val="Calibri"/>
        <family val="2"/>
        <scheme val="minor"/>
      </rPr>
      <t xml:space="preserve"> NLSE21-64   </t>
    </r>
    <r>
      <rPr>
        <b/>
        <sz val="12"/>
        <color theme="1"/>
        <rFont val="Calibri"/>
        <family val="2"/>
        <scheme val="minor"/>
      </rPr>
      <t xml:space="preserve">   FACTURA</t>
    </r>
    <r>
      <rPr>
        <b/>
        <sz val="14"/>
        <color theme="1"/>
        <rFont val="Calibri"/>
        <family val="2"/>
        <scheme val="minor"/>
      </rPr>
      <t xml:space="preserve"> 1891825</t>
    </r>
    <r>
      <rPr>
        <b/>
        <sz val="12"/>
        <color theme="1"/>
        <rFont val="Calibri"/>
        <family val="2"/>
        <scheme val="minor"/>
      </rPr>
      <t xml:space="preserve">    valor  43,252.47 ----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1,747.53    usd</t>
    </r>
  </si>
  <si>
    <t>NLSE21-64</t>
  </si>
  <si>
    <r>
      <t xml:space="preserve">Compra de  45,000.00  usd t.c. 19,850   PAGO A SEABOARD    </t>
    </r>
    <r>
      <rPr>
        <b/>
        <sz val="18"/>
        <color rgb="FF0000FF"/>
        <rFont val="Calibri"/>
        <family val="2"/>
        <scheme val="minor"/>
      </rPr>
      <t xml:space="preserve"> </t>
    </r>
    <r>
      <rPr>
        <b/>
        <sz val="16"/>
        <color rgb="FF0000FF"/>
        <rFont val="Calibri"/>
        <family val="2"/>
        <scheme val="minor"/>
      </rPr>
      <t xml:space="preserve"> NLSE21-65   </t>
    </r>
    <r>
      <rPr>
        <b/>
        <sz val="12"/>
        <color theme="1"/>
        <rFont val="Calibri"/>
        <family val="2"/>
        <scheme val="minor"/>
      </rPr>
      <t xml:space="preserve">   FACTURA</t>
    </r>
    <r>
      <rPr>
        <b/>
        <sz val="14"/>
        <color theme="1"/>
        <rFont val="Calibri"/>
        <family val="2"/>
        <scheme val="minor"/>
      </rPr>
      <t xml:space="preserve"> 1891825</t>
    </r>
    <r>
      <rPr>
        <b/>
        <sz val="12"/>
        <color theme="1"/>
        <rFont val="Calibri"/>
        <family val="2"/>
        <scheme val="minor"/>
      </rPr>
      <t xml:space="preserve">    valor  43,392.49 ----</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1,607.51   usd</t>
    </r>
  </si>
  <si>
    <t>NLSE21-65</t>
  </si>
  <si>
    <r>
      <t xml:space="preserve">Compra de  45,000.00  usd t.c. 19.870   PAGO A SEABOARD    </t>
    </r>
    <r>
      <rPr>
        <b/>
        <sz val="18"/>
        <color rgb="FF0000FF"/>
        <rFont val="Calibri"/>
        <family val="2"/>
        <scheme val="minor"/>
      </rPr>
      <t xml:space="preserve"> </t>
    </r>
    <r>
      <rPr>
        <b/>
        <sz val="16"/>
        <color rgb="FF0000FF"/>
        <rFont val="Calibri"/>
        <family val="2"/>
        <scheme val="minor"/>
      </rPr>
      <t xml:space="preserve"> NLSE21-68</t>
    </r>
    <r>
      <rPr>
        <b/>
        <sz val="12"/>
        <color theme="1"/>
        <rFont val="Calibri"/>
        <family val="2"/>
        <scheme val="minor"/>
      </rPr>
      <t xml:space="preserve">       FACTURA</t>
    </r>
    <r>
      <rPr>
        <b/>
        <sz val="14"/>
        <color theme="1"/>
        <rFont val="Calibri"/>
        <family val="2"/>
        <scheme val="minor"/>
      </rPr>
      <t xml:space="preserve"> 1894707</t>
    </r>
    <r>
      <rPr>
        <b/>
        <sz val="12"/>
        <color theme="1"/>
        <rFont val="Calibri"/>
        <family val="2"/>
        <scheme val="minor"/>
      </rPr>
      <t xml:space="preserve">   valor   FACTURA  41,673.56----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3,326.44   usd</t>
    </r>
  </si>
  <si>
    <t>NLSE21-68</t>
  </si>
  <si>
    <r>
      <t xml:space="preserve">Compra de  45,000.00  usd t.c. 20.290   PAGO A SEABOARD    </t>
    </r>
    <r>
      <rPr>
        <b/>
        <sz val="18"/>
        <color rgb="FF0000FF"/>
        <rFont val="Calibri"/>
        <family val="2"/>
        <scheme val="minor"/>
      </rPr>
      <t xml:space="preserve"> </t>
    </r>
    <r>
      <rPr>
        <b/>
        <sz val="16"/>
        <color rgb="FF0000FF"/>
        <rFont val="Calibri"/>
        <family val="2"/>
        <scheme val="minor"/>
      </rPr>
      <t xml:space="preserve"> NLSE21-71</t>
    </r>
    <r>
      <rPr>
        <b/>
        <sz val="12"/>
        <color theme="1"/>
        <rFont val="Calibri"/>
        <family val="2"/>
        <scheme val="minor"/>
      </rPr>
      <t xml:space="preserve">       FACTURA</t>
    </r>
    <r>
      <rPr>
        <b/>
        <sz val="14"/>
        <color theme="1"/>
        <rFont val="Calibri"/>
        <family val="2"/>
        <scheme val="minor"/>
      </rPr>
      <t xml:space="preserve"> 1896155</t>
    </r>
    <r>
      <rPr>
        <b/>
        <sz val="12"/>
        <color theme="1"/>
        <rFont val="Calibri"/>
        <family val="2"/>
        <scheme val="minor"/>
      </rPr>
      <t xml:space="preserve">   valor   FACTURA  45,269.32----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269.32    usd</t>
    </r>
  </si>
  <si>
    <t>NLSE21-71</t>
  </si>
  <si>
    <r>
      <t xml:space="preserve">Compra de  46,000.00  usd t.c. 20.200  PAGO A SEABOARD    </t>
    </r>
    <r>
      <rPr>
        <b/>
        <sz val="18"/>
        <color rgb="FF0000FF"/>
        <rFont val="Calibri"/>
        <family val="2"/>
        <scheme val="minor"/>
      </rPr>
      <t xml:space="preserve"> </t>
    </r>
    <r>
      <rPr>
        <b/>
        <sz val="16"/>
        <color rgb="FF0000FF"/>
        <rFont val="Calibri"/>
        <family val="2"/>
        <scheme val="minor"/>
      </rPr>
      <t xml:space="preserve"> NLSE21-70</t>
    </r>
    <r>
      <rPr>
        <b/>
        <sz val="12"/>
        <color theme="1"/>
        <rFont val="Calibri"/>
        <family val="2"/>
        <scheme val="minor"/>
      </rPr>
      <t xml:space="preserve">       FACTURA</t>
    </r>
    <r>
      <rPr>
        <b/>
        <sz val="14"/>
        <color theme="1"/>
        <rFont val="Calibri"/>
        <family val="2"/>
        <scheme val="minor"/>
      </rPr>
      <t xml:space="preserve"> 1896154 </t>
    </r>
    <r>
      <rPr>
        <b/>
        <sz val="12"/>
        <color theme="1"/>
        <rFont val="Calibri"/>
        <family val="2"/>
        <scheme val="minor"/>
      </rPr>
      <t xml:space="preserve">  valor   FACTURA  45,359.97----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640.03   usd</t>
    </r>
  </si>
  <si>
    <t>NLSE21-70</t>
  </si>
  <si>
    <t>Compra de  34,110.99   usd tc   19.870       PAGO A TYSON FRESH MEATS. INC   P-8149      FACTURA  5069   VALOR FACTURA   34,110.99</t>
  </si>
  <si>
    <t>P-8149</t>
  </si>
  <si>
    <t>Compra de  35,499.79   usd tc   19,905       PAGO A TYSON FRESH MEATS. INC   P-8158      FACTURA  5396   VALOR FACTURA   35,499.79</t>
  </si>
  <si>
    <t>P-8158</t>
  </si>
  <si>
    <t>NLSE21-72</t>
  </si>
  <si>
    <t>NLSE21-73</t>
  </si>
  <si>
    <t>NLSE21-74</t>
  </si>
  <si>
    <t>NLSE21-75</t>
  </si>
  <si>
    <t>NLSE21-76</t>
  </si>
  <si>
    <t>NLSE21-77</t>
  </si>
  <si>
    <t>NLSE21-78</t>
  </si>
  <si>
    <t>NLSE21-79</t>
  </si>
  <si>
    <t>NLSE21-80</t>
  </si>
  <si>
    <t>NLSE21-81</t>
  </si>
  <si>
    <t>NLSE21-82</t>
  </si>
  <si>
    <t>NLSE21-83</t>
  </si>
  <si>
    <t>NLSE21-84</t>
  </si>
  <si>
    <t>NLSE21-85</t>
  </si>
  <si>
    <t>NLSE21-86</t>
  </si>
  <si>
    <t>NLSE21-87</t>
  </si>
  <si>
    <t>P-8143</t>
  </si>
  <si>
    <t>Reclamo por 580.00 usd  de MARZO 2020</t>
  </si>
  <si>
    <t>NC------</t>
  </si>
  <si>
    <r>
      <t xml:space="preserve">Compra de  42,414.44   usd tc   20.203       PAGO A TYSON FRESH MEATS. INC   P-8143      FACTURA  4529   Y Nota de Credito  580.00  usd    VALOR FACTURA   42,414.44     </t>
    </r>
    <r>
      <rPr>
        <b/>
        <sz val="12"/>
        <color rgb="FF0000FF"/>
        <rFont val="Calibri"/>
        <family val="2"/>
        <scheme val="minor"/>
      </rPr>
      <t xml:space="preserve">  VECTOR</t>
    </r>
  </si>
  <si>
    <t>P-8144</t>
  </si>
  <si>
    <t>P-8145</t>
  </si>
  <si>
    <r>
      <t xml:space="preserve">Compra de  43,205.53   usd tc   20.230       PAGO A TYSON FRESH MEATS. INC   P-8144      FACTURA  73754      VALOR FACTURA   43,205.53  USD   </t>
    </r>
    <r>
      <rPr>
        <b/>
        <sz val="12"/>
        <color rgb="FF0000FF"/>
        <rFont val="Calibri"/>
        <family val="2"/>
        <scheme val="minor"/>
      </rPr>
      <t xml:space="preserve"> VECTOR</t>
    </r>
  </si>
  <si>
    <r>
      <t xml:space="preserve">Compra de  41,189.19   usd tc   20.140       PAGO A TYSON FRESH MEATS. INC   P-8145      FACTURA  5012      VALOR FACTURA   41,189.19  USD     </t>
    </r>
    <r>
      <rPr>
        <b/>
        <sz val="12"/>
        <color rgb="FF0000FF"/>
        <rFont val="Calibri"/>
        <family val="2"/>
        <scheme val="minor"/>
      </rPr>
      <t>VECTOR</t>
    </r>
  </si>
  <si>
    <r>
      <t xml:space="preserve">Compra de  40,121.46   usd tc   20.040       PAGO A TYSON FRESH MEATS. INC   P-8146      FACTURA  5541      VALOR FACTURA   40,121.46  USD     </t>
    </r>
    <r>
      <rPr>
        <b/>
        <sz val="12"/>
        <color rgb="FF0000FF"/>
        <rFont val="Calibri"/>
        <family val="2"/>
        <scheme val="minor"/>
      </rPr>
      <t>VECTOR</t>
    </r>
  </si>
  <si>
    <t>P-8146</t>
  </si>
  <si>
    <r>
      <t xml:space="preserve">Compra de  35,583.25   usd tc   19,885       PAGO A TYSON FRESH MEATS. INC   P-8147      FACTURA  5423      VALOR FACTURA   35,583.25  USD     </t>
    </r>
    <r>
      <rPr>
        <b/>
        <sz val="12"/>
        <color rgb="FF0000FF"/>
        <rFont val="Calibri"/>
        <family val="2"/>
        <scheme val="minor"/>
      </rPr>
      <t>VECTOR</t>
    </r>
  </si>
  <si>
    <t>P-8147</t>
  </si>
  <si>
    <r>
      <t xml:space="preserve">Compra de  35,679.20   usd tc   19,985       PAGO A TYSON FRESH MEATS. INC   P-8148      FACTURA  4550      VALOR FACTURA   35,679.20  USD     </t>
    </r>
    <r>
      <rPr>
        <b/>
        <sz val="12"/>
        <color rgb="FF0000FF"/>
        <rFont val="Calibri"/>
        <family val="2"/>
        <scheme val="minor"/>
      </rPr>
      <t>VECTOR</t>
    </r>
  </si>
  <si>
    <t>P-8148</t>
  </si>
  <si>
    <t>VECTOR</t>
  </si>
  <si>
    <t>TYSON</t>
  </si>
  <si>
    <t>SEABOARD</t>
  </si>
  <si>
    <r>
      <t xml:space="preserve">Compra de  46,000.00  usd t.c. 20.220   PAGO A SEABOARD    </t>
    </r>
    <r>
      <rPr>
        <b/>
        <sz val="18"/>
        <color rgb="FF0000FF"/>
        <rFont val="Calibri"/>
        <family val="2"/>
        <scheme val="minor"/>
      </rPr>
      <t xml:space="preserve"> </t>
    </r>
    <r>
      <rPr>
        <b/>
        <sz val="16"/>
        <color rgb="FF0000FF"/>
        <rFont val="Calibri"/>
        <family val="2"/>
        <scheme val="minor"/>
      </rPr>
      <t xml:space="preserve"> NLSE21-72</t>
    </r>
    <r>
      <rPr>
        <b/>
        <sz val="12"/>
        <color theme="1"/>
        <rFont val="Calibri"/>
        <family val="2"/>
        <scheme val="minor"/>
      </rPr>
      <t xml:space="preserve">       FACTURA</t>
    </r>
    <r>
      <rPr>
        <b/>
        <sz val="14"/>
        <color theme="1"/>
        <rFont val="Calibri"/>
        <family val="2"/>
        <scheme val="minor"/>
      </rPr>
      <t xml:space="preserve"> 1897308</t>
    </r>
    <r>
      <rPr>
        <b/>
        <sz val="12"/>
        <color theme="1"/>
        <rFont val="Calibri"/>
        <family val="2"/>
        <scheme val="minor"/>
      </rPr>
      <t xml:space="preserve">   valor   FACTURA  42,627.31----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3,372.69  usd   </t>
    </r>
    <r>
      <rPr>
        <b/>
        <sz val="14"/>
        <color rgb="FF0000FF"/>
        <rFont val="Calibri"/>
        <family val="2"/>
        <scheme val="minor"/>
      </rPr>
      <t xml:space="preserve">  VECTOR</t>
    </r>
  </si>
  <si>
    <r>
      <t xml:space="preserve">Compra de  45,000.00  usd t.c. 20.20   PAGO A SEABOARD    </t>
    </r>
    <r>
      <rPr>
        <b/>
        <sz val="18"/>
        <color rgb="FF0000FF"/>
        <rFont val="Calibri"/>
        <family val="2"/>
        <scheme val="minor"/>
      </rPr>
      <t xml:space="preserve"> </t>
    </r>
    <r>
      <rPr>
        <b/>
        <sz val="16"/>
        <color rgb="FF0000FF"/>
        <rFont val="Calibri"/>
        <family val="2"/>
        <scheme val="minor"/>
      </rPr>
      <t xml:space="preserve"> NLSE21-73</t>
    </r>
    <r>
      <rPr>
        <b/>
        <sz val="12"/>
        <color theme="1"/>
        <rFont val="Calibri"/>
        <family val="2"/>
        <scheme val="minor"/>
      </rPr>
      <t xml:space="preserve">      FACTURA</t>
    </r>
    <r>
      <rPr>
        <b/>
        <sz val="14"/>
        <color theme="1"/>
        <rFont val="Calibri"/>
        <family val="2"/>
        <scheme val="minor"/>
      </rPr>
      <t xml:space="preserve"> 1897309</t>
    </r>
    <r>
      <rPr>
        <b/>
        <sz val="12"/>
        <color theme="1"/>
        <rFont val="Calibri"/>
        <family val="2"/>
        <scheme val="minor"/>
      </rPr>
      <t xml:space="preserve">   valor   FACTURA  43,339.07----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1,660.93  usd    </t>
    </r>
    <r>
      <rPr>
        <b/>
        <sz val="14"/>
        <color rgb="FF0000FF"/>
        <rFont val="Calibri"/>
        <family val="2"/>
        <scheme val="minor"/>
      </rPr>
      <t>VECTOR</t>
    </r>
  </si>
  <si>
    <r>
      <t xml:space="preserve">Compra de  38,000.00  usd t.c. 19.990   PAGO A SEABOARD    </t>
    </r>
    <r>
      <rPr>
        <b/>
        <sz val="18"/>
        <color rgb="FF0000FF"/>
        <rFont val="Calibri"/>
        <family val="2"/>
        <scheme val="minor"/>
      </rPr>
      <t xml:space="preserve"> </t>
    </r>
    <r>
      <rPr>
        <b/>
        <sz val="16"/>
        <color rgb="FF0000FF"/>
        <rFont val="Calibri"/>
        <family val="2"/>
        <scheme val="minor"/>
      </rPr>
      <t xml:space="preserve"> NLSE21-74</t>
    </r>
    <r>
      <rPr>
        <b/>
        <sz val="12"/>
        <color theme="1"/>
        <rFont val="Calibri"/>
        <family val="2"/>
        <scheme val="minor"/>
      </rPr>
      <t xml:space="preserve">      FACTURA</t>
    </r>
    <r>
      <rPr>
        <b/>
        <sz val="14"/>
        <color theme="1"/>
        <rFont val="Calibri"/>
        <family val="2"/>
        <scheme val="minor"/>
      </rPr>
      <t xml:space="preserve"> 1898923</t>
    </r>
    <r>
      <rPr>
        <b/>
        <sz val="12"/>
        <color theme="1"/>
        <rFont val="Calibri"/>
        <family val="2"/>
        <scheme val="minor"/>
      </rPr>
      <t xml:space="preserve">   valor   FACTURA  40,582.08----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2,582.08  usd    </t>
    </r>
    <r>
      <rPr>
        <b/>
        <sz val="14"/>
        <color rgb="FF0000FF"/>
        <rFont val="Calibri"/>
        <family val="2"/>
        <scheme val="minor"/>
      </rPr>
      <t xml:space="preserve"> VECTOR</t>
    </r>
  </si>
  <si>
    <r>
      <t xml:space="preserve">Compra de  38,000.00  usd t.c. 19.990   PAGO A SEABOARD    </t>
    </r>
    <r>
      <rPr>
        <b/>
        <sz val="18"/>
        <color rgb="FF0000FF"/>
        <rFont val="Calibri"/>
        <family val="2"/>
        <scheme val="minor"/>
      </rPr>
      <t xml:space="preserve"> </t>
    </r>
    <r>
      <rPr>
        <b/>
        <sz val="16"/>
        <color rgb="FF0000FF"/>
        <rFont val="Calibri"/>
        <family val="2"/>
        <scheme val="minor"/>
      </rPr>
      <t xml:space="preserve"> NLSE21-75</t>
    </r>
    <r>
      <rPr>
        <b/>
        <sz val="12"/>
        <color theme="1"/>
        <rFont val="Calibri"/>
        <family val="2"/>
        <scheme val="minor"/>
      </rPr>
      <t xml:space="preserve">      FACTURA</t>
    </r>
    <r>
      <rPr>
        <b/>
        <sz val="14"/>
        <color theme="1"/>
        <rFont val="Calibri"/>
        <family val="2"/>
        <scheme val="minor"/>
      </rPr>
      <t xml:space="preserve"> 1898924</t>
    </r>
    <r>
      <rPr>
        <b/>
        <sz val="12"/>
        <color theme="1"/>
        <rFont val="Calibri"/>
        <family val="2"/>
        <scheme val="minor"/>
      </rPr>
      <t xml:space="preserve">   valor   FACTURA  40,272.96----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2,272.96  usd  </t>
    </r>
    <r>
      <rPr>
        <b/>
        <sz val="14"/>
        <color rgb="FF0000FF"/>
        <rFont val="Calibri"/>
        <family val="2"/>
        <scheme val="minor"/>
      </rPr>
      <t xml:space="preserve">   VECTOR</t>
    </r>
  </si>
  <si>
    <r>
      <t xml:space="preserve">Compra de  39,000.00  usd t.c. 19.910   PAGO A SEABOARD    </t>
    </r>
    <r>
      <rPr>
        <b/>
        <sz val="18"/>
        <color rgb="FF0000FF"/>
        <rFont val="Calibri"/>
        <family val="2"/>
        <scheme val="minor"/>
      </rPr>
      <t xml:space="preserve"> </t>
    </r>
    <r>
      <rPr>
        <b/>
        <sz val="16"/>
        <color rgb="FF0000FF"/>
        <rFont val="Calibri"/>
        <family val="2"/>
        <scheme val="minor"/>
      </rPr>
      <t xml:space="preserve"> NLSE21-76</t>
    </r>
    <r>
      <rPr>
        <b/>
        <sz val="12"/>
        <color theme="1"/>
        <rFont val="Calibri"/>
        <family val="2"/>
        <scheme val="minor"/>
      </rPr>
      <t xml:space="preserve">      FACTURA</t>
    </r>
    <r>
      <rPr>
        <b/>
        <sz val="14"/>
        <color theme="1"/>
        <rFont val="Calibri"/>
        <family val="2"/>
        <scheme val="minor"/>
      </rPr>
      <t xml:space="preserve"> 1900120</t>
    </r>
    <r>
      <rPr>
        <b/>
        <sz val="12"/>
        <color theme="1"/>
        <rFont val="Calibri"/>
        <family val="2"/>
        <scheme val="minor"/>
      </rPr>
      <t xml:space="preserve">   valor   FACTURA  36,732.59----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2,267.41  usd   </t>
    </r>
    <r>
      <rPr>
        <b/>
        <sz val="14"/>
        <color rgb="FF0000FF"/>
        <rFont val="Calibri"/>
        <family val="2"/>
        <scheme val="minor"/>
      </rPr>
      <t>VECTOR</t>
    </r>
  </si>
  <si>
    <r>
      <t xml:space="preserve">Compra de  39,000.00  usd t.c. 19.900   PAGO A SEABOARD    </t>
    </r>
    <r>
      <rPr>
        <b/>
        <sz val="18"/>
        <color rgb="FF0000FF"/>
        <rFont val="Calibri"/>
        <family val="2"/>
        <scheme val="minor"/>
      </rPr>
      <t xml:space="preserve"> </t>
    </r>
    <r>
      <rPr>
        <b/>
        <sz val="16"/>
        <color rgb="FF0000FF"/>
        <rFont val="Calibri"/>
        <family val="2"/>
        <scheme val="minor"/>
      </rPr>
      <t xml:space="preserve"> NLSE21-77</t>
    </r>
    <r>
      <rPr>
        <b/>
        <sz val="12"/>
        <color theme="1"/>
        <rFont val="Calibri"/>
        <family val="2"/>
        <scheme val="minor"/>
      </rPr>
      <t xml:space="preserve">      FACTURA</t>
    </r>
    <r>
      <rPr>
        <b/>
        <sz val="14"/>
        <color theme="1"/>
        <rFont val="Calibri"/>
        <family val="2"/>
        <scheme val="minor"/>
      </rPr>
      <t xml:space="preserve"> 1900121</t>
    </r>
    <r>
      <rPr>
        <b/>
        <sz val="12"/>
        <color theme="1"/>
        <rFont val="Calibri"/>
        <family val="2"/>
        <scheme val="minor"/>
      </rPr>
      <t xml:space="preserve">   valor   FACTURA  36,943.32----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2,056.68  usd  </t>
    </r>
    <r>
      <rPr>
        <b/>
        <sz val="14"/>
        <color rgb="FF0000FF"/>
        <rFont val="Calibri"/>
        <family val="2"/>
        <scheme val="minor"/>
      </rPr>
      <t xml:space="preserve">   VECTOR   </t>
    </r>
  </si>
  <si>
    <r>
      <t xml:space="preserve">Compra de  34,000.00  usd t.c. 19.870   PAGO A SEABOARD    </t>
    </r>
    <r>
      <rPr>
        <b/>
        <sz val="18"/>
        <color rgb="FF0000FF"/>
        <rFont val="Calibri"/>
        <family val="2"/>
        <scheme val="minor"/>
      </rPr>
      <t xml:space="preserve"> </t>
    </r>
    <r>
      <rPr>
        <b/>
        <sz val="16"/>
        <color rgb="FF0000FF"/>
        <rFont val="Calibri"/>
        <family val="2"/>
        <scheme val="minor"/>
      </rPr>
      <t xml:space="preserve"> NLSE21-78</t>
    </r>
    <r>
      <rPr>
        <b/>
        <sz val="12"/>
        <color theme="1"/>
        <rFont val="Calibri"/>
        <family val="2"/>
        <scheme val="minor"/>
      </rPr>
      <t xml:space="preserve">      FACTURA</t>
    </r>
    <r>
      <rPr>
        <b/>
        <sz val="14"/>
        <color theme="1"/>
        <rFont val="Calibri"/>
        <family val="2"/>
        <scheme val="minor"/>
      </rPr>
      <t xml:space="preserve"> 1901448</t>
    </r>
    <r>
      <rPr>
        <b/>
        <sz val="12"/>
        <color theme="1"/>
        <rFont val="Calibri"/>
        <family val="2"/>
        <scheme val="minor"/>
      </rPr>
      <t xml:space="preserve">   valor   FACTURA  36,531.16----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2,531.16  usd    </t>
    </r>
    <r>
      <rPr>
        <b/>
        <sz val="14"/>
        <color rgb="FF0000FF"/>
        <rFont val="Calibri"/>
        <family val="2"/>
        <scheme val="minor"/>
      </rPr>
      <t xml:space="preserve">  VECTOR</t>
    </r>
  </si>
  <si>
    <r>
      <t xml:space="preserve">Compra de  34,000.00  usd t.c. 19.905   PAGO A SEABOARD    </t>
    </r>
    <r>
      <rPr>
        <b/>
        <sz val="18"/>
        <color rgb="FF0000FF"/>
        <rFont val="Calibri"/>
        <family val="2"/>
        <scheme val="minor"/>
      </rPr>
      <t xml:space="preserve"> </t>
    </r>
    <r>
      <rPr>
        <b/>
        <sz val="16"/>
        <color rgb="FF0000FF"/>
        <rFont val="Calibri"/>
        <family val="2"/>
        <scheme val="minor"/>
      </rPr>
      <t xml:space="preserve"> NLSE21-79</t>
    </r>
    <r>
      <rPr>
        <b/>
        <sz val="12"/>
        <color theme="1"/>
        <rFont val="Calibri"/>
        <family val="2"/>
        <scheme val="minor"/>
      </rPr>
      <t xml:space="preserve">      FACTURA</t>
    </r>
    <r>
      <rPr>
        <b/>
        <sz val="14"/>
        <color theme="1"/>
        <rFont val="Calibri"/>
        <family val="2"/>
        <scheme val="minor"/>
      </rPr>
      <t xml:space="preserve"> 1901449</t>
    </r>
    <r>
      <rPr>
        <b/>
        <sz val="12"/>
        <color theme="1"/>
        <rFont val="Calibri"/>
        <family val="2"/>
        <scheme val="minor"/>
      </rPr>
      <t xml:space="preserve">   valor   FACTURA  36,107.76----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2,107.76  usd    </t>
    </r>
    <r>
      <rPr>
        <b/>
        <sz val="14"/>
        <color rgb="FF0000FF"/>
        <rFont val="Calibri"/>
        <family val="2"/>
        <scheme val="minor"/>
      </rPr>
      <t xml:space="preserve"> VECTOR</t>
    </r>
  </si>
  <si>
    <r>
      <t xml:space="preserve">Compra de  36,000.00  usd t.c. 19.840   PAGO A SEABOARD    </t>
    </r>
    <r>
      <rPr>
        <b/>
        <sz val="18"/>
        <color rgb="FF0000FF"/>
        <rFont val="Calibri"/>
        <family val="2"/>
        <scheme val="minor"/>
      </rPr>
      <t xml:space="preserve"> </t>
    </r>
    <r>
      <rPr>
        <b/>
        <sz val="16"/>
        <color rgb="FF0000FF"/>
        <rFont val="Calibri"/>
        <family val="2"/>
        <scheme val="minor"/>
      </rPr>
      <t xml:space="preserve"> NLSE21-80</t>
    </r>
    <r>
      <rPr>
        <b/>
        <sz val="12"/>
        <color theme="1"/>
        <rFont val="Calibri"/>
        <family val="2"/>
        <scheme val="minor"/>
      </rPr>
      <t xml:space="preserve">      FACTURA</t>
    </r>
    <r>
      <rPr>
        <b/>
        <sz val="14"/>
        <color theme="1"/>
        <rFont val="Calibri"/>
        <family val="2"/>
        <scheme val="minor"/>
      </rPr>
      <t xml:space="preserve"> 1902856</t>
    </r>
    <r>
      <rPr>
        <b/>
        <sz val="12"/>
        <color theme="1"/>
        <rFont val="Calibri"/>
        <family val="2"/>
        <scheme val="minor"/>
      </rPr>
      <t xml:space="preserve">   valor   FACTURA  36,108.16----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108.16  usd    </t>
    </r>
    <r>
      <rPr>
        <b/>
        <sz val="14"/>
        <color rgb="FF0000FF"/>
        <rFont val="Calibri"/>
        <family val="2"/>
        <scheme val="minor"/>
      </rPr>
      <t>VECTOR</t>
    </r>
  </si>
  <si>
    <r>
      <t xml:space="preserve">Compra de  36,000.00  usd t.c. 19.805   PAGO A SEABOARD    </t>
    </r>
    <r>
      <rPr>
        <b/>
        <sz val="18"/>
        <color rgb="FF0000FF"/>
        <rFont val="Calibri"/>
        <family val="2"/>
        <scheme val="minor"/>
      </rPr>
      <t xml:space="preserve"> </t>
    </r>
    <r>
      <rPr>
        <b/>
        <sz val="16"/>
        <color rgb="FF0000FF"/>
        <rFont val="Calibri"/>
        <family val="2"/>
        <scheme val="minor"/>
      </rPr>
      <t xml:space="preserve"> NLSE21-81</t>
    </r>
    <r>
      <rPr>
        <b/>
        <sz val="12"/>
        <color theme="1"/>
        <rFont val="Calibri"/>
        <family val="2"/>
        <scheme val="minor"/>
      </rPr>
      <t xml:space="preserve">      FACTURA</t>
    </r>
    <r>
      <rPr>
        <b/>
        <sz val="14"/>
        <color theme="1"/>
        <rFont val="Calibri"/>
        <family val="2"/>
        <scheme val="minor"/>
      </rPr>
      <t xml:space="preserve"> 1902857</t>
    </r>
    <r>
      <rPr>
        <b/>
        <sz val="12"/>
        <color theme="1"/>
        <rFont val="Calibri"/>
        <family val="2"/>
        <scheme val="minor"/>
      </rPr>
      <t xml:space="preserve">   valor   FACTURA  34,423.19----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1,576.81 usd    </t>
    </r>
    <r>
      <rPr>
        <b/>
        <sz val="14"/>
        <color rgb="FF0000FF"/>
        <rFont val="Calibri"/>
        <family val="2"/>
        <scheme val="minor"/>
      </rPr>
      <t xml:space="preserve"> VECTOR</t>
    </r>
  </si>
  <si>
    <r>
      <t xml:space="preserve">Compra de  33,000.00  usd t.c. 19.985   PAGO A SEABOARD    </t>
    </r>
    <r>
      <rPr>
        <b/>
        <sz val="18"/>
        <color rgb="FF0000FF"/>
        <rFont val="Calibri"/>
        <family val="2"/>
        <scheme val="minor"/>
      </rPr>
      <t xml:space="preserve"> </t>
    </r>
    <r>
      <rPr>
        <b/>
        <sz val="16"/>
        <color rgb="FF0000FF"/>
        <rFont val="Calibri"/>
        <family val="2"/>
        <scheme val="minor"/>
      </rPr>
      <t xml:space="preserve"> NLSE21-82</t>
    </r>
    <r>
      <rPr>
        <b/>
        <sz val="12"/>
        <color theme="1"/>
        <rFont val="Calibri"/>
        <family val="2"/>
        <scheme val="minor"/>
      </rPr>
      <t xml:space="preserve">      FACTURA</t>
    </r>
    <r>
      <rPr>
        <b/>
        <sz val="14"/>
        <color theme="1"/>
        <rFont val="Calibri"/>
        <family val="2"/>
        <scheme val="minor"/>
      </rPr>
      <t xml:space="preserve"> 1904076</t>
    </r>
    <r>
      <rPr>
        <b/>
        <sz val="12"/>
        <color theme="1"/>
        <rFont val="Calibri"/>
        <family val="2"/>
        <scheme val="minor"/>
      </rPr>
      <t xml:space="preserve">   valor   FACTURA  37,687.28----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4,687.28. usd  </t>
    </r>
    <r>
      <rPr>
        <b/>
        <sz val="14"/>
        <color rgb="FF0000FF"/>
        <rFont val="Calibri"/>
        <family val="2"/>
        <scheme val="minor"/>
      </rPr>
      <t xml:space="preserve"> VECTOR  </t>
    </r>
  </si>
  <si>
    <r>
      <t xml:space="preserve">Compra de  33,000.00  usd t.c. 19.930   PAGO A SEABOARD    </t>
    </r>
    <r>
      <rPr>
        <b/>
        <sz val="18"/>
        <color rgb="FF0000FF"/>
        <rFont val="Calibri"/>
        <family val="2"/>
        <scheme val="minor"/>
      </rPr>
      <t xml:space="preserve"> </t>
    </r>
    <r>
      <rPr>
        <b/>
        <sz val="16"/>
        <color rgb="FF0000FF"/>
        <rFont val="Calibri"/>
        <family val="2"/>
        <scheme val="minor"/>
      </rPr>
      <t xml:space="preserve"> NLSE21-83</t>
    </r>
    <r>
      <rPr>
        <b/>
        <sz val="12"/>
        <color theme="1"/>
        <rFont val="Calibri"/>
        <family val="2"/>
        <scheme val="minor"/>
      </rPr>
      <t xml:space="preserve">      FACTURA</t>
    </r>
    <r>
      <rPr>
        <b/>
        <sz val="14"/>
        <color theme="1"/>
        <rFont val="Calibri"/>
        <family val="2"/>
        <scheme val="minor"/>
      </rPr>
      <t xml:space="preserve"> 1904077</t>
    </r>
    <r>
      <rPr>
        <b/>
        <sz val="12"/>
        <color theme="1"/>
        <rFont val="Calibri"/>
        <family val="2"/>
        <scheme val="minor"/>
      </rPr>
      <t xml:space="preserve">   valor   FACTURA  37,433.68----</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4,433.68. usd    </t>
    </r>
    <r>
      <rPr>
        <b/>
        <sz val="14"/>
        <color rgb="FF0000FF"/>
        <rFont val="Calibri"/>
        <family val="2"/>
        <scheme val="minor"/>
      </rPr>
      <t xml:space="preserve"> VECTOR</t>
    </r>
  </si>
  <si>
    <r>
      <t xml:space="preserve">Compra de  38,000.00  usd t.c. 19.890   PAGO A SEABOARD    </t>
    </r>
    <r>
      <rPr>
        <b/>
        <sz val="18"/>
        <color rgb="FF0000FF"/>
        <rFont val="Calibri"/>
        <family val="2"/>
        <scheme val="minor"/>
      </rPr>
      <t xml:space="preserve"> </t>
    </r>
    <r>
      <rPr>
        <b/>
        <sz val="16"/>
        <color rgb="FF0000FF"/>
        <rFont val="Calibri"/>
        <family val="2"/>
        <scheme val="minor"/>
      </rPr>
      <t xml:space="preserve"> NLSE21-84</t>
    </r>
    <r>
      <rPr>
        <b/>
        <sz val="12"/>
        <color theme="1"/>
        <rFont val="Calibri"/>
        <family val="2"/>
        <scheme val="minor"/>
      </rPr>
      <t xml:space="preserve">      FACTURA</t>
    </r>
    <r>
      <rPr>
        <b/>
        <sz val="14"/>
        <color theme="1"/>
        <rFont val="Calibri"/>
        <family val="2"/>
        <scheme val="minor"/>
      </rPr>
      <t xml:space="preserve"> 1904444</t>
    </r>
    <r>
      <rPr>
        <b/>
        <sz val="12"/>
        <color theme="1"/>
        <rFont val="Calibri"/>
        <family val="2"/>
        <scheme val="minor"/>
      </rPr>
      <t xml:space="preserve">   valor   FACTURA  37,638.09----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361.91. usd   </t>
    </r>
    <r>
      <rPr>
        <b/>
        <sz val="14"/>
        <color rgb="FF0000FF"/>
        <rFont val="Calibri"/>
        <family val="2"/>
        <scheme val="minor"/>
      </rPr>
      <t xml:space="preserve"> VECTOR  </t>
    </r>
  </si>
  <si>
    <r>
      <t xml:space="preserve">Compra de  38,000.00  usd t.c. 19.950   PAGO A SEABOARD    </t>
    </r>
    <r>
      <rPr>
        <b/>
        <sz val="18"/>
        <color rgb="FF0000FF"/>
        <rFont val="Calibri"/>
        <family val="2"/>
        <scheme val="minor"/>
      </rPr>
      <t xml:space="preserve"> </t>
    </r>
    <r>
      <rPr>
        <b/>
        <sz val="16"/>
        <color rgb="FF0000FF"/>
        <rFont val="Calibri"/>
        <family val="2"/>
        <scheme val="minor"/>
      </rPr>
      <t xml:space="preserve"> NLSE21-85</t>
    </r>
    <r>
      <rPr>
        <b/>
        <sz val="12"/>
        <color theme="1"/>
        <rFont val="Calibri"/>
        <family val="2"/>
        <scheme val="minor"/>
      </rPr>
      <t xml:space="preserve">      FACTURA</t>
    </r>
    <r>
      <rPr>
        <b/>
        <sz val="14"/>
        <color theme="1"/>
        <rFont val="Calibri"/>
        <family val="2"/>
        <scheme val="minor"/>
      </rPr>
      <t xml:space="preserve"> 1904078</t>
    </r>
    <r>
      <rPr>
        <b/>
        <sz val="12"/>
        <color theme="1"/>
        <rFont val="Calibri"/>
        <family val="2"/>
        <scheme val="minor"/>
      </rPr>
      <t xml:space="preserve">   valor   FACTURA  37,926.80----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A FAVOR  73.20 usd  </t>
    </r>
    <r>
      <rPr>
        <b/>
        <sz val="14"/>
        <color rgb="FF0000FF"/>
        <rFont val="Calibri"/>
        <family val="2"/>
        <scheme val="minor"/>
      </rPr>
      <t xml:space="preserve">  VECTOR </t>
    </r>
  </si>
  <si>
    <t xml:space="preserve">VECTOR </t>
  </si>
  <si>
    <t>S/F</t>
  </si>
  <si>
    <t xml:space="preserve">VALOR FACTURA </t>
  </si>
  <si>
    <t>PAGO</t>
  </si>
  <si>
    <t>NL21-12</t>
  </si>
  <si>
    <r>
      <t xml:space="preserve">Compra de     40,000.00  usd t.c. 19.975   PAGO A SEABOARD      NLSE21-86      FACTURA 1906129   valor   FACTURA  39,440.36----       SALDO  A FAVOR  559.64    usd   </t>
    </r>
    <r>
      <rPr>
        <b/>
        <sz val="14"/>
        <color rgb="FF0000FF"/>
        <rFont val="Calibri"/>
        <family val="2"/>
        <scheme val="minor"/>
      </rPr>
      <t xml:space="preserve">  </t>
    </r>
    <r>
      <rPr>
        <b/>
        <sz val="14"/>
        <color theme="1"/>
        <rFont val="Calibri"/>
        <family val="2"/>
        <scheme val="minor"/>
      </rPr>
      <t xml:space="preserve">  Masari</t>
    </r>
  </si>
  <si>
    <r>
      <t xml:space="preserve">Compra de  40,000.00  usd t.c. 19.975   PAGO A SEABOARD    </t>
    </r>
    <r>
      <rPr>
        <b/>
        <sz val="18"/>
        <color rgb="FF0000FF"/>
        <rFont val="Calibri"/>
        <family val="2"/>
        <scheme val="minor"/>
      </rPr>
      <t xml:space="preserve"> </t>
    </r>
    <r>
      <rPr>
        <b/>
        <sz val="16"/>
        <color rgb="FF0000FF"/>
        <rFont val="Calibri"/>
        <family val="2"/>
        <scheme val="minor"/>
      </rPr>
      <t xml:space="preserve"> NLSE21-87</t>
    </r>
    <r>
      <rPr>
        <b/>
        <sz val="12"/>
        <color theme="1"/>
        <rFont val="Calibri"/>
        <family val="2"/>
        <scheme val="minor"/>
      </rPr>
      <t xml:space="preserve">      FACTURA</t>
    </r>
    <r>
      <rPr>
        <b/>
        <sz val="14"/>
        <color theme="1"/>
        <rFont val="Calibri"/>
        <family val="2"/>
        <scheme val="minor"/>
      </rPr>
      <t xml:space="preserve"> --1906569--</t>
    </r>
    <r>
      <rPr>
        <b/>
        <sz val="12"/>
        <color theme="1"/>
        <rFont val="Calibri"/>
        <family val="2"/>
        <scheme val="minor"/>
      </rPr>
      <t xml:space="preserve">   valor   FACTURA     40,769.80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SALDO   PENDIENTE   769.80   usd     </t>
    </r>
    <r>
      <rPr>
        <b/>
        <sz val="14"/>
        <color rgb="FF0000FF"/>
        <rFont val="Calibri"/>
        <family val="2"/>
        <scheme val="minor"/>
      </rPr>
      <t xml:space="preserve">VECTOR </t>
    </r>
  </si>
  <si>
    <t>P-8193</t>
  </si>
  <si>
    <t>P-8195</t>
  </si>
  <si>
    <t>P-8194</t>
  </si>
  <si>
    <t>NLSE21-95</t>
  </si>
  <si>
    <r>
      <t xml:space="preserve">Compra de  32,000.00  usd t.c. 19.790   PAGO A SEABOARD    </t>
    </r>
    <r>
      <rPr>
        <b/>
        <sz val="18"/>
        <color rgb="FF0000FF"/>
        <rFont val="Calibri"/>
        <family val="2"/>
        <scheme val="minor"/>
      </rPr>
      <t xml:space="preserve"> </t>
    </r>
    <r>
      <rPr>
        <b/>
        <sz val="16"/>
        <color rgb="FF0000FF"/>
        <rFont val="Calibri"/>
        <family val="2"/>
        <scheme val="minor"/>
      </rPr>
      <t xml:space="preserve"> NLSE21-95</t>
    </r>
    <r>
      <rPr>
        <b/>
        <sz val="12"/>
        <color theme="1"/>
        <rFont val="Calibri"/>
        <family val="2"/>
        <scheme val="minor"/>
      </rPr>
      <t xml:space="preserve">      FACTURA</t>
    </r>
    <r>
      <rPr>
        <b/>
        <sz val="14"/>
        <color theme="1"/>
        <rFont val="Calibri"/>
        <family val="2"/>
        <scheme val="minor"/>
      </rPr>
      <t xml:space="preserve"> --1911870--</t>
    </r>
    <r>
      <rPr>
        <b/>
        <sz val="12"/>
        <color theme="1"/>
        <rFont val="Calibri"/>
        <family val="2"/>
        <scheme val="minor"/>
      </rPr>
      <t xml:space="preserve">   valor   FACTURA     36,381.42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4,381.42</t>
    </r>
  </si>
  <si>
    <r>
      <t xml:space="preserve">Compra de  42,000.00  usd t.c. 19.915   PAGO A SEABOARD    </t>
    </r>
    <r>
      <rPr>
        <b/>
        <sz val="18"/>
        <color rgb="FF0000FF"/>
        <rFont val="Calibri"/>
        <family val="2"/>
        <scheme val="minor"/>
      </rPr>
      <t xml:space="preserve"> </t>
    </r>
    <r>
      <rPr>
        <b/>
        <sz val="16"/>
        <color rgb="FF0000FF"/>
        <rFont val="Calibri"/>
        <family val="2"/>
        <scheme val="minor"/>
      </rPr>
      <t xml:space="preserve"> NLSE21-88</t>
    </r>
    <r>
      <rPr>
        <b/>
        <sz val="12"/>
        <color theme="1"/>
        <rFont val="Calibri"/>
        <family val="2"/>
        <scheme val="minor"/>
      </rPr>
      <t xml:space="preserve">      FACTURA</t>
    </r>
    <r>
      <rPr>
        <b/>
        <sz val="14"/>
        <color theme="1"/>
        <rFont val="Calibri"/>
        <family val="2"/>
        <scheme val="minor"/>
      </rPr>
      <t xml:space="preserve"> --1907711--</t>
    </r>
    <r>
      <rPr>
        <b/>
        <sz val="12"/>
        <color theme="1"/>
        <rFont val="Calibri"/>
        <family val="2"/>
        <scheme val="minor"/>
      </rPr>
      <t xml:space="preserve">   valor   FACTURA     44,774.10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2,774.10</t>
    </r>
  </si>
  <si>
    <t>NLSE21-88</t>
  </si>
  <si>
    <r>
      <t xml:space="preserve">Compra de  42,000.00  usd t.c. 19.915   PAGO A SEABOARD    </t>
    </r>
    <r>
      <rPr>
        <b/>
        <sz val="18"/>
        <color rgb="FF0000FF"/>
        <rFont val="Calibri"/>
        <family val="2"/>
        <scheme val="minor"/>
      </rPr>
      <t xml:space="preserve"> </t>
    </r>
    <r>
      <rPr>
        <b/>
        <sz val="16"/>
        <color rgb="FF0000FF"/>
        <rFont val="Calibri"/>
        <family val="2"/>
        <scheme val="minor"/>
      </rPr>
      <t xml:space="preserve"> NLSE21-89</t>
    </r>
    <r>
      <rPr>
        <b/>
        <sz val="12"/>
        <color theme="1"/>
        <rFont val="Calibri"/>
        <family val="2"/>
        <scheme val="minor"/>
      </rPr>
      <t xml:space="preserve">      FACTURA</t>
    </r>
    <r>
      <rPr>
        <b/>
        <sz val="14"/>
        <color theme="1"/>
        <rFont val="Calibri"/>
        <family val="2"/>
        <scheme val="minor"/>
      </rPr>
      <t xml:space="preserve"> --1907712--</t>
    </r>
    <r>
      <rPr>
        <b/>
        <sz val="12"/>
        <color theme="1"/>
        <rFont val="Calibri"/>
        <family val="2"/>
        <scheme val="minor"/>
      </rPr>
      <t xml:space="preserve">   valor   FACTURA     44,698.60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2,698.60</t>
    </r>
  </si>
  <si>
    <t>NLSE21-89</t>
  </si>
  <si>
    <t>P-8192</t>
  </si>
  <si>
    <r>
      <t xml:space="preserve">Compra de  47,000.00  usd t.c. 19.985   PAGO A SEABOARD    </t>
    </r>
    <r>
      <rPr>
        <b/>
        <sz val="18"/>
        <color rgb="FF0000FF"/>
        <rFont val="Calibri"/>
        <family val="2"/>
        <scheme val="minor"/>
      </rPr>
      <t xml:space="preserve"> </t>
    </r>
    <r>
      <rPr>
        <b/>
        <sz val="16"/>
        <color rgb="FF0000FF"/>
        <rFont val="Calibri"/>
        <family val="2"/>
        <scheme val="minor"/>
      </rPr>
      <t xml:space="preserve"> NLSE21-90</t>
    </r>
    <r>
      <rPr>
        <b/>
        <sz val="12"/>
        <color theme="1"/>
        <rFont val="Calibri"/>
        <family val="2"/>
        <scheme val="minor"/>
      </rPr>
      <t xml:space="preserve">      FACTURA</t>
    </r>
    <r>
      <rPr>
        <b/>
        <sz val="14"/>
        <color theme="1"/>
        <rFont val="Calibri"/>
        <family val="2"/>
        <scheme val="minor"/>
      </rPr>
      <t xml:space="preserve"> --1908964--</t>
    </r>
    <r>
      <rPr>
        <b/>
        <sz val="12"/>
        <color theme="1"/>
        <rFont val="Calibri"/>
        <family val="2"/>
        <scheme val="minor"/>
      </rPr>
      <t xml:space="preserve">   valor   FACTURA     45,154.91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1,845.09</t>
    </r>
  </si>
  <si>
    <t>NLSE21-90</t>
  </si>
  <si>
    <r>
      <t xml:space="preserve">Compra de  47,000.00  usd t.c. 19.950   PAGO A SEABOARD    </t>
    </r>
    <r>
      <rPr>
        <b/>
        <sz val="18"/>
        <color rgb="FF0000FF"/>
        <rFont val="Calibri"/>
        <family val="2"/>
        <scheme val="minor"/>
      </rPr>
      <t xml:space="preserve"> </t>
    </r>
    <r>
      <rPr>
        <b/>
        <sz val="16"/>
        <color rgb="FF0000FF"/>
        <rFont val="Calibri"/>
        <family val="2"/>
        <scheme val="minor"/>
      </rPr>
      <t xml:space="preserve"> NLSE21-91</t>
    </r>
    <r>
      <rPr>
        <b/>
        <sz val="12"/>
        <color theme="1"/>
        <rFont val="Calibri"/>
        <family val="2"/>
        <scheme val="minor"/>
      </rPr>
      <t xml:space="preserve">      FACTURA</t>
    </r>
    <r>
      <rPr>
        <b/>
        <sz val="14"/>
        <color theme="1"/>
        <rFont val="Calibri"/>
        <family val="2"/>
        <scheme val="minor"/>
      </rPr>
      <t xml:space="preserve"> --1908965--</t>
    </r>
    <r>
      <rPr>
        <b/>
        <sz val="12"/>
        <color theme="1"/>
        <rFont val="Calibri"/>
        <family val="2"/>
        <scheme val="minor"/>
      </rPr>
      <t xml:space="preserve">   valor   FACTURA     42,398.43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4,601.57</t>
    </r>
  </si>
  <si>
    <t>NLSE21-91</t>
  </si>
  <si>
    <r>
      <t xml:space="preserve">Compra de  47,000.00  usd t.c. 19.805   PAGO A SEABOARD    </t>
    </r>
    <r>
      <rPr>
        <b/>
        <sz val="18"/>
        <color rgb="FF0000FF"/>
        <rFont val="Calibri"/>
        <family val="2"/>
        <scheme val="minor"/>
      </rPr>
      <t xml:space="preserve"> </t>
    </r>
    <r>
      <rPr>
        <b/>
        <sz val="16"/>
        <color rgb="FF0000FF"/>
        <rFont val="Calibri"/>
        <family val="2"/>
        <scheme val="minor"/>
      </rPr>
      <t xml:space="preserve"> NLSE21-92</t>
    </r>
    <r>
      <rPr>
        <b/>
        <sz val="12"/>
        <color theme="1"/>
        <rFont val="Calibri"/>
        <family val="2"/>
        <scheme val="minor"/>
      </rPr>
      <t xml:space="preserve">      FACTURA</t>
    </r>
    <r>
      <rPr>
        <b/>
        <sz val="14"/>
        <color theme="1"/>
        <rFont val="Calibri"/>
        <family val="2"/>
        <scheme val="minor"/>
      </rPr>
      <t xml:space="preserve"> --1910442--</t>
    </r>
    <r>
      <rPr>
        <b/>
        <sz val="12"/>
        <color theme="1"/>
        <rFont val="Calibri"/>
        <family val="2"/>
        <scheme val="minor"/>
      </rPr>
      <t xml:space="preserve">   valor   FACTURA     37,563.60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9,436.40</t>
    </r>
  </si>
  <si>
    <t>NLSE21-92</t>
  </si>
  <si>
    <r>
      <t xml:space="preserve">Compra de  47,000.00  usd t.c. 19.805   PAGO A SEABOARD    </t>
    </r>
    <r>
      <rPr>
        <b/>
        <sz val="18"/>
        <color rgb="FF0000FF"/>
        <rFont val="Calibri"/>
        <family val="2"/>
        <scheme val="minor"/>
      </rPr>
      <t xml:space="preserve"> </t>
    </r>
    <r>
      <rPr>
        <b/>
        <sz val="16"/>
        <color rgb="FF0000FF"/>
        <rFont val="Calibri"/>
        <family val="2"/>
        <scheme val="minor"/>
      </rPr>
      <t xml:space="preserve"> NLSE21-93</t>
    </r>
    <r>
      <rPr>
        <b/>
        <sz val="12"/>
        <color theme="1"/>
        <rFont val="Calibri"/>
        <family val="2"/>
        <scheme val="minor"/>
      </rPr>
      <t xml:space="preserve">      FACTURA</t>
    </r>
    <r>
      <rPr>
        <b/>
        <sz val="14"/>
        <color theme="1"/>
        <rFont val="Calibri"/>
        <family val="2"/>
        <scheme val="minor"/>
      </rPr>
      <t xml:space="preserve"> --1910443--</t>
    </r>
    <r>
      <rPr>
        <b/>
        <sz val="12"/>
        <color theme="1"/>
        <rFont val="Calibri"/>
        <family val="2"/>
        <scheme val="minor"/>
      </rPr>
      <t xml:space="preserve">   valor   FACTURA     37,676.34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9,323.66</t>
    </r>
  </si>
  <si>
    <t>NLSE21-93</t>
  </si>
  <si>
    <r>
      <t xml:space="preserve">Compra de  32,000.00  usd t.c. 19.790   PAGO A SEABOARD    </t>
    </r>
    <r>
      <rPr>
        <b/>
        <sz val="18"/>
        <color rgb="FF0000FF"/>
        <rFont val="Calibri"/>
        <family val="2"/>
        <scheme val="minor"/>
      </rPr>
      <t xml:space="preserve"> </t>
    </r>
    <r>
      <rPr>
        <b/>
        <sz val="16"/>
        <color rgb="FF0000FF"/>
        <rFont val="Calibri"/>
        <family val="2"/>
        <scheme val="minor"/>
      </rPr>
      <t xml:space="preserve"> NLSE21-94</t>
    </r>
    <r>
      <rPr>
        <b/>
        <sz val="12"/>
        <color theme="1"/>
        <rFont val="Calibri"/>
        <family val="2"/>
        <scheme val="minor"/>
      </rPr>
      <t xml:space="preserve">      FACTURA</t>
    </r>
    <r>
      <rPr>
        <b/>
        <sz val="14"/>
        <color theme="1"/>
        <rFont val="Calibri"/>
        <family val="2"/>
        <scheme val="minor"/>
      </rPr>
      <t xml:space="preserve"> --1911479--</t>
    </r>
    <r>
      <rPr>
        <b/>
        <sz val="12"/>
        <color theme="1"/>
        <rFont val="Calibri"/>
        <family val="2"/>
        <scheme val="minor"/>
      </rPr>
      <t xml:space="preserve">   valor   FACTURA     36,489.59</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4,489.59  usd</t>
    </r>
  </si>
  <si>
    <t>NLSE21-94</t>
  </si>
  <si>
    <r>
      <t xml:space="preserve">Compra de  33,000.00  usd t.c. 20.140   PAGO A SEABOARD    </t>
    </r>
    <r>
      <rPr>
        <b/>
        <sz val="18"/>
        <color rgb="FF0000FF"/>
        <rFont val="Calibri"/>
        <family val="2"/>
        <scheme val="minor"/>
      </rPr>
      <t xml:space="preserve"> </t>
    </r>
    <r>
      <rPr>
        <b/>
        <sz val="16"/>
        <color rgb="FF0000FF"/>
        <rFont val="Calibri"/>
        <family val="2"/>
        <scheme val="minor"/>
      </rPr>
      <t xml:space="preserve"> NLSE21-96</t>
    </r>
    <r>
      <rPr>
        <b/>
        <sz val="12"/>
        <color theme="1"/>
        <rFont val="Calibri"/>
        <family val="2"/>
        <scheme val="minor"/>
      </rPr>
      <t xml:space="preserve">      FACTURA</t>
    </r>
    <r>
      <rPr>
        <b/>
        <sz val="14"/>
        <color theme="1"/>
        <rFont val="Calibri"/>
        <family val="2"/>
        <scheme val="minor"/>
      </rPr>
      <t xml:space="preserve"> --1913081--</t>
    </r>
    <r>
      <rPr>
        <b/>
        <sz val="12"/>
        <color theme="1"/>
        <rFont val="Calibri"/>
        <family val="2"/>
        <scheme val="minor"/>
      </rPr>
      <t xml:space="preserve">   valor   FACTURA     32,675.00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325.00  usd</t>
    </r>
  </si>
  <si>
    <t>NLSE21-96</t>
  </si>
  <si>
    <r>
      <t xml:space="preserve">Compra de  33,000.00  usd t.c. 20.140   PAGO A SEABOARD    </t>
    </r>
    <r>
      <rPr>
        <b/>
        <sz val="18"/>
        <color rgb="FF0000FF"/>
        <rFont val="Calibri"/>
        <family val="2"/>
        <scheme val="minor"/>
      </rPr>
      <t xml:space="preserve"> </t>
    </r>
    <r>
      <rPr>
        <b/>
        <sz val="16"/>
        <color rgb="FF0000FF"/>
        <rFont val="Calibri"/>
        <family val="2"/>
        <scheme val="minor"/>
      </rPr>
      <t xml:space="preserve"> NLSE21-97</t>
    </r>
    <r>
      <rPr>
        <b/>
        <sz val="12"/>
        <color theme="1"/>
        <rFont val="Calibri"/>
        <family val="2"/>
        <scheme val="minor"/>
      </rPr>
      <t xml:space="preserve">      FACTURA</t>
    </r>
    <r>
      <rPr>
        <b/>
        <sz val="14"/>
        <color theme="1"/>
        <rFont val="Calibri"/>
        <family val="2"/>
        <scheme val="minor"/>
      </rPr>
      <t xml:space="preserve"> --1913082--</t>
    </r>
    <r>
      <rPr>
        <b/>
        <sz val="12"/>
        <color theme="1"/>
        <rFont val="Calibri"/>
        <family val="2"/>
        <scheme val="minor"/>
      </rPr>
      <t xml:space="preserve">   valor   FACTURA     32,796.34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203.66 usd</t>
    </r>
  </si>
  <si>
    <t>NLSE21-97</t>
  </si>
  <si>
    <t>P-8196</t>
  </si>
  <si>
    <t>P-8197</t>
  </si>
  <si>
    <r>
      <t xml:space="preserve">Compra de  31,500.00  usd t.c. 20.640   PAGO A SEABOARD    </t>
    </r>
    <r>
      <rPr>
        <b/>
        <sz val="18"/>
        <color rgb="FF0000FF"/>
        <rFont val="Calibri"/>
        <family val="2"/>
        <scheme val="minor"/>
      </rPr>
      <t xml:space="preserve"> </t>
    </r>
    <r>
      <rPr>
        <b/>
        <sz val="16"/>
        <color rgb="FF0000FF"/>
        <rFont val="Calibri"/>
        <family val="2"/>
        <scheme val="minor"/>
      </rPr>
      <t xml:space="preserve"> NLSE21-98</t>
    </r>
    <r>
      <rPr>
        <b/>
        <sz val="12"/>
        <color theme="1"/>
        <rFont val="Calibri"/>
        <family val="2"/>
        <scheme val="minor"/>
      </rPr>
      <t xml:space="preserve">      FACTURA</t>
    </r>
    <r>
      <rPr>
        <b/>
        <sz val="14"/>
        <color theme="1"/>
        <rFont val="Calibri"/>
        <family val="2"/>
        <scheme val="minor"/>
      </rPr>
      <t xml:space="preserve"> --1914505--</t>
    </r>
    <r>
      <rPr>
        <b/>
        <sz val="12"/>
        <color theme="1"/>
        <rFont val="Calibri"/>
        <family val="2"/>
        <scheme val="minor"/>
      </rPr>
      <t xml:space="preserve">   valor   FACTURA     33,524.37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2,024.37 usd</t>
    </r>
  </si>
  <si>
    <t>NLSE21-98</t>
  </si>
  <si>
    <r>
      <t xml:space="preserve">Compra de  31,500.00  usd t.c. 20.640   PAGO A SEABOARD    </t>
    </r>
    <r>
      <rPr>
        <b/>
        <sz val="18"/>
        <color rgb="FF0000FF"/>
        <rFont val="Calibri"/>
        <family val="2"/>
        <scheme val="minor"/>
      </rPr>
      <t xml:space="preserve"> </t>
    </r>
    <r>
      <rPr>
        <b/>
        <sz val="16"/>
        <color rgb="FF0000FF"/>
        <rFont val="Calibri"/>
        <family val="2"/>
        <scheme val="minor"/>
      </rPr>
      <t xml:space="preserve"> NLSE21-99</t>
    </r>
    <r>
      <rPr>
        <b/>
        <sz val="12"/>
        <color theme="1"/>
        <rFont val="Calibri"/>
        <family val="2"/>
        <scheme val="minor"/>
      </rPr>
      <t xml:space="preserve">      FACTURA</t>
    </r>
    <r>
      <rPr>
        <b/>
        <sz val="14"/>
        <color theme="1"/>
        <rFont val="Calibri"/>
        <family val="2"/>
        <scheme val="minor"/>
      </rPr>
      <t xml:space="preserve"> --1914506--</t>
    </r>
    <r>
      <rPr>
        <b/>
        <sz val="12"/>
        <color theme="1"/>
        <rFont val="Calibri"/>
        <family val="2"/>
        <scheme val="minor"/>
      </rPr>
      <t xml:space="preserve">   valor   FACTURA     33,658.84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2,158.84 usd</t>
    </r>
  </si>
  <si>
    <t>NLSE21-99</t>
  </si>
  <si>
    <r>
      <t xml:space="preserve">Compra de  35,000.00  usd t.c. 20.590   PAGO A SEABOARD    </t>
    </r>
    <r>
      <rPr>
        <b/>
        <sz val="18"/>
        <color rgb="FF0000FF"/>
        <rFont val="Calibri"/>
        <family val="2"/>
        <scheme val="minor"/>
      </rPr>
      <t xml:space="preserve"> </t>
    </r>
    <r>
      <rPr>
        <b/>
        <sz val="16"/>
        <color rgb="FF0000FF"/>
        <rFont val="Calibri"/>
        <family val="2"/>
        <scheme val="minor"/>
      </rPr>
      <t xml:space="preserve"> NLSE21-100</t>
    </r>
    <r>
      <rPr>
        <b/>
        <sz val="12"/>
        <color theme="1"/>
        <rFont val="Calibri"/>
        <family val="2"/>
        <scheme val="minor"/>
      </rPr>
      <t xml:space="preserve">      FACTURA</t>
    </r>
    <r>
      <rPr>
        <b/>
        <sz val="14"/>
        <color theme="1"/>
        <rFont val="Calibri"/>
        <family val="2"/>
        <scheme val="minor"/>
      </rPr>
      <t xml:space="preserve"> --1915708--</t>
    </r>
    <r>
      <rPr>
        <b/>
        <sz val="12"/>
        <color theme="1"/>
        <rFont val="Calibri"/>
        <family val="2"/>
        <scheme val="minor"/>
      </rPr>
      <t xml:space="preserve">   valor   FACTURA     34,391.46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608.54    usd</t>
    </r>
  </si>
  <si>
    <t>NLSE21-100</t>
  </si>
  <si>
    <r>
      <t xml:space="preserve">Compra de  35,000.00  usd t.c. 20.570   PAGO A SEABOARD    </t>
    </r>
    <r>
      <rPr>
        <b/>
        <sz val="18"/>
        <color rgb="FF0000FF"/>
        <rFont val="Calibri"/>
        <family val="2"/>
        <scheme val="minor"/>
      </rPr>
      <t xml:space="preserve"> </t>
    </r>
    <r>
      <rPr>
        <b/>
        <sz val="16"/>
        <color rgb="FF0000FF"/>
        <rFont val="Calibri"/>
        <family val="2"/>
        <scheme val="minor"/>
      </rPr>
      <t xml:space="preserve"> NLSE21-101</t>
    </r>
    <r>
      <rPr>
        <b/>
        <sz val="12"/>
        <color theme="1"/>
        <rFont val="Calibri"/>
        <family val="2"/>
        <scheme val="minor"/>
      </rPr>
      <t xml:space="preserve">      FACTURA</t>
    </r>
    <r>
      <rPr>
        <b/>
        <sz val="14"/>
        <color theme="1"/>
        <rFont val="Calibri"/>
        <family val="2"/>
        <scheme val="minor"/>
      </rPr>
      <t xml:space="preserve"> --1915709--</t>
    </r>
    <r>
      <rPr>
        <b/>
        <sz val="12"/>
        <color theme="1"/>
        <rFont val="Calibri"/>
        <family val="2"/>
        <scheme val="minor"/>
      </rPr>
      <t xml:space="preserve">   valor   FACTURA     35,212.51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212.51    usd</t>
    </r>
  </si>
  <si>
    <t>NLSE21-101</t>
  </si>
  <si>
    <t>P-8198</t>
  </si>
  <si>
    <t>P-8199</t>
  </si>
  <si>
    <t>P-8200</t>
  </si>
  <si>
    <t>Compra de  33,268.31   usd tc   19,865       PAGO A TYSON FRESH MEATS. INC   P-8201      FACTURA  6062     VALOR FACTURA   33,268.31   usd</t>
  </si>
  <si>
    <t>Compra de  34,473.11   usd tc   19,845       PAGO A TYSON FRESH MEATS. INC   P-8200      FACTURA  4248     VALOR FACTURA   34,473.11   usd</t>
  </si>
  <si>
    <t>Compra de  32,701.77   usd tc   20.230       PAGO A TYSON FRESH MEATS. INC   P-8199      FACTURA  7843     VALOR FACTURA   32,701.77   usd</t>
  </si>
  <si>
    <t>Compra de  32,163.05   usd tc   20.460       PAGO A TYSON FRESH MEATS. INC   P-8198      FACTURA  5391   VALOR FACTURA   32,163.05   usd</t>
  </si>
  <si>
    <t>Compra de  36,449.93   usd tc   20.435       PAGO A TYSON FRESH MEATS. INC   P-8197      FACTURA  7350   VALOR FACTURA   36,449.93  usd</t>
  </si>
  <si>
    <t>Compra de  32,277.23   usd tc   20-010       PAGO A TYSON FRESH MEATS. INC   P-8196      FACTURA  5981   VALOR FACTURA   37,277.23  usd</t>
  </si>
  <si>
    <t>Compra de  42,735.89   usd tc   19,755       PAGO A TYSON FRESH MEATS. INC   P-8195      FACTURA  9785   VALOR FACTURA   42,735.89   usd</t>
  </si>
  <si>
    <t>Compra de  42,940.94   usd tc   19,640       PAGO A TYSON FRESH MEATS. INC   P-8194      FACTURA  6792   VALOR FACTURA   42,940.94   usd</t>
  </si>
  <si>
    <t>Compra de  38,824.95   usd tc   19,980       PAGO A TYSON FRESH MEATS. INC   P-8193      FACTURA  7146   VALOR FACTURA   38,824.95  usd</t>
  </si>
  <si>
    <t>Compra de  39,044.86   usd tc   19,950       PAGO A TYSON FRESH MEATS. INC   P-8192      FACTURA  7141   VALOR FACTURA   39,044.86   usd</t>
  </si>
  <si>
    <t>P-8201</t>
  </si>
  <si>
    <t>claim 54921</t>
  </si>
  <si>
    <t xml:space="preserve">Compra de  3,566.83 usd   T.C.   19.965     POR LIQUIDACION DE SALDOS PENDINTES  </t>
  </si>
  <si>
    <r>
      <t xml:space="preserve">Compra de  34,000.00  usd t.c. 19.830   PAGO A SEABOARD    </t>
    </r>
    <r>
      <rPr>
        <b/>
        <sz val="18"/>
        <color rgb="FF0000FF"/>
        <rFont val="Calibri"/>
        <family val="2"/>
        <scheme val="minor"/>
      </rPr>
      <t xml:space="preserve"> </t>
    </r>
    <r>
      <rPr>
        <b/>
        <sz val="16"/>
        <color rgb="FF0000FF"/>
        <rFont val="Calibri"/>
        <family val="2"/>
        <scheme val="minor"/>
      </rPr>
      <t xml:space="preserve"> NLSE21-102</t>
    </r>
    <r>
      <rPr>
        <b/>
        <sz val="12"/>
        <color theme="1"/>
        <rFont val="Calibri"/>
        <family val="2"/>
        <scheme val="minor"/>
      </rPr>
      <t xml:space="preserve">      FACTURA</t>
    </r>
    <r>
      <rPr>
        <b/>
        <sz val="14"/>
        <color theme="1"/>
        <rFont val="Calibri"/>
        <family val="2"/>
        <scheme val="minor"/>
      </rPr>
      <t xml:space="preserve"> --1917250 --</t>
    </r>
    <r>
      <rPr>
        <b/>
        <sz val="12"/>
        <color theme="1"/>
        <rFont val="Calibri"/>
        <family val="2"/>
        <scheme val="minor"/>
      </rPr>
      <t xml:space="preserve">   valor   FACTURA     34,773.74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773.74    usd</t>
    </r>
  </si>
  <si>
    <t>NLSE21-102</t>
  </si>
  <si>
    <r>
      <t xml:space="preserve">Compra de  34,000.00  usd t.c. 19.830   PAGO A SEABOARD    </t>
    </r>
    <r>
      <rPr>
        <b/>
        <sz val="18"/>
        <color rgb="FF0000FF"/>
        <rFont val="Calibri"/>
        <family val="2"/>
        <scheme val="minor"/>
      </rPr>
      <t xml:space="preserve"> </t>
    </r>
    <r>
      <rPr>
        <b/>
        <sz val="16"/>
        <color rgb="FF0000FF"/>
        <rFont val="Calibri"/>
        <family val="2"/>
        <scheme val="minor"/>
      </rPr>
      <t xml:space="preserve"> NLSE21-103</t>
    </r>
    <r>
      <rPr>
        <b/>
        <sz val="12"/>
        <color theme="1"/>
        <rFont val="Calibri"/>
        <family val="2"/>
        <scheme val="minor"/>
      </rPr>
      <t xml:space="preserve">      FACTURA</t>
    </r>
    <r>
      <rPr>
        <b/>
        <sz val="14"/>
        <color theme="1"/>
        <rFont val="Calibri"/>
        <family val="2"/>
        <scheme val="minor"/>
      </rPr>
      <t xml:space="preserve"> --1916923 --</t>
    </r>
    <r>
      <rPr>
        <b/>
        <sz val="12"/>
        <color theme="1"/>
        <rFont val="Calibri"/>
        <family val="2"/>
        <scheme val="minor"/>
      </rPr>
      <t xml:space="preserve">   valor   FACTURA     34,989.01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989.01    usd</t>
    </r>
  </si>
  <si>
    <t>NLSE21-103</t>
  </si>
  <si>
    <r>
      <t xml:space="preserve">Compra de  35,000.00  usd t.c. 19.865   PAGO A SEABOARD    </t>
    </r>
    <r>
      <rPr>
        <b/>
        <sz val="18"/>
        <color rgb="FF0000FF"/>
        <rFont val="Calibri"/>
        <family val="2"/>
        <scheme val="minor"/>
      </rPr>
      <t xml:space="preserve"> </t>
    </r>
    <r>
      <rPr>
        <b/>
        <sz val="16"/>
        <color rgb="FF0000FF"/>
        <rFont val="Calibri"/>
        <family val="2"/>
        <scheme val="minor"/>
      </rPr>
      <t xml:space="preserve"> NLSE21-104</t>
    </r>
    <r>
      <rPr>
        <b/>
        <sz val="12"/>
        <color theme="1"/>
        <rFont val="Calibri"/>
        <family val="2"/>
        <scheme val="minor"/>
      </rPr>
      <t xml:space="preserve">      FACTURA</t>
    </r>
    <r>
      <rPr>
        <b/>
        <sz val="14"/>
        <color theme="1"/>
        <rFont val="Calibri"/>
        <family val="2"/>
        <scheme val="minor"/>
      </rPr>
      <t xml:space="preserve"> --1917251 --</t>
    </r>
    <r>
      <rPr>
        <b/>
        <sz val="12"/>
        <color theme="1"/>
        <rFont val="Calibri"/>
        <family val="2"/>
        <scheme val="minor"/>
      </rPr>
      <t xml:space="preserve">   valor   FACTURA     35,086.92</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86.92   usd</t>
    </r>
  </si>
  <si>
    <t>NLSE21-104</t>
  </si>
  <si>
    <r>
      <t xml:space="preserve">Compra de  35,000.00  usd t.c. 19.865   PAGO A SEABOARD    </t>
    </r>
    <r>
      <rPr>
        <b/>
        <sz val="18"/>
        <color rgb="FF0000FF"/>
        <rFont val="Calibri"/>
        <family val="2"/>
        <scheme val="minor"/>
      </rPr>
      <t xml:space="preserve"> </t>
    </r>
    <r>
      <rPr>
        <b/>
        <sz val="16"/>
        <color rgb="FF0000FF"/>
        <rFont val="Calibri"/>
        <family val="2"/>
        <scheme val="minor"/>
      </rPr>
      <t xml:space="preserve"> NLSE21-105</t>
    </r>
    <r>
      <rPr>
        <b/>
        <sz val="12"/>
        <color theme="1"/>
        <rFont val="Calibri"/>
        <family val="2"/>
        <scheme val="minor"/>
      </rPr>
      <t xml:space="preserve">      FACTURA</t>
    </r>
    <r>
      <rPr>
        <b/>
        <sz val="14"/>
        <color theme="1"/>
        <rFont val="Calibri"/>
        <family val="2"/>
        <scheme val="minor"/>
      </rPr>
      <t xml:space="preserve"> --1917252 --</t>
    </r>
    <r>
      <rPr>
        <b/>
        <sz val="12"/>
        <color theme="1"/>
        <rFont val="Calibri"/>
        <family val="2"/>
        <scheme val="minor"/>
      </rPr>
      <t xml:space="preserve">   valor   FACTURA     34,158.13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841.87   usd</t>
    </r>
  </si>
  <si>
    <t>NLSE21-105</t>
  </si>
  <si>
    <r>
      <t xml:space="preserve">Compra de  36,000.00  usd t.c. 19.865   PAGO A SEABOARD    </t>
    </r>
    <r>
      <rPr>
        <b/>
        <sz val="18"/>
        <color rgb="FF0000FF"/>
        <rFont val="Calibri"/>
        <family val="2"/>
        <scheme val="minor"/>
      </rPr>
      <t xml:space="preserve"> </t>
    </r>
    <r>
      <rPr>
        <b/>
        <sz val="16"/>
        <color rgb="FF0000FF"/>
        <rFont val="Calibri"/>
        <family val="2"/>
        <scheme val="minor"/>
      </rPr>
      <t xml:space="preserve"> NLSE21-106</t>
    </r>
    <r>
      <rPr>
        <b/>
        <sz val="12"/>
        <color theme="1"/>
        <rFont val="Calibri"/>
        <family val="2"/>
        <scheme val="minor"/>
      </rPr>
      <t xml:space="preserve">      FACTURA</t>
    </r>
    <r>
      <rPr>
        <b/>
        <sz val="14"/>
        <color theme="1"/>
        <rFont val="Calibri"/>
        <family val="2"/>
        <scheme val="minor"/>
      </rPr>
      <t xml:space="preserve"> --1919210 --</t>
    </r>
    <r>
      <rPr>
        <b/>
        <sz val="12"/>
        <color theme="1"/>
        <rFont val="Calibri"/>
        <family val="2"/>
        <scheme val="minor"/>
      </rPr>
      <t xml:space="preserve">   valor   FACTURA     37.050.00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1,050.00  usd</t>
    </r>
  </si>
  <si>
    <t>NLSE21-106</t>
  </si>
  <si>
    <r>
      <t xml:space="preserve">Compra de 40,000.00  usd t.c. 19,865   PAGO A SEABOARD    </t>
    </r>
    <r>
      <rPr>
        <b/>
        <sz val="18"/>
        <color rgb="FF0000FF"/>
        <rFont val="Calibri"/>
        <family val="2"/>
        <scheme val="minor"/>
      </rPr>
      <t xml:space="preserve"> </t>
    </r>
    <r>
      <rPr>
        <b/>
        <sz val="16"/>
        <color rgb="FF0000FF"/>
        <rFont val="Calibri"/>
        <family val="2"/>
        <scheme val="minor"/>
      </rPr>
      <t xml:space="preserve"> NLSE21-108</t>
    </r>
    <r>
      <rPr>
        <b/>
        <sz val="12"/>
        <color theme="1"/>
        <rFont val="Calibri"/>
        <family val="2"/>
        <scheme val="minor"/>
      </rPr>
      <t xml:space="preserve">      FACTURA</t>
    </r>
    <r>
      <rPr>
        <b/>
        <sz val="14"/>
        <color theme="1"/>
        <rFont val="Calibri"/>
        <family val="2"/>
        <scheme val="minor"/>
      </rPr>
      <t xml:space="preserve"> --1920570 --</t>
    </r>
    <r>
      <rPr>
        <b/>
        <sz val="12"/>
        <color theme="1"/>
        <rFont val="Calibri"/>
        <family val="2"/>
        <scheme val="minor"/>
      </rPr>
      <t xml:space="preserve">   valor   FACTURA     37,319.93</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2,680.07   usd</t>
    </r>
  </si>
  <si>
    <t>NLSE21-108</t>
  </si>
  <si>
    <r>
      <t xml:space="preserve">Compra de 40,000.00  usd t.c. 19,865   PAGO A SEABOARD    </t>
    </r>
    <r>
      <rPr>
        <b/>
        <sz val="18"/>
        <color rgb="FF0000FF"/>
        <rFont val="Calibri"/>
        <family val="2"/>
        <scheme val="minor"/>
      </rPr>
      <t xml:space="preserve"> </t>
    </r>
    <r>
      <rPr>
        <b/>
        <sz val="16"/>
        <color rgb="FF0000FF"/>
        <rFont val="Calibri"/>
        <family val="2"/>
        <scheme val="minor"/>
      </rPr>
      <t xml:space="preserve"> NLSE21-109</t>
    </r>
    <r>
      <rPr>
        <b/>
        <sz val="12"/>
        <color theme="1"/>
        <rFont val="Calibri"/>
        <family val="2"/>
        <scheme val="minor"/>
      </rPr>
      <t xml:space="preserve">      FACTURA</t>
    </r>
    <r>
      <rPr>
        <b/>
        <sz val="14"/>
        <color theme="1"/>
        <rFont val="Calibri"/>
        <family val="2"/>
        <scheme val="minor"/>
      </rPr>
      <t xml:space="preserve"> --1920571 --</t>
    </r>
    <r>
      <rPr>
        <b/>
        <sz val="12"/>
        <color theme="1"/>
        <rFont val="Calibri"/>
        <family val="2"/>
        <scheme val="minor"/>
      </rPr>
      <t xml:space="preserve">   valor   FACTURA     37,702.91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2,297.09   usd</t>
    </r>
  </si>
  <si>
    <t>NLSE21-109</t>
  </si>
  <si>
    <t>Compra de  33,847.57   usd tc   20.00       PAGO A TYSON FRESH MEATS. INC   A-9352      FACTURA  65089     VALOR FACTURA  33,847.57   usd</t>
  </si>
  <si>
    <t>A-9352</t>
  </si>
  <si>
    <t>Compra de  36,819.38  usd    tc   19.920       PAGO A TYSON FRESH MEATS. INC   A-9354      FACTURA  66402     VALOR FACTURA  36,819.38   usd</t>
  </si>
  <si>
    <t>A-9354</t>
  </si>
  <si>
    <t>NLSE21-107</t>
  </si>
  <si>
    <t>NLSE21-110</t>
  </si>
  <si>
    <r>
      <t xml:space="preserve">Compra de 42,000.00  usd t.c. 19,900   PAGO A SEABOARD    </t>
    </r>
    <r>
      <rPr>
        <b/>
        <sz val="18"/>
        <color rgb="FF0000FF"/>
        <rFont val="Calibri"/>
        <family val="2"/>
        <scheme val="minor"/>
      </rPr>
      <t xml:space="preserve"> </t>
    </r>
    <r>
      <rPr>
        <b/>
        <sz val="16"/>
        <color rgb="FF0000FF"/>
        <rFont val="Calibri"/>
        <family val="2"/>
        <scheme val="minor"/>
      </rPr>
      <t xml:space="preserve"> NLSE21-111</t>
    </r>
    <r>
      <rPr>
        <b/>
        <sz val="12"/>
        <color theme="1"/>
        <rFont val="Calibri"/>
        <family val="2"/>
        <scheme val="minor"/>
      </rPr>
      <t xml:space="preserve">      FACTURA</t>
    </r>
    <r>
      <rPr>
        <b/>
        <sz val="14"/>
        <color theme="1"/>
        <rFont val="Calibri"/>
        <family val="2"/>
        <scheme val="minor"/>
      </rPr>
      <t xml:space="preserve"> --1921977 --</t>
    </r>
    <r>
      <rPr>
        <b/>
        <sz val="12"/>
        <color theme="1"/>
        <rFont val="Calibri"/>
        <family val="2"/>
        <scheme val="minor"/>
      </rPr>
      <t xml:space="preserve">   valor   FACTURA    38,640.71</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3,359.29   usd</t>
    </r>
  </si>
  <si>
    <t>NLSE21-111</t>
  </si>
  <si>
    <r>
      <t xml:space="preserve">Compra de 40,000.00  usd t.c. 20.070   PAGO A SEABOARD    </t>
    </r>
    <r>
      <rPr>
        <b/>
        <sz val="18"/>
        <color rgb="FF0000FF"/>
        <rFont val="Calibri"/>
        <family val="2"/>
        <scheme val="minor"/>
      </rPr>
      <t xml:space="preserve"> </t>
    </r>
    <r>
      <rPr>
        <b/>
        <sz val="16"/>
        <color rgb="FF0000FF"/>
        <rFont val="Calibri"/>
        <family val="2"/>
        <scheme val="minor"/>
      </rPr>
      <t xml:space="preserve"> NLSE21-112</t>
    </r>
    <r>
      <rPr>
        <b/>
        <sz val="12"/>
        <color theme="1"/>
        <rFont val="Calibri"/>
        <family val="2"/>
        <scheme val="minor"/>
      </rPr>
      <t xml:space="preserve">      FACTURA</t>
    </r>
    <r>
      <rPr>
        <b/>
        <sz val="14"/>
        <color theme="1"/>
        <rFont val="Calibri"/>
        <family val="2"/>
        <scheme val="minor"/>
      </rPr>
      <t xml:space="preserve"> --1922642 --</t>
    </r>
    <r>
      <rPr>
        <b/>
        <sz val="12"/>
        <color theme="1"/>
        <rFont val="Calibri"/>
        <family val="2"/>
        <scheme val="minor"/>
      </rPr>
      <t xml:space="preserve">   valor   FACTURA    43,345.36</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3,345.36   usd</t>
    </r>
  </si>
  <si>
    <t>NLSE21-112</t>
  </si>
  <si>
    <r>
      <t xml:space="preserve">Compra de 40,000.00  usd t.c. 20.070   PAGO A SEABOARD    </t>
    </r>
    <r>
      <rPr>
        <b/>
        <sz val="18"/>
        <color rgb="FF0000FF"/>
        <rFont val="Calibri"/>
        <family val="2"/>
        <scheme val="minor"/>
      </rPr>
      <t xml:space="preserve"> </t>
    </r>
    <r>
      <rPr>
        <b/>
        <sz val="16"/>
        <color rgb="FF0000FF"/>
        <rFont val="Calibri"/>
        <family val="2"/>
        <scheme val="minor"/>
      </rPr>
      <t xml:space="preserve"> NLSE21-113</t>
    </r>
    <r>
      <rPr>
        <b/>
        <sz val="12"/>
        <color theme="1"/>
        <rFont val="Calibri"/>
        <family val="2"/>
        <scheme val="minor"/>
      </rPr>
      <t xml:space="preserve">      FACTURA</t>
    </r>
    <r>
      <rPr>
        <b/>
        <sz val="14"/>
        <color theme="1"/>
        <rFont val="Calibri"/>
        <family val="2"/>
        <scheme val="minor"/>
      </rPr>
      <t xml:space="preserve"> --1922643 --</t>
    </r>
    <r>
      <rPr>
        <b/>
        <sz val="12"/>
        <color theme="1"/>
        <rFont val="Calibri"/>
        <family val="2"/>
        <scheme val="minor"/>
      </rPr>
      <t xml:space="preserve">   valor   FACTURA    43,395.10</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3,395.10   usd</t>
    </r>
  </si>
  <si>
    <t>NLSE21-113</t>
  </si>
  <si>
    <r>
      <t xml:space="preserve">Compra de 42,000.00  usd t.c. 19.885O       A SEABOARD    </t>
    </r>
    <r>
      <rPr>
        <b/>
        <sz val="18"/>
        <color rgb="FF0000FF"/>
        <rFont val="Calibri"/>
        <family val="2"/>
        <scheme val="minor"/>
      </rPr>
      <t xml:space="preserve"> </t>
    </r>
    <r>
      <rPr>
        <b/>
        <sz val="16"/>
        <color rgb="FF0000FF"/>
        <rFont val="Calibri"/>
        <family val="2"/>
        <scheme val="minor"/>
      </rPr>
      <t xml:space="preserve"> NLSE21-114</t>
    </r>
    <r>
      <rPr>
        <b/>
        <sz val="12"/>
        <color theme="1"/>
        <rFont val="Calibri"/>
        <family val="2"/>
        <scheme val="minor"/>
      </rPr>
      <t xml:space="preserve">      FACTURA</t>
    </r>
    <r>
      <rPr>
        <b/>
        <sz val="14"/>
        <color theme="1"/>
        <rFont val="Calibri"/>
        <family val="2"/>
        <scheme val="minor"/>
      </rPr>
      <t xml:space="preserve"> --1925636 --</t>
    </r>
    <r>
      <rPr>
        <b/>
        <sz val="12"/>
        <color theme="1"/>
        <rFont val="Calibri"/>
        <family val="2"/>
        <scheme val="minor"/>
      </rPr>
      <t xml:space="preserve">   valor   FACTURA    44,368.07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2,368.07   usd</t>
    </r>
  </si>
  <si>
    <t>NLSE21-114</t>
  </si>
  <si>
    <r>
      <t xml:space="preserve">Compra de 42,000.00  usd t.c. 19.885      A SEABOARD    </t>
    </r>
    <r>
      <rPr>
        <b/>
        <sz val="18"/>
        <color rgb="FF0000FF"/>
        <rFont val="Calibri"/>
        <family val="2"/>
        <scheme val="minor"/>
      </rPr>
      <t xml:space="preserve"> </t>
    </r>
    <r>
      <rPr>
        <b/>
        <sz val="16"/>
        <color rgb="FF0000FF"/>
        <rFont val="Calibri"/>
        <family val="2"/>
        <scheme val="minor"/>
      </rPr>
      <t xml:space="preserve"> NLSE21-115</t>
    </r>
    <r>
      <rPr>
        <b/>
        <sz val="12"/>
        <color theme="1"/>
        <rFont val="Calibri"/>
        <family val="2"/>
        <scheme val="minor"/>
      </rPr>
      <t xml:space="preserve">      FACTURA</t>
    </r>
    <r>
      <rPr>
        <b/>
        <sz val="14"/>
        <color theme="1"/>
        <rFont val="Calibri"/>
        <family val="2"/>
        <scheme val="minor"/>
      </rPr>
      <t xml:space="preserve"> --1925637 --</t>
    </r>
    <r>
      <rPr>
        <b/>
        <sz val="12"/>
        <color theme="1"/>
        <rFont val="Calibri"/>
        <family val="2"/>
        <scheme val="minor"/>
      </rPr>
      <t xml:space="preserve">   valor   FACTURA    43,804.37</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1,804.37   usd</t>
    </r>
  </si>
  <si>
    <t>NLSE21-115</t>
  </si>
  <si>
    <r>
      <t xml:space="preserve">Compra de 45,000.00  usd t.c. 20.140      A SEABOARD    </t>
    </r>
    <r>
      <rPr>
        <b/>
        <sz val="18"/>
        <color rgb="FF0000FF"/>
        <rFont val="Calibri"/>
        <family val="2"/>
        <scheme val="minor"/>
      </rPr>
      <t xml:space="preserve"> </t>
    </r>
    <r>
      <rPr>
        <b/>
        <sz val="16"/>
        <color rgb="FF0000FF"/>
        <rFont val="Calibri"/>
        <family val="2"/>
        <scheme val="minor"/>
      </rPr>
      <t xml:space="preserve"> NLSE21-116</t>
    </r>
    <r>
      <rPr>
        <b/>
        <sz val="12"/>
        <color theme="1"/>
        <rFont val="Calibri"/>
        <family val="2"/>
        <scheme val="minor"/>
      </rPr>
      <t xml:space="preserve">      FACTURA</t>
    </r>
    <r>
      <rPr>
        <b/>
        <sz val="14"/>
        <color theme="1"/>
        <rFont val="Calibri"/>
        <family val="2"/>
        <scheme val="minor"/>
      </rPr>
      <t xml:space="preserve"> --1925638 --</t>
    </r>
    <r>
      <rPr>
        <b/>
        <sz val="12"/>
        <color theme="1"/>
        <rFont val="Calibri"/>
        <family val="2"/>
        <scheme val="minor"/>
      </rPr>
      <t xml:space="preserve">   valor   FACTURA    45,694.62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1,694.62   usd</t>
    </r>
  </si>
  <si>
    <t>NLSE21-116</t>
  </si>
  <si>
    <r>
      <t xml:space="preserve">Compra de 45,000.00  usd t.c. 20.186      A SEABOARD    </t>
    </r>
    <r>
      <rPr>
        <b/>
        <sz val="18"/>
        <color rgb="FF0000FF"/>
        <rFont val="Calibri"/>
        <family val="2"/>
        <scheme val="minor"/>
      </rPr>
      <t xml:space="preserve"> </t>
    </r>
    <r>
      <rPr>
        <b/>
        <sz val="16"/>
        <color rgb="FF0000FF"/>
        <rFont val="Calibri"/>
        <family val="2"/>
        <scheme val="minor"/>
      </rPr>
      <t xml:space="preserve"> NLSE21-117</t>
    </r>
    <r>
      <rPr>
        <b/>
        <sz val="12"/>
        <color theme="1"/>
        <rFont val="Calibri"/>
        <family val="2"/>
        <scheme val="minor"/>
      </rPr>
      <t xml:space="preserve">      FACTURA</t>
    </r>
    <r>
      <rPr>
        <b/>
        <sz val="14"/>
        <color theme="1"/>
        <rFont val="Calibri"/>
        <family val="2"/>
        <scheme val="minor"/>
      </rPr>
      <t xml:space="preserve"> --1925639 --</t>
    </r>
    <r>
      <rPr>
        <b/>
        <sz val="12"/>
        <color theme="1"/>
        <rFont val="Calibri"/>
        <family val="2"/>
        <scheme val="minor"/>
      </rPr>
      <t xml:space="preserve">   valor   FACTURA    46,482.94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1,482.94   usd</t>
    </r>
  </si>
  <si>
    <t>NLSE21-117</t>
  </si>
  <si>
    <t>Compra de  44,469.79  usd    tc   20,050       PAGO A TYSON FRESH MEATS. INC   D-5171      FACTURA  90278     VALOR FACTURA  44,469.79   usd</t>
  </si>
  <si>
    <t>D-5171</t>
  </si>
  <si>
    <r>
      <t xml:space="preserve">Compra de  36,000.00  usd t.c. 19.865   PAGO A SEABOARD    </t>
    </r>
    <r>
      <rPr>
        <b/>
        <sz val="18"/>
        <color rgb="FF0000FF"/>
        <rFont val="Calibri"/>
        <family val="2"/>
        <scheme val="minor"/>
      </rPr>
      <t xml:space="preserve"> </t>
    </r>
    <r>
      <rPr>
        <b/>
        <sz val="16"/>
        <color rgb="FF0000FF"/>
        <rFont val="Calibri"/>
        <family val="2"/>
        <scheme val="minor"/>
      </rPr>
      <t xml:space="preserve"> NLSE21-107</t>
    </r>
    <r>
      <rPr>
        <b/>
        <sz val="12"/>
        <color theme="1"/>
        <rFont val="Calibri"/>
        <family val="2"/>
        <scheme val="minor"/>
      </rPr>
      <t xml:space="preserve">     FACTURA</t>
    </r>
    <r>
      <rPr>
        <b/>
        <sz val="14"/>
        <color theme="1"/>
        <rFont val="Calibri"/>
        <family val="2"/>
        <scheme val="minor"/>
      </rPr>
      <t xml:space="preserve"> --1919506 --</t>
    </r>
    <r>
      <rPr>
        <b/>
        <sz val="12"/>
        <color theme="1"/>
        <rFont val="Calibri"/>
        <family val="2"/>
        <scheme val="minor"/>
      </rPr>
      <t xml:space="preserve">   valor   FACTURA     36,924.14</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924.14  usd</t>
    </r>
  </si>
  <si>
    <r>
      <t xml:space="preserve">Compra de 42,000.00  usd t.c. 19,920   PAGO A SEABOARD    </t>
    </r>
    <r>
      <rPr>
        <b/>
        <sz val="18"/>
        <color rgb="FF0000FF"/>
        <rFont val="Calibri"/>
        <family val="2"/>
        <scheme val="minor"/>
      </rPr>
      <t xml:space="preserve"> </t>
    </r>
    <r>
      <rPr>
        <b/>
        <sz val="16"/>
        <color rgb="FF0000FF"/>
        <rFont val="Calibri"/>
        <family val="2"/>
        <scheme val="minor"/>
      </rPr>
      <t xml:space="preserve"> NLSE21-110</t>
    </r>
    <r>
      <rPr>
        <b/>
        <sz val="12"/>
        <color theme="1"/>
        <rFont val="Calibri"/>
        <family val="2"/>
        <scheme val="minor"/>
      </rPr>
      <t xml:space="preserve">      FACTURA</t>
    </r>
    <r>
      <rPr>
        <b/>
        <sz val="14"/>
        <color theme="1"/>
        <rFont val="Calibri"/>
        <family val="2"/>
        <scheme val="minor"/>
      </rPr>
      <t xml:space="preserve"> --1921976 --</t>
    </r>
    <r>
      <rPr>
        <b/>
        <sz val="12"/>
        <color theme="1"/>
        <rFont val="Calibri"/>
        <family val="2"/>
        <scheme val="minor"/>
      </rPr>
      <t xml:space="preserve">   valor   FACTURA     38,937.55</t>
    </r>
    <r>
      <rPr>
        <b/>
        <sz val="14"/>
        <color rgb="FFFF0000"/>
        <rFont val="Calibri"/>
        <family val="2"/>
        <scheme val="minor"/>
      </rPr>
      <t xml:space="preserve"> </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3,062.45   usd</t>
    </r>
  </si>
  <si>
    <t>Compra de  40,199.52  usd    tc   19.910       PAGO A TYSON FRESH MEATS. INC   A-9389      FACTURA  75042     VALOR FACTURA  40,199.52   usd</t>
  </si>
  <si>
    <t>A-9389</t>
  </si>
  <si>
    <t>Compra de  39,262.90  usd    tc   19.885       PAGO A TYSON FRESH MEATS. INC   A-9391      FACTURA  75612     VALOR FACTURA  39,262.90   usd</t>
  </si>
  <si>
    <t>A-9391</t>
  </si>
  <si>
    <t>Compra de  43,276.62  usd    tc   20.145       PAGO A TYSON FRESH MEATS. INC   A-9393      FACTURA  85515     VALOR FACTURA  43,276.62   usd</t>
  </si>
  <si>
    <t>A-9393</t>
  </si>
  <si>
    <r>
      <t xml:space="preserve">Compra de 47,500.00  usd t.c. 20.136      A SEABOARD    </t>
    </r>
    <r>
      <rPr>
        <b/>
        <sz val="18"/>
        <color rgb="FF0000FF"/>
        <rFont val="Calibri"/>
        <family val="2"/>
        <scheme val="minor"/>
      </rPr>
      <t xml:space="preserve"> </t>
    </r>
    <r>
      <rPr>
        <b/>
        <sz val="16"/>
        <color rgb="FF0000FF"/>
        <rFont val="Calibri"/>
        <family val="2"/>
        <scheme val="minor"/>
      </rPr>
      <t xml:space="preserve"> NLSE21-118</t>
    </r>
    <r>
      <rPr>
        <b/>
        <sz val="12"/>
        <color theme="1"/>
        <rFont val="Calibri"/>
        <family val="2"/>
        <scheme val="minor"/>
      </rPr>
      <t xml:space="preserve">      FACTURA</t>
    </r>
    <r>
      <rPr>
        <b/>
        <sz val="14"/>
        <color theme="1"/>
        <rFont val="Calibri"/>
        <family val="2"/>
        <scheme val="minor"/>
      </rPr>
      <t xml:space="preserve"> --1926596 --</t>
    </r>
    <r>
      <rPr>
        <b/>
        <sz val="12"/>
        <color theme="1"/>
        <rFont val="Calibri"/>
        <family val="2"/>
        <scheme val="minor"/>
      </rPr>
      <t xml:space="preserve">   valor   FACTURA    46,273.47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1,226.53  usd</t>
    </r>
  </si>
  <si>
    <t>NLSE21-118</t>
  </si>
  <si>
    <r>
      <t xml:space="preserve">Compra de 48,000.00  usd t.c. 20.110      A SEABOARD    </t>
    </r>
    <r>
      <rPr>
        <b/>
        <sz val="18"/>
        <color rgb="FF0000FF"/>
        <rFont val="Calibri"/>
        <family val="2"/>
        <scheme val="minor"/>
      </rPr>
      <t xml:space="preserve"> </t>
    </r>
    <r>
      <rPr>
        <b/>
        <sz val="16"/>
        <color rgb="FF0000FF"/>
        <rFont val="Calibri"/>
        <family val="2"/>
        <scheme val="minor"/>
      </rPr>
      <t xml:space="preserve"> NLSE21-119</t>
    </r>
    <r>
      <rPr>
        <b/>
        <sz val="12"/>
        <color theme="1"/>
        <rFont val="Calibri"/>
        <family val="2"/>
        <scheme val="minor"/>
      </rPr>
      <t xml:space="preserve">      FACTURA</t>
    </r>
    <r>
      <rPr>
        <b/>
        <sz val="14"/>
        <color theme="1"/>
        <rFont val="Calibri"/>
        <family val="2"/>
        <scheme val="minor"/>
      </rPr>
      <t xml:space="preserve"> --1926597 --</t>
    </r>
    <r>
      <rPr>
        <b/>
        <sz val="12"/>
        <color theme="1"/>
        <rFont val="Calibri"/>
        <family val="2"/>
        <scheme val="minor"/>
      </rPr>
      <t xml:space="preserve">   valor   FACTURA    46,296.29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1,703.71  usd</t>
    </r>
  </si>
  <si>
    <t>NLSE21-119</t>
  </si>
  <si>
    <t>A-9394</t>
  </si>
  <si>
    <t>Compra de  46,446.58  usd    tc   19.963       PAGO A TYSON FRESH MEATS. INC   A-9394      FACTURA  90278     VALOR FACTURA  46,446.58   usd</t>
  </si>
  <si>
    <t>Compra de  47,272.23  usd    tc   19.940       PAGO A TYSON FRESH MEATS. INC   A-9395      FACTURA  97072     VALOR FACTURA  47,272.23   usd</t>
  </si>
  <si>
    <t>A-9395</t>
  </si>
  <si>
    <r>
      <t xml:space="preserve">Compra de 46,500.00  usd t.c. 20.043      A SEABOARD    </t>
    </r>
    <r>
      <rPr>
        <b/>
        <sz val="18"/>
        <color rgb="FF0000FF"/>
        <rFont val="Calibri"/>
        <family val="2"/>
        <scheme val="minor"/>
      </rPr>
      <t xml:space="preserve"> </t>
    </r>
    <r>
      <rPr>
        <b/>
        <sz val="16"/>
        <color rgb="FF0000FF"/>
        <rFont val="Calibri"/>
        <family val="2"/>
        <scheme val="minor"/>
      </rPr>
      <t xml:space="preserve"> NLSE21-120</t>
    </r>
    <r>
      <rPr>
        <b/>
        <sz val="12"/>
        <color theme="1"/>
        <rFont val="Calibri"/>
        <family val="2"/>
        <scheme val="minor"/>
      </rPr>
      <t xml:space="preserve">     FACTURA</t>
    </r>
    <r>
      <rPr>
        <b/>
        <sz val="14"/>
        <color theme="1"/>
        <rFont val="Calibri"/>
        <family val="2"/>
        <scheme val="minor"/>
      </rPr>
      <t xml:space="preserve"> --1928590 --</t>
    </r>
    <r>
      <rPr>
        <b/>
        <sz val="12"/>
        <color theme="1"/>
        <rFont val="Calibri"/>
        <family val="2"/>
        <scheme val="minor"/>
      </rPr>
      <t xml:space="preserve">   valor   FACTURA    43,864.82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2,635.18   usd</t>
    </r>
  </si>
  <si>
    <t>NLSE21-120</t>
  </si>
  <si>
    <r>
      <t xml:space="preserve">Compra de 46,500.00  usd t.c. 20.043      A SEABOARD    </t>
    </r>
    <r>
      <rPr>
        <b/>
        <sz val="18"/>
        <color rgb="FF0000FF"/>
        <rFont val="Calibri"/>
        <family val="2"/>
        <scheme val="minor"/>
      </rPr>
      <t xml:space="preserve"> </t>
    </r>
    <r>
      <rPr>
        <b/>
        <sz val="16"/>
        <color rgb="FF0000FF"/>
        <rFont val="Calibri"/>
        <family val="2"/>
        <scheme val="minor"/>
      </rPr>
      <t xml:space="preserve"> NLSE21-121</t>
    </r>
    <r>
      <rPr>
        <b/>
        <sz val="12"/>
        <color theme="1"/>
        <rFont val="Calibri"/>
        <family val="2"/>
        <scheme val="minor"/>
      </rPr>
      <t xml:space="preserve">     FACTURA</t>
    </r>
    <r>
      <rPr>
        <b/>
        <sz val="14"/>
        <color theme="1"/>
        <rFont val="Calibri"/>
        <family val="2"/>
        <scheme val="minor"/>
      </rPr>
      <t xml:space="preserve"> --1928591 --</t>
    </r>
    <r>
      <rPr>
        <b/>
        <sz val="12"/>
        <color theme="1"/>
        <rFont val="Calibri"/>
        <family val="2"/>
        <scheme val="minor"/>
      </rPr>
      <t xml:space="preserve">   valor   FACTURA    43,968.98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2,531.02   usd</t>
    </r>
  </si>
  <si>
    <t>NLSE21-121</t>
  </si>
  <si>
    <r>
      <t xml:space="preserve">Compra de 42,000.00  usd t.c. 19.830      A SEABOARD    </t>
    </r>
    <r>
      <rPr>
        <b/>
        <sz val="18"/>
        <color rgb="FF0000FF"/>
        <rFont val="Calibri"/>
        <family val="2"/>
        <scheme val="minor"/>
      </rPr>
      <t xml:space="preserve"> </t>
    </r>
    <r>
      <rPr>
        <b/>
        <sz val="16"/>
        <color rgb="FF0000FF"/>
        <rFont val="Calibri"/>
        <family val="2"/>
        <scheme val="minor"/>
      </rPr>
      <t xml:space="preserve"> NLSE21-122</t>
    </r>
    <r>
      <rPr>
        <b/>
        <sz val="12"/>
        <color theme="1"/>
        <rFont val="Calibri"/>
        <family val="2"/>
        <scheme val="minor"/>
      </rPr>
      <t xml:space="preserve">     FACTURA</t>
    </r>
    <r>
      <rPr>
        <b/>
        <sz val="14"/>
        <color theme="1"/>
        <rFont val="Calibri"/>
        <family val="2"/>
        <scheme val="minor"/>
      </rPr>
      <t xml:space="preserve"> --1929533 --</t>
    </r>
    <r>
      <rPr>
        <b/>
        <sz val="12"/>
        <color theme="1"/>
        <rFont val="Calibri"/>
        <family val="2"/>
        <scheme val="minor"/>
      </rPr>
      <t xml:space="preserve">   valor   FACTURA    44,949.93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2,949.93   usd</t>
    </r>
  </si>
  <si>
    <t>NLSE21-122</t>
  </si>
  <si>
    <r>
      <t xml:space="preserve">Compra de 42,000.00  usd t.c. 19.910      A SEABOARD    </t>
    </r>
    <r>
      <rPr>
        <b/>
        <sz val="18"/>
        <color rgb="FF0000FF"/>
        <rFont val="Calibri"/>
        <family val="2"/>
        <scheme val="minor"/>
      </rPr>
      <t xml:space="preserve"> </t>
    </r>
    <r>
      <rPr>
        <b/>
        <sz val="16"/>
        <color rgb="FF0000FF"/>
        <rFont val="Calibri"/>
        <family val="2"/>
        <scheme val="minor"/>
      </rPr>
      <t xml:space="preserve"> NLSE21-125</t>
    </r>
    <r>
      <rPr>
        <b/>
        <sz val="12"/>
        <color theme="1"/>
        <rFont val="Calibri"/>
        <family val="2"/>
        <scheme val="minor"/>
      </rPr>
      <t xml:space="preserve">     FACTURA</t>
    </r>
    <r>
      <rPr>
        <b/>
        <sz val="14"/>
        <color theme="1"/>
        <rFont val="Calibri"/>
        <family val="2"/>
        <scheme val="minor"/>
      </rPr>
      <t xml:space="preserve"> --1930712 --</t>
    </r>
    <r>
      <rPr>
        <b/>
        <sz val="12"/>
        <color theme="1"/>
        <rFont val="Calibri"/>
        <family val="2"/>
        <scheme val="minor"/>
      </rPr>
      <t xml:space="preserve">   valor   FACTURA   37,182.07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4,817.93   usd</t>
    </r>
  </si>
  <si>
    <t>NLSE21-125</t>
  </si>
  <si>
    <t>Compra de  40,000.00 usd    tc   19.855       PAGO A TYSON FRESH MEATS. INC   A-9396      FACTURA  504072     VALOR FACTURA  44,495.12   usd  SALDO PENDIENTE   4,495.12</t>
  </si>
  <si>
    <t>A-9396</t>
  </si>
  <si>
    <t xml:space="preserve">Compra COMPLEMENTO  de  4,495.12 usd    tc   19.940       PAGO A TYSON FRESH MEATS. INC   A-9396      FACTURA  504072     VALOR FACTURA  44,495.12   usd  </t>
  </si>
  <si>
    <t xml:space="preserve">Compra de  43,447.12 usd    tc   19.940       PAGO A TYSON FRESH MEATS. INC   A-9397      FACTURA  506859     VALOR FACTURA  43,447.12   usd  </t>
  </si>
  <si>
    <t>A-9397</t>
  </si>
  <si>
    <r>
      <t xml:space="preserve">Compra de 45,000.00  usd t.c. 19.960      A SEABOARD    </t>
    </r>
    <r>
      <rPr>
        <b/>
        <sz val="18"/>
        <color rgb="FF0000FF"/>
        <rFont val="Calibri"/>
        <family val="2"/>
        <scheme val="minor"/>
      </rPr>
      <t xml:space="preserve"> </t>
    </r>
    <r>
      <rPr>
        <b/>
        <sz val="16"/>
        <color rgb="FF0000FF"/>
        <rFont val="Calibri"/>
        <family val="2"/>
        <scheme val="minor"/>
      </rPr>
      <t xml:space="preserve"> NLSE21-126</t>
    </r>
    <r>
      <rPr>
        <b/>
        <sz val="12"/>
        <color theme="1"/>
        <rFont val="Calibri"/>
        <family val="2"/>
        <scheme val="minor"/>
      </rPr>
      <t xml:space="preserve">     FACTURA</t>
    </r>
    <r>
      <rPr>
        <b/>
        <sz val="14"/>
        <color theme="1"/>
        <rFont val="Calibri"/>
        <family val="2"/>
        <scheme val="minor"/>
      </rPr>
      <t xml:space="preserve"> --1931914 --</t>
    </r>
    <r>
      <rPr>
        <b/>
        <sz val="12"/>
        <color theme="1"/>
        <rFont val="Calibri"/>
        <family val="2"/>
        <scheme val="minor"/>
      </rPr>
      <t xml:space="preserve">   valor   FACTURA   36,299.91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8,700.09   usd</t>
    </r>
  </si>
  <si>
    <t>NLSE21-126</t>
  </si>
  <si>
    <r>
      <t xml:space="preserve">Compra de 45,000.00  usd t.c. 20.060      A SEABOARD    </t>
    </r>
    <r>
      <rPr>
        <b/>
        <sz val="18"/>
        <color rgb="FF0000FF"/>
        <rFont val="Calibri"/>
        <family val="2"/>
        <scheme val="minor"/>
      </rPr>
      <t xml:space="preserve"> </t>
    </r>
    <r>
      <rPr>
        <b/>
        <sz val="16"/>
        <color rgb="FF0000FF"/>
        <rFont val="Calibri"/>
        <family val="2"/>
        <scheme val="minor"/>
      </rPr>
      <t xml:space="preserve"> NLSE21-127</t>
    </r>
    <r>
      <rPr>
        <b/>
        <sz val="12"/>
        <color theme="1"/>
        <rFont val="Calibri"/>
        <family val="2"/>
        <scheme val="minor"/>
      </rPr>
      <t xml:space="preserve">     FACTURA</t>
    </r>
    <r>
      <rPr>
        <b/>
        <sz val="14"/>
        <color theme="1"/>
        <rFont val="Calibri"/>
        <family val="2"/>
        <scheme val="minor"/>
      </rPr>
      <t xml:space="preserve"> --1932326 --</t>
    </r>
    <r>
      <rPr>
        <b/>
        <sz val="12"/>
        <color theme="1"/>
        <rFont val="Calibri"/>
        <family val="2"/>
        <scheme val="minor"/>
      </rPr>
      <t xml:space="preserve">   valor   FACTURA   36,409.71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8,590.29   usd</t>
    </r>
  </si>
  <si>
    <t>NLSE21-127</t>
  </si>
  <si>
    <r>
      <t xml:space="preserve">Compra de 42,000.00  usd t.c. 20.136      A SEABOARD    </t>
    </r>
    <r>
      <rPr>
        <b/>
        <sz val="18"/>
        <color rgb="FF0000FF"/>
        <rFont val="Calibri"/>
        <family val="2"/>
        <scheme val="minor"/>
      </rPr>
      <t xml:space="preserve"> </t>
    </r>
    <r>
      <rPr>
        <b/>
        <sz val="16"/>
        <color rgb="FF0000FF"/>
        <rFont val="Calibri"/>
        <family val="2"/>
        <scheme val="minor"/>
      </rPr>
      <t xml:space="preserve"> NLSE21-129</t>
    </r>
    <r>
      <rPr>
        <b/>
        <sz val="12"/>
        <color theme="1"/>
        <rFont val="Calibri"/>
        <family val="2"/>
        <scheme val="minor"/>
      </rPr>
      <t xml:space="preserve">     FACTURA</t>
    </r>
    <r>
      <rPr>
        <b/>
        <sz val="14"/>
        <color theme="1"/>
        <rFont val="Calibri"/>
        <family val="2"/>
        <scheme val="minor"/>
      </rPr>
      <t xml:space="preserve"> --1933453 --</t>
    </r>
    <r>
      <rPr>
        <b/>
        <sz val="12"/>
        <color theme="1"/>
        <rFont val="Calibri"/>
        <family val="2"/>
        <scheme val="minor"/>
      </rPr>
      <t xml:space="preserve">   valor   FACTURA   34,485.83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7,514.17   usd</t>
    </r>
  </si>
  <si>
    <t>NLSE21-129</t>
  </si>
  <si>
    <t xml:space="preserve">Compra de  36,496.43 usd    tc   20.050       PAGO A TYSON FRESH MEATS. INC   A-9398     FACTURA  514096   VALOR FACTURA  36,496.43   usd  </t>
  </si>
  <si>
    <t>A-9398</t>
  </si>
  <si>
    <t xml:space="preserve">Compra de  37,232.42 usd    tc   19.935       PAGO A TYSON FRESH MEATS. INC   A-9399     FACTURA  515669   VALOR FACTURA  37,232.42   usd  </t>
  </si>
  <si>
    <t>A-9399</t>
  </si>
  <si>
    <r>
      <t xml:space="preserve">Compra de 42,000.00  usd t.c. 19.850      A SEABOARD    </t>
    </r>
    <r>
      <rPr>
        <b/>
        <sz val="18"/>
        <color rgb="FF0000FF"/>
        <rFont val="Calibri"/>
        <family val="2"/>
        <scheme val="minor"/>
      </rPr>
      <t xml:space="preserve"> </t>
    </r>
    <r>
      <rPr>
        <b/>
        <sz val="16"/>
        <color rgb="FF0000FF"/>
        <rFont val="Calibri"/>
        <family val="2"/>
        <scheme val="minor"/>
      </rPr>
      <t xml:space="preserve"> NLSE21-123</t>
    </r>
    <r>
      <rPr>
        <b/>
        <sz val="12"/>
        <color theme="1"/>
        <rFont val="Calibri"/>
        <family val="2"/>
        <scheme val="minor"/>
      </rPr>
      <t xml:space="preserve">     FACTURA</t>
    </r>
    <r>
      <rPr>
        <b/>
        <sz val="14"/>
        <color theme="1"/>
        <rFont val="Calibri"/>
        <family val="2"/>
        <scheme val="minor"/>
      </rPr>
      <t xml:space="preserve"> --1929534 --</t>
    </r>
    <r>
      <rPr>
        <b/>
        <sz val="12"/>
        <color theme="1"/>
        <rFont val="Calibri"/>
        <family val="2"/>
        <scheme val="minor"/>
      </rPr>
      <t xml:space="preserve">   valor   FACTURA  45,618.04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3,618.04  usd</t>
    </r>
  </si>
  <si>
    <t>NLSE21-123</t>
  </si>
  <si>
    <r>
      <t xml:space="preserve">Compra de 42,000.00  usd t.c. 19.910      A SEABOARD    </t>
    </r>
    <r>
      <rPr>
        <b/>
        <sz val="18"/>
        <color rgb="FF0000FF"/>
        <rFont val="Calibri"/>
        <family val="2"/>
        <scheme val="minor"/>
      </rPr>
      <t xml:space="preserve"> </t>
    </r>
    <r>
      <rPr>
        <b/>
        <sz val="16"/>
        <color rgb="FF0000FF"/>
        <rFont val="Calibri"/>
        <family val="2"/>
        <scheme val="minor"/>
      </rPr>
      <t xml:space="preserve"> NLSE21-124</t>
    </r>
    <r>
      <rPr>
        <b/>
        <sz val="12"/>
        <color theme="1"/>
        <rFont val="Calibri"/>
        <family val="2"/>
        <scheme val="minor"/>
      </rPr>
      <t xml:space="preserve">     FACTURA</t>
    </r>
    <r>
      <rPr>
        <b/>
        <sz val="14"/>
        <color theme="1"/>
        <rFont val="Calibri"/>
        <family val="2"/>
        <scheme val="minor"/>
      </rPr>
      <t xml:space="preserve"> --1930711 --</t>
    </r>
    <r>
      <rPr>
        <b/>
        <sz val="12"/>
        <color theme="1"/>
        <rFont val="Calibri"/>
        <family val="2"/>
        <scheme val="minor"/>
      </rPr>
      <t xml:space="preserve">   valor   FACTURA  37,719.31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4,280.69</t>
    </r>
  </si>
  <si>
    <t>NLSE21-124</t>
  </si>
  <si>
    <r>
      <t xml:space="preserve">Compra de 42,000.00  usd t.c. 20.140      A SEABOARD    </t>
    </r>
    <r>
      <rPr>
        <b/>
        <sz val="18"/>
        <color rgb="FF0000FF"/>
        <rFont val="Calibri"/>
        <family val="2"/>
        <scheme val="minor"/>
      </rPr>
      <t xml:space="preserve"> </t>
    </r>
    <r>
      <rPr>
        <b/>
        <sz val="16"/>
        <color rgb="FF0000FF"/>
        <rFont val="Calibri"/>
        <family val="2"/>
        <scheme val="minor"/>
      </rPr>
      <t xml:space="preserve"> NLSE21-128</t>
    </r>
    <r>
      <rPr>
        <b/>
        <sz val="12"/>
        <color theme="1"/>
        <rFont val="Calibri"/>
        <family val="2"/>
        <scheme val="minor"/>
      </rPr>
      <t xml:space="preserve">     FACTURA</t>
    </r>
    <r>
      <rPr>
        <b/>
        <sz val="14"/>
        <color theme="1"/>
        <rFont val="Calibri"/>
        <family val="2"/>
        <scheme val="minor"/>
      </rPr>
      <t xml:space="preserve"> --1933452--</t>
    </r>
    <r>
      <rPr>
        <b/>
        <sz val="12"/>
        <color theme="1"/>
        <rFont val="Calibri"/>
        <family val="2"/>
        <scheme val="minor"/>
      </rPr>
      <t xml:space="preserve">   valor   FACTURA   34,446.64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7,553.36   usd</t>
    </r>
  </si>
  <si>
    <t>NLSE21-128</t>
  </si>
  <si>
    <t xml:space="preserve">Compra de  33,946.87 usd    tc   20.00       PAGO A TYSON FRESH MEATS. INC   A-9400     FACTURA  525666   VALOR FACTURA  33,946.87   usd  </t>
  </si>
  <si>
    <t>A-9400</t>
  </si>
  <si>
    <t xml:space="preserve">Compra de  33,888.18 usd    tc   20.145       PAGO A TYSON FRESH MEATS. INC   A-9401     FACTURA  527421   VALOR FACTURA  33,888.18   usd  </t>
  </si>
  <si>
    <t>A-9401</t>
  </si>
  <si>
    <r>
      <t xml:space="preserve">Compra de 42,000.00  usd t.c. 19.910      A SEABOARD    </t>
    </r>
    <r>
      <rPr>
        <b/>
        <sz val="18"/>
        <color rgb="FF0000FF"/>
        <rFont val="Calibri"/>
        <family val="2"/>
        <scheme val="minor"/>
      </rPr>
      <t xml:space="preserve"> </t>
    </r>
    <r>
      <rPr>
        <b/>
        <sz val="16"/>
        <color rgb="FF0000FF"/>
        <rFont val="Calibri"/>
        <family val="2"/>
        <scheme val="minor"/>
      </rPr>
      <t xml:space="preserve"> NLSE21-130</t>
    </r>
    <r>
      <rPr>
        <b/>
        <sz val="12"/>
        <color theme="1"/>
        <rFont val="Calibri"/>
        <family val="2"/>
        <scheme val="minor"/>
      </rPr>
      <t xml:space="preserve">     FACTURA</t>
    </r>
    <r>
      <rPr>
        <b/>
        <sz val="14"/>
        <color theme="1"/>
        <rFont val="Calibri"/>
        <family val="2"/>
        <scheme val="minor"/>
      </rPr>
      <t xml:space="preserve"> --1934701 --</t>
    </r>
    <r>
      <rPr>
        <b/>
        <sz val="12"/>
        <color theme="1"/>
        <rFont val="Calibri"/>
        <family val="2"/>
        <scheme val="minor"/>
      </rPr>
      <t xml:space="preserve">   valor   FACTURA   33,209.23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8,790.77   usd</t>
    </r>
  </si>
  <si>
    <t>NLSE21-130</t>
  </si>
  <si>
    <r>
      <t xml:space="preserve">Compra de 40,000.00  usd t.c. 19.895      A SEABOARD    </t>
    </r>
    <r>
      <rPr>
        <b/>
        <sz val="18"/>
        <color rgb="FF0000FF"/>
        <rFont val="Calibri"/>
        <family val="2"/>
        <scheme val="minor"/>
      </rPr>
      <t xml:space="preserve"> </t>
    </r>
    <r>
      <rPr>
        <b/>
        <sz val="16"/>
        <color rgb="FF0000FF"/>
        <rFont val="Calibri"/>
        <family val="2"/>
        <scheme val="minor"/>
      </rPr>
      <t xml:space="preserve"> NLSE21-131</t>
    </r>
    <r>
      <rPr>
        <b/>
        <sz val="12"/>
        <color theme="1"/>
        <rFont val="Calibri"/>
        <family val="2"/>
        <scheme val="minor"/>
      </rPr>
      <t xml:space="preserve">     FACTURA</t>
    </r>
    <r>
      <rPr>
        <b/>
        <sz val="14"/>
        <color theme="1"/>
        <rFont val="Calibri"/>
        <family val="2"/>
        <scheme val="minor"/>
      </rPr>
      <t xml:space="preserve"> --1934702 --</t>
    </r>
    <r>
      <rPr>
        <b/>
        <sz val="12"/>
        <color theme="1"/>
        <rFont val="Calibri"/>
        <family val="2"/>
        <scheme val="minor"/>
      </rPr>
      <t xml:space="preserve">   valor   FACTURA  32,818.28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7,181.72   usd</t>
    </r>
  </si>
  <si>
    <t>NLSE21-131</t>
  </si>
  <si>
    <r>
      <t xml:space="preserve">Compra de 25,000.00  usd t.c. 20.435      A SEABOARD    </t>
    </r>
    <r>
      <rPr>
        <b/>
        <sz val="18"/>
        <color rgb="FF0000FF"/>
        <rFont val="Calibri"/>
        <family val="2"/>
        <scheme val="minor"/>
      </rPr>
      <t xml:space="preserve"> </t>
    </r>
    <r>
      <rPr>
        <b/>
        <sz val="16"/>
        <color rgb="FF0000FF"/>
        <rFont val="Calibri"/>
        <family val="2"/>
        <scheme val="minor"/>
      </rPr>
      <t xml:space="preserve"> NLSE21-134</t>
    </r>
    <r>
      <rPr>
        <b/>
        <sz val="12"/>
        <color theme="1"/>
        <rFont val="Calibri"/>
        <family val="2"/>
        <scheme val="minor"/>
      </rPr>
      <t xml:space="preserve">     FACTURA</t>
    </r>
    <r>
      <rPr>
        <b/>
        <sz val="14"/>
        <color theme="1"/>
        <rFont val="Calibri"/>
        <family val="2"/>
        <scheme val="minor"/>
      </rPr>
      <t xml:space="preserve"> --1937541 --</t>
    </r>
    <r>
      <rPr>
        <b/>
        <sz val="12"/>
        <color theme="1"/>
        <rFont val="Calibri"/>
        <family val="2"/>
        <scheme val="minor"/>
      </rPr>
      <t xml:space="preserve">   valor   FACTURA  30,322.15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5,322.15   usd</t>
    </r>
  </si>
  <si>
    <t>NLSE21-134</t>
  </si>
  <si>
    <t>NLSE21-132</t>
  </si>
  <si>
    <r>
      <t xml:space="preserve">Compra de 10,000.00  usd t.c. 20.00      A SEABOARD    </t>
    </r>
    <r>
      <rPr>
        <b/>
        <sz val="18"/>
        <color rgb="FF0000FF"/>
        <rFont val="Calibri"/>
        <family val="2"/>
        <scheme val="minor"/>
      </rPr>
      <t xml:space="preserve"> </t>
    </r>
    <r>
      <rPr>
        <b/>
        <sz val="16"/>
        <color rgb="FF0000FF"/>
        <rFont val="Calibri"/>
        <family val="2"/>
        <scheme val="minor"/>
      </rPr>
      <t xml:space="preserve"> NLSE21-132</t>
    </r>
    <r>
      <rPr>
        <b/>
        <sz val="12"/>
        <color theme="1"/>
        <rFont val="Calibri"/>
        <family val="2"/>
        <scheme val="minor"/>
      </rPr>
      <t xml:space="preserve">     FACTURA</t>
    </r>
    <r>
      <rPr>
        <b/>
        <sz val="14"/>
        <color theme="1"/>
        <rFont val="Calibri"/>
        <family val="2"/>
        <scheme val="minor"/>
      </rPr>
      <t xml:space="preserve"> --1936180 --</t>
    </r>
    <r>
      <rPr>
        <b/>
        <sz val="12"/>
        <color theme="1"/>
        <rFont val="Calibri"/>
        <family val="2"/>
        <scheme val="minor"/>
      </rPr>
      <t xml:space="preserve">   valor   FACTURA  31,017.44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21,017.44   usd</t>
    </r>
  </si>
  <si>
    <r>
      <t xml:space="preserve">Compra de 10,000.00  usd t.c. 20.00      A SEABOARD    </t>
    </r>
    <r>
      <rPr>
        <b/>
        <sz val="18"/>
        <color rgb="FF0000FF"/>
        <rFont val="Calibri"/>
        <family val="2"/>
        <scheme val="minor"/>
      </rPr>
      <t xml:space="preserve"> </t>
    </r>
    <r>
      <rPr>
        <b/>
        <sz val="16"/>
        <color rgb="FF0000FF"/>
        <rFont val="Calibri"/>
        <family val="2"/>
        <scheme val="minor"/>
      </rPr>
      <t xml:space="preserve"> NLSE21-133</t>
    </r>
    <r>
      <rPr>
        <b/>
        <sz val="12"/>
        <color theme="1"/>
        <rFont val="Calibri"/>
        <family val="2"/>
        <scheme val="minor"/>
      </rPr>
      <t xml:space="preserve">     FACTURA</t>
    </r>
    <r>
      <rPr>
        <b/>
        <sz val="14"/>
        <color theme="1"/>
        <rFont val="Calibri"/>
        <family val="2"/>
        <scheme val="minor"/>
      </rPr>
      <t xml:space="preserve"> --1936181--</t>
    </r>
    <r>
      <rPr>
        <b/>
        <sz val="12"/>
        <color theme="1"/>
        <rFont val="Calibri"/>
        <family val="2"/>
        <scheme val="minor"/>
      </rPr>
      <t xml:space="preserve">   valor   FACTURA  30,746.52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20,746.52   usd</t>
    </r>
  </si>
  <si>
    <t>NLSE21-133</t>
  </si>
  <si>
    <r>
      <t xml:space="preserve">Compra de 25,000.00  usd t.c. 20.385      A SEABOARD    </t>
    </r>
    <r>
      <rPr>
        <b/>
        <sz val="18"/>
        <color rgb="FF0000FF"/>
        <rFont val="Calibri"/>
        <family val="2"/>
        <scheme val="minor"/>
      </rPr>
      <t xml:space="preserve"> </t>
    </r>
    <r>
      <rPr>
        <b/>
        <sz val="16"/>
        <color rgb="FF0000FF"/>
        <rFont val="Calibri"/>
        <family val="2"/>
        <scheme val="minor"/>
      </rPr>
      <t xml:space="preserve"> NLSE21-135</t>
    </r>
    <r>
      <rPr>
        <b/>
        <sz val="12"/>
        <color theme="1"/>
        <rFont val="Calibri"/>
        <family val="2"/>
        <scheme val="minor"/>
      </rPr>
      <t xml:space="preserve">     FACTURA</t>
    </r>
    <r>
      <rPr>
        <b/>
        <sz val="14"/>
        <color theme="1"/>
        <rFont val="Calibri"/>
        <family val="2"/>
        <scheme val="minor"/>
      </rPr>
      <t xml:space="preserve"> --1937542 --</t>
    </r>
    <r>
      <rPr>
        <b/>
        <sz val="12"/>
        <color theme="1"/>
        <rFont val="Calibri"/>
        <family val="2"/>
        <scheme val="minor"/>
      </rPr>
      <t xml:space="preserve">   valor   FACTURA  30,637.63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5,637.63   usd</t>
    </r>
  </si>
  <si>
    <t>NLSE21-135</t>
  </si>
  <si>
    <t xml:space="preserve">Compra de  30,595.57 usd    tc   20.315       PAGO A TYSON FRESH MEATS. INC   A-9402     FACTURA  36023   VALOR FACTURA  30,595.57   usd  </t>
  </si>
  <si>
    <t>A-9402</t>
  </si>
  <si>
    <t xml:space="preserve">Compra de  30,730.43 usd    tc   20.325       PAGO A TYSON FRESH MEATS. INC   A-9403     FACTURA  35163   VALOR FACTURA  30,730.43   usd  </t>
  </si>
  <si>
    <t>A-9403</t>
  </si>
  <si>
    <r>
      <t xml:space="preserve">Compra de 30,000.00  usd t.c. 20.320      A SEABOARD    </t>
    </r>
    <r>
      <rPr>
        <b/>
        <sz val="18"/>
        <color rgb="FF0000FF"/>
        <rFont val="Calibri"/>
        <family val="2"/>
        <scheme val="minor"/>
      </rPr>
      <t xml:space="preserve"> </t>
    </r>
    <r>
      <rPr>
        <b/>
        <sz val="16"/>
        <color rgb="FF0000FF"/>
        <rFont val="Calibri"/>
        <family val="2"/>
        <scheme val="minor"/>
      </rPr>
      <t xml:space="preserve"> NLSE21-136</t>
    </r>
    <r>
      <rPr>
        <b/>
        <sz val="12"/>
        <color theme="1"/>
        <rFont val="Calibri"/>
        <family val="2"/>
        <scheme val="minor"/>
      </rPr>
      <t xml:space="preserve">     FACTURA</t>
    </r>
    <r>
      <rPr>
        <b/>
        <sz val="14"/>
        <color theme="1"/>
        <rFont val="Calibri"/>
        <family val="2"/>
        <scheme val="minor"/>
      </rPr>
      <t xml:space="preserve"> --1938643 --</t>
    </r>
    <r>
      <rPr>
        <b/>
        <sz val="12"/>
        <color theme="1"/>
        <rFont val="Calibri"/>
        <family val="2"/>
        <scheme val="minor"/>
      </rPr>
      <t xml:space="preserve">   valor   FACTURA  30,913.42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913.42   usd</t>
    </r>
  </si>
  <si>
    <t>NLSE21-136</t>
  </si>
  <si>
    <r>
      <t xml:space="preserve">Compra de 30,000.00  usd t.c. 20.320      A SEABOARD    </t>
    </r>
    <r>
      <rPr>
        <b/>
        <sz val="18"/>
        <color rgb="FF0000FF"/>
        <rFont val="Calibri"/>
        <family val="2"/>
        <scheme val="minor"/>
      </rPr>
      <t xml:space="preserve"> </t>
    </r>
    <r>
      <rPr>
        <b/>
        <sz val="16"/>
        <color rgb="FF0000FF"/>
        <rFont val="Calibri"/>
        <family val="2"/>
        <scheme val="minor"/>
      </rPr>
      <t xml:space="preserve"> NLSE21-137</t>
    </r>
    <r>
      <rPr>
        <b/>
        <sz val="12"/>
        <color theme="1"/>
        <rFont val="Calibri"/>
        <family val="2"/>
        <scheme val="minor"/>
      </rPr>
      <t xml:space="preserve">     FACTURA</t>
    </r>
    <r>
      <rPr>
        <b/>
        <sz val="14"/>
        <color theme="1"/>
        <rFont val="Calibri"/>
        <family val="2"/>
        <scheme val="minor"/>
      </rPr>
      <t xml:space="preserve"> --1938644 --</t>
    </r>
    <r>
      <rPr>
        <b/>
        <sz val="12"/>
        <color theme="1"/>
        <rFont val="Calibri"/>
        <family val="2"/>
        <scheme val="minor"/>
      </rPr>
      <t xml:space="preserve">   valor   FACTURA  29,910.65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89.35   usd</t>
    </r>
  </si>
  <si>
    <t>NLSE21-137</t>
  </si>
  <si>
    <r>
      <t xml:space="preserve">Compra de 31,000.00  usd t.c. 20.325      A SEABOARD    </t>
    </r>
    <r>
      <rPr>
        <b/>
        <sz val="18"/>
        <color rgb="FF0000FF"/>
        <rFont val="Calibri"/>
        <family val="2"/>
        <scheme val="minor"/>
      </rPr>
      <t xml:space="preserve"> </t>
    </r>
    <r>
      <rPr>
        <b/>
        <sz val="16"/>
        <color rgb="FF0000FF"/>
        <rFont val="Calibri"/>
        <family val="2"/>
        <scheme val="minor"/>
      </rPr>
      <t xml:space="preserve"> NLSE21-138</t>
    </r>
    <r>
      <rPr>
        <b/>
        <sz val="12"/>
        <color theme="1"/>
        <rFont val="Calibri"/>
        <family val="2"/>
        <scheme val="minor"/>
      </rPr>
      <t xml:space="preserve">     FACTURA</t>
    </r>
    <r>
      <rPr>
        <b/>
        <sz val="14"/>
        <color theme="1"/>
        <rFont val="Calibri"/>
        <family val="2"/>
        <scheme val="minor"/>
      </rPr>
      <t xml:space="preserve"> --1940365 --</t>
    </r>
    <r>
      <rPr>
        <b/>
        <sz val="12"/>
        <color theme="1"/>
        <rFont val="Calibri"/>
        <family val="2"/>
        <scheme val="minor"/>
      </rPr>
      <t xml:space="preserve">   valor   FACTURA  28,682.87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2,317.13   usd</t>
    </r>
  </si>
  <si>
    <t>NLSE21-138</t>
  </si>
  <si>
    <r>
      <t xml:space="preserve">Compra de 31,000.00  usd t.c. 20.210      A SEABOARD    </t>
    </r>
    <r>
      <rPr>
        <b/>
        <sz val="18"/>
        <color rgb="FF0000FF"/>
        <rFont val="Calibri"/>
        <family val="2"/>
        <scheme val="minor"/>
      </rPr>
      <t xml:space="preserve"> </t>
    </r>
    <r>
      <rPr>
        <b/>
        <sz val="16"/>
        <color rgb="FF0000FF"/>
        <rFont val="Calibri"/>
        <family val="2"/>
        <scheme val="minor"/>
      </rPr>
      <t xml:space="preserve"> NLSE21-139</t>
    </r>
    <r>
      <rPr>
        <b/>
        <sz val="12"/>
        <color theme="1"/>
        <rFont val="Calibri"/>
        <family val="2"/>
        <scheme val="minor"/>
      </rPr>
      <t xml:space="preserve">     FACTURA</t>
    </r>
    <r>
      <rPr>
        <b/>
        <sz val="14"/>
        <color theme="1"/>
        <rFont val="Calibri"/>
        <family val="2"/>
        <scheme val="minor"/>
      </rPr>
      <t xml:space="preserve"> --1939961 --</t>
    </r>
    <r>
      <rPr>
        <b/>
        <sz val="12"/>
        <color theme="1"/>
        <rFont val="Calibri"/>
        <family val="2"/>
        <scheme val="minor"/>
      </rPr>
      <t xml:space="preserve">   valor   FACTURA  28,403.02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2,596.98   usd</t>
    </r>
  </si>
  <si>
    <t>NLSE21-139</t>
  </si>
  <si>
    <r>
      <t xml:space="preserve">Compra de 31,500.00  usd t.c. 20.150      A SEABOARD    </t>
    </r>
    <r>
      <rPr>
        <b/>
        <sz val="18"/>
        <color rgb="FF0000FF"/>
        <rFont val="Calibri"/>
        <family val="2"/>
        <scheme val="minor"/>
      </rPr>
      <t xml:space="preserve"> </t>
    </r>
    <r>
      <rPr>
        <b/>
        <sz val="16"/>
        <color rgb="FF0000FF"/>
        <rFont val="Calibri"/>
        <family val="2"/>
        <scheme val="minor"/>
      </rPr>
      <t xml:space="preserve"> NLSE21-140</t>
    </r>
    <r>
      <rPr>
        <b/>
        <sz val="12"/>
        <color theme="1"/>
        <rFont val="Calibri"/>
        <family val="2"/>
        <scheme val="minor"/>
      </rPr>
      <t xml:space="preserve">     FACTURA</t>
    </r>
    <r>
      <rPr>
        <b/>
        <sz val="14"/>
        <color theme="1"/>
        <rFont val="Calibri"/>
        <family val="2"/>
        <scheme val="minor"/>
      </rPr>
      <t xml:space="preserve"> --1941712 --</t>
    </r>
    <r>
      <rPr>
        <b/>
        <sz val="12"/>
        <color theme="1"/>
        <rFont val="Calibri"/>
        <family val="2"/>
        <scheme val="minor"/>
      </rPr>
      <t xml:space="preserve">   valor   FACTURA  30,392.79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1,107.21   usd</t>
    </r>
  </si>
  <si>
    <t>NLSE21-140</t>
  </si>
  <si>
    <r>
      <t xml:space="preserve">Compra de 31,500.00  usd t.c. 20.150      A SEABOARD    </t>
    </r>
    <r>
      <rPr>
        <b/>
        <sz val="18"/>
        <color rgb="FF0000FF"/>
        <rFont val="Calibri"/>
        <family val="2"/>
        <scheme val="minor"/>
      </rPr>
      <t xml:space="preserve"> </t>
    </r>
    <r>
      <rPr>
        <b/>
        <sz val="16"/>
        <color rgb="FF0000FF"/>
        <rFont val="Calibri"/>
        <family val="2"/>
        <scheme val="minor"/>
      </rPr>
      <t xml:space="preserve"> NLSE21-141</t>
    </r>
    <r>
      <rPr>
        <b/>
        <sz val="12"/>
        <color theme="1"/>
        <rFont val="Calibri"/>
        <family val="2"/>
        <scheme val="minor"/>
      </rPr>
      <t xml:space="preserve">     FACTURA</t>
    </r>
    <r>
      <rPr>
        <b/>
        <sz val="14"/>
        <color theme="1"/>
        <rFont val="Calibri"/>
        <family val="2"/>
        <scheme val="minor"/>
      </rPr>
      <t xml:space="preserve"> --1941713 --</t>
    </r>
    <r>
      <rPr>
        <b/>
        <sz val="12"/>
        <color theme="1"/>
        <rFont val="Calibri"/>
        <family val="2"/>
        <scheme val="minor"/>
      </rPr>
      <t xml:space="preserve">   valor   FACTURA  30,083.90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1,416.10   usd</t>
    </r>
  </si>
  <si>
    <t>NLSE21-141</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</si>
  <si>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NLSE21-142</t>
    </r>
    <r>
      <rPr>
        <b/>
        <sz val="12"/>
        <color theme="1"/>
        <rFont val="Calibri"/>
        <family val="2"/>
        <scheme val="minor"/>
      </rPr>
      <t xml:space="preserve">     FACTURA</t>
    </r>
    <r>
      <rPr>
        <b/>
        <sz val="14"/>
        <color theme="1"/>
        <rFont val="Calibri"/>
        <family val="2"/>
        <scheme val="minor"/>
      </rPr>
      <t xml:space="preserve"> --1942651 --</t>
    </r>
    <r>
      <rPr>
        <b/>
        <sz val="12"/>
        <color theme="1"/>
        <rFont val="Calibri"/>
        <family val="2"/>
        <scheme val="minor"/>
      </rPr>
      <t xml:space="preserve">   valor   FACTURA  30,839.13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1,839.13   usd</t>
    </r>
  </si>
  <si>
    <t>NLSE21-142</t>
  </si>
  <si>
    <t xml:space="preserve">Compra de  30,800.10 usd    tc   19.950       PAGO A TYSON FRESH MEATS. INC   A-9408     FACTURA  56485    VALOR FACTURA  30,800.10   usd  </t>
  </si>
  <si>
    <t>A-9408</t>
  </si>
  <si>
    <t xml:space="preserve">Compra de  30,441.89 usd    tc   19.905       PAGO A TYSON FRESH MEATS. INC   A-9409     FACTURA  57252    VALOR FACTURA  30,441.89   usd  </t>
  </si>
  <si>
    <t>A-9409</t>
  </si>
  <si>
    <t xml:space="preserve">Compra de  30,575.57 usd    tc   20.110       PAGO A TYSON FRESH MEATS. INC   A-9404     FACTURA  45226   VALOR FACTURA  30,575.57   usd  </t>
  </si>
  <si>
    <t>A-9404</t>
  </si>
  <si>
    <t xml:space="preserve">Compra de  31,412.12 usd    tc   19.990       PAGO A TYSON FRESH MEATS. INC   A-9406     FACTURA  46685   VALOR FACTURA  31,412.12   usd  </t>
  </si>
  <si>
    <t>A-9406</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</si>
  <si>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NLSE21-143</t>
    </r>
    <r>
      <rPr>
        <b/>
        <sz val="12"/>
        <color theme="1"/>
        <rFont val="Calibri"/>
        <family val="2"/>
        <scheme val="minor"/>
      </rPr>
      <t xml:space="preserve">     FACTURA</t>
    </r>
    <r>
      <rPr>
        <b/>
        <sz val="14"/>
        <color theme="1"/>
        <rFont val="Calibri"/>
        <family val="2"/>
        <scheme val="minor"/>
      </rPr>
      <t xml:space="preserve"> --1942948 --</t>
    </r>
    <r>
      <rPr>
        <b/>
        <sz val="12"/>
        <color theme="1"/>
        <rFont val="Calibri"/>
        <family val="2"/>
        <scheme val="minor"/>
      </rPr>
      <t xml:space="preserve">   valor   FACTURA  30,736.48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1,736.48   usd</t>
    </r>
  </si>
  <si>
    <t>NLSE21-143</t>
  </si>
  <si>
    <r>
      <t xml:space="preserve">Compra de 29,000.00  usd t.c. 19.880     A SEABOARD    </t>
    </r>
    <r>
      <rPr>
        <b/>
        <sz val="18"/>
        <color rgb="FF0000FF"/>
        <rFont val="Calibri"/>
        <family val="2"/>
        <scheme val="minor"/>
      </rPr>
      <t xml:space="preserve"> </t>
    </r>
    <r>
      <rPr>
        <b/>
        <sz val="16"/>
        <color rgb="FF0000FF"/>
        <rFont val="Calibri"/>
        <family val="2"/>
        <scheme val="minor"/>
      </rPr>
      <t xml:space="preserve"> NLSE21-146</t>
    </r>
    <r>
      <rPr>
        <b/>
        <sz val="12"/>
        <color theme="1"/>
        <rFont val="Calibri"/>
        <family val="2"/>
        <scheme val="minor"/>
      </rPr>
      <t xml:space="preserve">     FACTURA</t>
    </r>
    <r>
      <rPr>
        <b/>
        <sz val="14"/>
        <color theme="1"/>
        <rFont val="Calibri"/>
        <family val="2"/>
        <scheme val="minor"/>
      </rPr>
      <t xml:space="preserve"> --1945556 --</t>
    </r>
    <r>
      <rPr>
        <b/>
        <sz val="12"/>
        <color theme="1"/>
        <rFont val="Calibri"/>
        <family val="2"/>
        <scheme val="minor"/>
      </rPr>
      <t xml:space="preserve">   valor   FACTURA  28,867.75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132.25   usd</t>
    </r>
  </si>
  <si>
    <t>NLSE21-146</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</si>
  <si>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NLSE21-144</t>
    </r>
    <r>
      <rPr>
        <b/>
        <sz val="12"/>
        <color theme="1"/>
        <rFont val="Calibri"/>
        <family val="2"/>
        <scheme val="minor"/>
      </rPr>
      <t xml:space="preserve">     FACTURA</t>
    </r>
    <r>
      <rPr>
        <b/>
        <sz val="14"/>
        <color theme="1"/>
        <rFont val="Calibri"/>
        <family val="2"/>
        <scheme val="minor"/>
      </rPr>
      <t xml:space="preserve"> --1944177 --</t>
    </r>
    <r>
      <rPr>
        <b/>
        <sz val="12"/>
        <color theme="1"/>
        <rFont val="Calibri"/>
        <family val="2"/>
        <scheme val="minor"/>
      </rPr>
      <t xml:space="preserve">   valor   FACTURA  29,793.25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793.25   usd</t>
    </r>
  </si>
  <si>
    <t>NLSE21-144</t>
  </si>
  <si>
    <r>
      <t xml:space="preserve">Compra de 29,000.00  usd t.c. 19.955      A SEABOARD    </t>
    </r>
    <r>
      <rPr>
        <b/>
        <sz val="18"/>
        <color rgb="FF0000FF"/>
        <rFont val="Calibri"/>
        <family val="2"/>
        <scheme val="minor"/>
      </rPr>
      <t xml:space="preserve"> </t>
    </r>
    <r>
      <rPr>
        <b/>
        <sz val="16"/>
        <color rgb="FF0000FF"/>
        <rFont val="Calibri"/>
        <family val="2"/>
        <scheme val="minor"/>
      </rPr>
      <t xml:space="preserve"> NLSE21-145</t>
    </r>
    <r>
      <rPr>
        <b/>
        <sz val="12"/>
        <color theme="1"/>
        <rFont val="Calibri"/>
        <family val="2"/>
        <scheme val="minor"/>
      </rPr>
      <t xml:space="preserve">     FACTURA</t>
    </r>
    <r>
      <rPr>
        <b/>
        <sz val="14"/>
        <color theme="1"/>
        <rFont val="Calibri"/>
        <family val="2"/>
        <scheme val="minor"/>
      </rPr>
      <t xml:space="preserve"> --1944178 --</t>
    </r>
    <r>
      <rPr>
        <b/>
        <sz val="12"/>
        <color theme="1"/>
        <rFont val="Calibri"/>
        <family val="2"/>
        <scheme val="minor"/>
      </rPr>
      <t xml:space="preserve">   valor   FACTURA  29,921.07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921.07   usd</t>
    </r>
  </si>
  <si>
    <t>NLSE21-145</t>
  </si>
  <si>
    <t xml:space="preserve">Compra de  30,088.91 usd    tc   19.900       PAGO A TYSON FRESH MEATS. INC   A-9410     FACTURA  65440    VALOR FACTURA  30,088.91   usd  </t>
  </si>
  <si>
    <t>A-9410</t>
  </si>
  <si>
    <t xml:space="preserve">Compra de  29,190.74   usd    tc   19,890       PAGO A TYSON FRESH MEATS. INC   A-9411     FACTURA  67294    VALOR FACTURA  29,190.74   usd  </t>
  </si>
  <si>
    <t>A-9411</t>
  </si>
  <si>
    <r>
      <t xml:space="preserve">Compra de 29,000.00  usd t.c. 19.890     A SEABOARD    </t>
    </r>
    <r>
      <rPr>
        <b/>
        <sz val="18"/>
        <color rgb="FF0000FF"/>
        <rFont val="Calibri"/>
        <family val="2"/>
        <scheme val="minor"/>
      </rPr>
      <t xml:space="preserve"> </t>
    </r>
    <r>
      <rPr>
        <b/>
        <sz val="16"/>
        <color rgb="FF0000FF"/>
        <rFont val="Calibri"/>
        <family val="2"/>
        <scheme val="minor"/>
      </rPr>
      <t xml:space="preserve"> NLSE21-147</t>
    </r>
    <r>
      <rPr>
        <b/>
        <sz val="12"/>
        <color theme="1"/>
        <rFont val="Calibri"/>
        <family val="2"/>
        <scheme val="minor"/>
      </rPr>
      <t xml:space="preserve">     FACTURA</t>
    </r>
    <r>
      <rPr>
        <b/>
        <sz val="14"/>
        <color theme="1"/>
        <rFont val="Calibri"/>
        <family val="2"/>
        <scheme val="minor"/>
      </rPr>
      <t xml:space="preserve"> --1947199 --</t>
    </r>
    <r>
      <rPr>
        <b/>
        <sz val="12"/>
        <color theme="1"/>
        <rFont val="Calibri"/>
        <family val="2"/>
        <scheme val="minor"/>
      </rPr>
      <t xml:space="preserve">   valor   FACTURA   28,011.46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988.54   usd</t>
    </r>
  </si>
  <si>
    <t>NLSE21-147</t>
  </si>
  <si>
    <r>
      <t xml:space="preserve">Compra de 29,000.00  usd t.c. 19.890     A SEABOARD    </t>
    </r>
    <r>
      <rPr>
        <b/>
        <sz val="18"/>
        <color rgb="FF0000FF"/>
        <rFont val="Calibri"/>
        <family val="2"/>
        <scheme val="minor"/>
      </rPr>
      <t xml:space="preserve"> </t>
    </r>
    <r>
      <rPr>
        <b/>
        <sz val="16"/>
        <color rgb="FF0000FF"/>
        <rFont val="Calibri"/>
        <family val="2"/>
        <scheme val="minor"/>
      </rPr>
      <t xml:space="preserve"> NLSE21-148</t>
    </r>
    <r>
      <rPr>
        <b/>
        <sz val="12"/>
        <color theme="1"/>
        <rFont val="Calibri"/>
        <family val="2"/>
        <scheme val="minor"/>
      </rPr>
      <t xml:space="preserve">     FACTURA</t>
    </r>
    <r>
      <rPr>
        <b/>
        <sz val="14"/>
        <color theme="1"/>
        <rFont val="Calibri"/>
        <family val="2"/>
        <scheme val="minor"/>
      </rPr>
      <t xml:space="preserve"> --1947200 --</t>
    </r>
    <r>
      <rPr>
        <b/>
        <sz val="12"/>
        <color theme="1"/>
        <rFont val="Calibri"/>
        <family val="2"/>
        <scheme val="minor"/>
      </rPr>
      <t xml:space="preserve">   valor   FACTURA   28,015.44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984.56   usd</t>
    </r>
  </si>
  <si>
    <t>NLSE21-148</t>
  </si>
  <si>
    <t xml:space="preserve">Compra de  27,738.01   usd    tc   20.095       PAGO A TYSON FRESH MEATS. INC   A-9412     FACTURA  77477    VALOR FACTURA  27,738.01   usd  </t>
  </si>
  <si>
    <t>A-9412</t>
  </si>
  <si>
    <t xml:space="preserve">Compra de  28 734.60   usd    tc   20.083       PAGO A TYSON FRESH MEATS. INC   A-9414     FACTURA  75568    VALOR FACTURA  28,734.60   usd  </t>
  </si>
  <si>
    <t>A-9414</t>
  </si>
  <si>
    <r>
      <t xml:space="preserve">Compra de 27,000.00  usd t.c. 19.880     A SEABOARD    </t>
    </r>
    <r>
      <rPr>
        <b/>
        <sz val="18"/>
        <color rgb="FF0000FF"/>
        <rFont val="Calibri"/>
        <family val="2"/>
        <scheme val="minor"/>
      </rPr>
      <t xml:space="preserve"> </t>
    </r>
    <r>
      <rPr>
        <b/>
        <sz val="16"/>
        <color rgb="FF0000FF"/>
        <rFont val="Calibri"/>
        <family val="2"/>
        <scheme val="minor"/>
      </rPr>
      <t xml:space="preserve"> NLSE21-149</t>
    </r>
    <r>
      <rPr>
        <b/>
        <sz val="12"/>
        <color theme="1"/>
        <rFont val="Calibri"/>
        <family val="2"/>
        <scheme val="minor"/>
      </rPr>
      <t xml:space="preserve">     FACTURA</t>
    </r>
    <r>
      <rPr>
        <b/>
        <sz val="14"/>
        <color theme="1"/>
        <rFont val="Calibri"/>
        <family val="2"/>
        <scheme val="minor"/>
      </rPr>
      <t xml:space="preserve"> --1948282 --</t>
    </r>
    <r>
      <rPr>
        <b/>
        <sz val="12"/>
        <color theme="1"/>
        <rFont val="Calibri"/>
        <family val="2"/>
        <scheme val="minor"/>
      </rPr>
      <t xml:space="preserve">   valor   FACTURA   28,971.00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29.00  usd</t>
    </r>
  </si>
  <si>
    <t>NLSE21-149</t>
  </si>
  <si>
    <r>
      <t xml:space="preserve">Compra de 28,000.00  usd t.c. 20.095     A SEABOARD    </t>
    </r>
    <r>
      <rPr>
        <b/>
        <sz val="18"/>
        <color rgb="FF0000FF"/>
        <rFont val="Calibri"/>
        <family val="2"/>
        <scheme val="minor"/>
      </rPr>
      <t xml:space="preserve"> </t>
    </r>
    <r>
      <rPr>
        <b/>
        <sz val="16"/>
        <color rgb="FF0000FF"/>
        <rFont val="Calibri"/>
        <family val="2"/>
        <scheme val="minor"/>
      </rPr>
      <t xml:space="preserve"> NLSE21-150</t>
    </r>
    <r>
      <rPr>
        <b/>
        <sz val="12"/>
        <color theme="1"/>
        <rFont val="Calibri"/>
        <family val="2"/>
        <scheme val="minor"/>
      </rPr>
      <t xml:space="preserve">     FACTURA</t>
    </r>
    <r>
      <rPr>
        <b/>
        <sz val="14"/>
        <color theme="1"/>
        <rFont val="Calibri"/>
        <family val="2"/>
        <scheme val="minor"/>
      </rPr>
      <t xml:space="preserve"> --1949181 --</t>
    </r>
    <r>
      <rPr>
        <b/>
        <sz val="12"/>
        <color theme="1"/>
        <rFont val="Calibri"/>
        <family val="2"/>
        <scheme val="minor"/>
      </rPr>
      <t xml:space="preserve">   valor   FACTURA   31,149.81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3,149.81  usd</t>
    </r>
  </si>
  <si>
    <t>NLSE21-150</t>
  </si>
  <si>
    <r>
      <t xml:space="preserve">Compra de 28,000.00  usd t.c. 20.095     A SEABOARD    </t>
    </r>
    <r>
      <rPr>
        <b/>
        <sz val="18"/>
        <color rgb="FF0000FF"/>
        <rFont val="Calibri"/>
        <family val="2"/>
        <scheme val="minor"/>
      </rPr>
      <t xml:space="preserve"> </t>
    </r>
    <r>
      <rPr>
        <b/>
        <sz val="16"/>
        <color rgb="FF0000FF"/>
        <rFont val="Calibri"/>
        <family val="2"/>
        <scheme val="minor"/>
      </rPr>
      <t xml:space="preserve"> NLSE21-151</t>
    </r>
    <r>
      <rPr>
        <b/>
        <sz val="12"/>
        <color theme="1"/>
        <rFont val="Calibri"/>
        <family val="2"/>
        <scheme val="minor"/>
      </rPr>
      <t xml:space="preserve">     FACTURA</t>
    </r>
    <r>
      <rPr>
        <b/>
        <sz val="14"/>
        <color theme="1"/>
        <rFont val="Calibri"/>
        <family val="2"/>
        <scheme val="minor"/>
      </rPr>
      <t xml:space="preserve"> --1949182 --</t>
    </r>
    <r>
      <rPr>
        <b/>
        <sz val="12"/>
        <color theme="1"/>
        <rFont val="Calibri"/>
        <family val="2"/>
        <scheme val="minor"/>
      </rPr>
      <t xml:space="preserve">   valor   FACTURA   30,880.11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2,880.11  usd</t>
    </r>
  </si>
  <si>
    <t>NLSE21-151</t>
  </si>
  <si>
    <r>
      <t xml:space="preserve">Compra de 33,000.00  usd t.c. 20.137     A SEABOARD    </t>
    </r>
    <r>
      <rPr>
        <b/>
        <sz val="18"/>
        <color rgb="FF0000FF"/>
        <rFont val="Calibri"/>
        <family val="2"/>
        <scheme val="minor"/>
      </rPr>
      <t xml:space="preserve"> </t>
    </r>
    <r>
      <rPr>
        <b/>
        <sz val="16"/>
        <color rgb="FF0000FF"/>
        <rFont val="Calibri"/>
        <family val="2"/>
        <scheme val="minor"/>
      </rPr>
      <t xml:space="preserve"> NLSE21-152</t>
    </r>
    <r>
      <rPr>
        <b/>
        <sz val="12"/>
        <color theme="1"/>
        <rFont val="Calibri"/>
        <family val="2"/>
        <scheme val="minor"/>
      </rPr>
      <t xml:space="preserve">     FACTURA</t>
    </r>
    <r>
      <rPr>
        <b/>
        <sz val="14"/>
        <color theme="1"/>
        <rFont val="Calibri"/>
        <family val="2"/>
        <scheme val="minor"/>
      </rPr>
      <t xml:space="preserve"> --1951180 --</t>
    </r>
    <r>
      <rPr>
        <b/>
        <sz val="12"/>
        <color theme="1"/>
        <rFont val="Calibri"/>
        <family val="2"/>
        <scheme val="minor"/>
      </rPr>
      <t xml:space="preserve">   valor   FACTURA   32,241.58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758.42  usd</t>
    </r>
  </si>
  <si>
    <t>NLSE21-152</t>
  </si>
  <si>
    <t xml:space="preserve">Compra de  30,543.79   usd    tc   20.530       PAGO A TYSON FRESH MEATS. INC   A-9415     FACTURA  86623    VALOR FACTURA 30,543.79   usd  </t>
  </si>
  <si>
    <t>A-9415</t>
  </si>
  <si>
    <t xml:space="preserve">Compra de  29,041.87   usd    tc   20.515       PAGO A TYSON FRESH MEATS. INC   A-9416     FACTURA  86474    VALOR FACTURA     29,041.87   usd  </t>
  </si>
  <si>
    <t>A-9416</t>
  </si>
  <si>
    <r>
      <t xml:space="preserve">Compra de 34,000.00  usd t.c. 20.390     A SEABOARD    </t>
    </r>
    <r>
      <rPr>
        <b/>
        <sz val="18"/>
        <color rgb="FF0000FF"/>
        <rFont val="Calibri"/>
        <family val="2"/>
        <scheme val="minor"/>
      </rPr>
      <t xml:space="preserve"> </t>
    </r>
    <r>
      <rPr>
        <b/>
        <sz val="16"/>
        <color rgb="FF0000FF"/>
        <rFont val="Calibri"/>
        <family val="2"/>
        <scheme val="minor"/>
      </rPr>
      <t xml:space="preserve"> NLSE21-153</t>
    </r>
    <r>
      <rPr>
        <b/>
        <sz val="12"/>
        <color theme="1"/>
        <rFont val="Calibri"/>
        <family val="2"/>
        <scheme val="minor"/>
      </rPr>
      <t xml:space="preserve">     FACTURA</t>
    </r>
    <r>
      <rPr>
        <b/>
        <sz val="14"/>
        <color theme="1"/>
        <rFont val="Calibri"/>
        <family val="2"/>
        <scheme val="minor"/>
      </rPr>
      <t xml:space="preserve"> --1952184 --</t>
    </r>
    <r>
      <rPr>
        <b/>
        <sz val="12"/>
        <color theme="1"/>
        <rFont val="Calibri"/>
        <family val="2"/>
        <scheme val="minor"/>
      </rPr>
      <t xml:space="preserve">   valor   FACTURA   35,105.26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1,105.26  usd</t>
    </r>
  </si>
  <si>
    <t>NLSE21-153</t>
  </si>
  <si>
    <r>
      <t xml:space="preserve">Compra de 34,000.00  usd t.c. 20.390     A SEABOARD    </t>
    </r>
    <r>
      <rPr>
        <b/>
        <sz val="18"/>
        <color rgb="FF0000FF"/>
        <rFont val="Calibri"/>
        <family val="2"/>
        <scheme val="minor"/>
      </rPr>
      <t xml:space="preserve"> </t>
    </r>
    <r>
      <rPr>
        <b/>
        <sz val="16"/>
        <color rgb="FF0000FF"/>
        <rFont val="Calibri"/>
        <family val="2"/>
        <scheme val="minor"/>
      </rPr>
      <t xml:space="preserve"> NLSE21-154</t>
    </r>
    <r>
      <rPr>
        <b/>
        <sz val="12"/>
        <color theme="1"/>
        <rFont val="Calibri"/>
        <family val="2"/>
        <scheme val="minor"/>
      </rPr>
      <t xml:space="preserve">     FACTURA</t>
    </r>
    <r>
      <rPr>
        <b/>
        <sz val="14"/>
        <color theme="1"/>
        <rFont val="Calibri"/>
        <family val="2"/>
        <scheme val="minor"/>
      </rPr>
      <t xml:space="preserve"> --1952185 --</t>
    </r>
    <r>
      <rPr>
        <b/>
        <sz val="12"/>
        <color theme="1"/>
        <rFont val="Calibri"/>
        <family val="2"/>
        <scheme val="minor"/>
      </rPr>
      <t xml:space="preserve">   valor   FACTURA   35,247.24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1,247.24  usd</t>
    </r>
  </si>
  <si>
    <t>NLSE21-154</t>
  </si>
  <si>
    <t>NLSE21-155</t>
  </si>
  <si>
    <r>
      <t xml:space="preserve">Compra de 38,000.00  usd t.c. 20.653     A SEABOARD    </t>
    </r>
    <r>
      <rPr>
        <b/>
        <sz val="18"/>
        <color rgb="FF0000FF"/>
        <rFont val="Calibri"/>
        <family val="2"/>
        <scheme val="minor"/>
      </rPr>
      <t xml:space="preserve"> </t>
    </r>
    <r>
      <rPr>
        <b/>
        <sz val="16"/>
        <color rgb="FF0000FF"/>
        <rFont val="Calibri"/>
        <family val="2"/>
        <scheme val="minor"/>
      </rPr>
      <t xml:space="preserve"> NLSE21-155</t>
    </r>
    <r>
      <rPr>
        <b/>
        <sz val="12"/>
        <color theme="1"/>
        <rFont val="Calibri"/>
        <family val="2"/>
        <scheme val="minor"/>
      </rPr>
      <t xml:space="preserve">     FACTURA</t>
    </r>
    <r>
      <rPr>
        <b/>
        <sz val="14"/>
        <color theme="1"/>
        <rFont val="Calibri"/>
        <family val="2"/>
        <scheme val="minor"/>
      </rPr>
      <t xml:space="preserve"> --1953612 --</t>
    </r>
    <r>
      <rPr>
        <b/>
        <sz val="12"/>
        <color theme="1"/>
        <rFont val="Calibri"/>
        <family val="2"/>
        <scheme val="minor"/>
      </rPr>
      <t xml:space="preserve">   valor   FACTURA   34,676.72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3,323.28  usd</t>
    </r>
  </si>
  <si>
    <r>
      <t xml:space="preserve">Compra de 38,000.00  usd t.c. 20.550     A SEABOARD    </t>
    </r>
    <r>
      <rPr>
        <b/>
        <sz val="18"/>
        <color rgb="FF0000FF"/>
        <rFont val="Calibri"/>
        <family val="2"/>
        <scheme val="minor"/>
      </rPr>
      <t xml:space="preserve"> </t>
    </r>
    <r>
      <rPr>
        <b/>
        <sz val="16"/>
        <color rgb="FF0000FF"/>
        <rFont val="Calibri"/>
        <family val="2"/>
        <scheme val="minor"/>
      </rPr>
      <t xml:space="preserve"> NLSE21-156</t>
    </r>
    <r>
      <rPr>
        <b/>
        <sz val="12"/>
        <color theme="1"/>
        <rFont val="Calibri"/>
        <family val="2"/>
        <scheme val="minor"/>
      </rPr>
      <t xml:space="preserve">     FACTURA</t>
    </r>
    <r>
      <rPr>
        <b/>
        <sz val="14"/>
        <color theme="1"/>
        <rFont val="Calibri"/>
        <family val="2"/>
        <scheme val="minor"/>
      </rPr>
      <t xml:space="preserve"> --1954124--</t>
    </r>
    <r>
      <rPr>
        <b/>
        <sz val="12"/>
        <color theme="1"/>
        <rFont val="Calibri"/>
        <family val="2"/>
        <scheme val="minor"/>
      </rPr>
      <t xml:space="preserve">   valor   FACTURA  34,303.71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3,696.29  usd</t>
    </r>
  </si>
  <si>
    <t>NLSE21-156</t>
  </si>
  <si>
    <r>
      <t xml:space="preserve">Compra de 37,500.00  usd t.c. 20.530     A SEABOARD    </t>
    </r>
    <r>
      <rPr>
        <b/>
        <sz val="18"/>
        <color rgb="FF0000FF"/>
        <rFont val="Calibri"/>
        <family val="2"/>
        <scheme val="minor"/>
      </rPr>
      <t xml:space="preserve"> </t>
    </r>
    <r>
      <rPr>
        <b/>
        <sz val="16"/>
        <color rgb="FF0000FF"/>
        <rFont val="Calibri"/>
        <family val="2"/>
        <scheme val="minor"/>
      </rPr>
      <t xml:space="preserve"> NLSE21-158</t>
    </r>
    <r>
      <rPr>
        <b/>
        <sz val="12"/>
        <color theme="1"/>
        <rFont val="Calibri"/>
        <family val="2"/>
        <scheme val="minor"/>
      </rPr>
      <t xml:space="preserve">     FACTURA</t>
    </r>
    <r>
      <rPr>
        <b/>
        <sz val="14"/>
        <color theme="1"/>
        <rFont val="Calibri"/>
        <family val="2"/>
        <scheme val="minor"/>
      </rPr>
      <t xml:space="preserve"> --1955045--</t>
    </r>
    <r>
      <rPr>
        <b/>
        <sz val="12"/>
        <color theme="1"/>
        <rFont val="Calibri"/>
        <family val="2"/>
        <scheme val="minor"/>
      </rPr>
      <t xml:space="preserve">   valor   FACTURA  30,075.17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7,424.83  usd</t>
    </r>
  </si>
  <si>
    <t>NLSE21-158</t>
  </si>
  <si>
    <t xml:space="preserve">Compra de  34,333.03   usd    tc   20.685       PAGO A TYSON FRESH MEATS. INC   O1521     FACTURA  5951    VALOR FACTURA     34,333.03   usd  </t>
  </si>
  <si>
    <t>O1521</t>
  </si>
  <si>
    <t xml:space="preserve">Compra de  34,496.32   usd    tc   20.530       PAGO A TYSON FRESH MEATS. INC   20.530     FACTURA  8583    VALOR FACTURA     34,496.32   usd  </t>
  </si>
  <si>
    <t>O1528</t>
  </si>
  <si>
    <r>
      <t xml:space="preserve">Compra de 37,500.00  usd t.c. 20.530     A SEABOARD    </t>
    </r>
    <r>
      <rPr>
        <b/>
        <sz val="18"/>
        <color rgb="FF0000FF"/>
        <rFont val="Calibri"/>
        <family val="2"/>
        <scheme val="minor"/>
      </rPr>
      <t xml:space="preserve"> </t>
    </r>
    <r>
      <rPr>
        <b/>
        <sz val="16"/>
        <color rgb="FF0000FF"/>
        <rFont val="Calibri"/>
        <family val="2"/>
        <scheme val="minor"/>
      </rPr>
      <t xml:space="preserve"> NLSE21-157</t>
    </r>
    <r>
      <rPr>
        <b/>
        <sz val="12"/>
        <color theme="1"/>
        <rFont val="Calibri"/>
        <family val="2"/>
        <scheme val="minor"/>
      </rPr>
      <t xml:space="preserve">     FACTURA</t>
    </r>
    <r>
      <rPr>
        <b/>
        <sz val="14"/>
        <color theme="1"/>
        <rFont val="Calibri"/>
        <family val="2"/>
        <scheme val="minor"/>
      </rPr>
      <t xml:space="preserve"> --1955044--</t>
    </r>
    <r>
      <rPr>
        <b/>
        <sz val="12"/>
        <color theme="1"/>
        <rFont val="Calibri"/>
        <family val="2"/>
        <scheme val="minor"/>
      </rPr>
      <t xml:space="preserve">   valor   FACTURA  28,743.52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8,756.48  usd</t>
    </r>
  </si>
  <si>
    <t>NLSE21-157</t>
  </si>
  <si>
    <t xml:space="preserve">Compra de  29,516.56   usd    tc   20.740    PAGO A TYSON FRESH MEATS. INC   O-1529     FACTURA  8744    VALOR FACTURA     29,516.56   usd  </t>
  </si>
  <si>
    <t>O1529</t>
  </si>
  <si>
    <t xml:space="preserve">Compra de  29,934.85   usd    tc   20.616    PAGO A TYSON FRESH MEATS. INC   O-1530     FACTURA  8874    VALOR FACTURA     29,934.85   usd  </t>
  </si>
  <si>
    <t>O1530</t>
  </si>
  <si>
    <t xml:space="preserve">Compra de  24,711.94   usd    tc   20.280    PAGO A TYSON FRESH MEATS. INC   O-1531     FACTURA  9307   VALOR FACTURA     24,711.94   usd  </t>
  </si>
  <si>
    <t>O1531</t>
  </si>
  <si>
    <t>NLSE21-159</t>
  </si>
  <si>
    <t>NLSE21-160</t>
  </si>
  <si>
    <r>
      <t xml:space="preserve">Compra de 27,500.00  usd t.c. 20.780     A SEABOARD    </t>
    </r>
    <r>
      <rPr>
        <b/>
        <sz val="18"/>
        <color rgb="FF0000FF"/>
        <rFont val="Calibri"/>
        <family val="2"/>
        <scheme val="minor"/>
      </rPr>
      <t xml:space="preserve"> </t>
    </r>
    <r>
      <rPr>
        <b/>
        <sz val="16"/>
        <color rgb="FF0000FF"/>
        <rFont val="Calibri"/>
        <family val="2"/>
        <scheme val="minor"/>
      </rPr>
      <t xml:space="preserve"> NLSE21-160</t>
    </r>
    <r>
      <rPr>
        <b/>
        <sz val="12"/>
        <color theme="1"/>
        <rFont val="Calibri"/>
        <family val="2"/>
        <scheme val="minor"/>
      </rPr>
      <t xml:space="preserve">     FACTURA</t>
    </r>
    <r>
      <rPr>
        <b/>
        <sz val="14"/>
        <color theme="1"/>
        <rFont val="Calibri"/>
        <family val="2"/>
        <scheme val="minor"/>
      </rPr>
      <t xml:space="preserve"> --1957721--</t>
    </r>
    <r>
      <rPr>
        <b/>
        <sz val="12"/>
        <color theme="1"/>
        <rFont val="Calibri"/>
        <family val="2"/>
        <scheme val="minor"/>
      </rPr>
      <t xml:space="preserve">   valor   FACTURA  25,494.82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2,005.18     usd</t>
    </r>
  </si>
  <si>
    <t>NLSE21-161</t>
  </si>
  <si>
    <r>
      <t xml:space="preserve">Compra de 27,500.00  usd t.c. 20.780     A SEABOARD    </t>
    </r>
    <r>
      <rPr>
        <b/>
        <sz val="18"/>
        <color rgb="FF0000FF"/>
        <rFont val="Calibri"/>
        <family val="2"/>
        <scheme val="minor"/>
      </rPr>
      <t xml:space="preserve"> </t>
    </r>
    <r>
      <rPr>
        <b/>
        <sz val="16"/>
        <color rgb="FF0000FF"/>
        <rFont val="Calibri"/>
        <family val="2"/>
        <scheme val="minor"/>
      </rPr>
      <t xml:space="preserve"> NLSE21-161</t>
    </r>
    <r>
      <rPr>
        <b/>
        <sz val="12"/>
        <color theme="1"/>
        <rFont val="Calibri"/>
        <family val="2"/>
        <scheme val="minor"/>
      </rPr>
      <t xml:space="preserve">     FACTURA</t>
    </r>
    <r>
      <rPr>
        <b/>
        <sz val="14"/>
        <color theme="1"/>
        <rFont val="Calibri"/>
        <family val="2"/>
        <scheme val="minor"/>
      </rPr>
      <t xml:space="preserve"> --1957722--</t>
    </r>
    <r>
      <rPr>
        <b/>
        <sz val="12"/>
        <color theme="1"/>
        <rFont val="Calibri"/>
        <family val="2"/>
        <scheme val="minor"/>
      </rPr>
      <t xml:space="preserve">   valor   FACTURA  25,532.80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1,967.20     usd</t>
    </r>
  </si>
  <si>
    <r>
      <t xml:space="preserve">Compra de 22,000.00  usd t.c. 20.578     A SEABOARD    </t>
    </r>
    <r>
      <rPr>
        <b/>
        <sz val="18"/>
        <color rgb="FF0000FF"/>
        <rFont val="Calibri"/>
        <family val="2"/>
        <scheme val="minor"/>
      </rPr>
      <t xml:space="preserve"> </t>
    </r>
    <r>
      <rPr>
        <b/>
        <sz val="16"/>
        <color rgb="FF0000FF"/>
        <rFont val="Calibri"/>
        <family val="2"/>
        <scheme val="minor"/>
      </rPr>
      <t xml:space="preserve"> NLSE21-162</t>
    </r>
    <r>
      <rPr>
        <b/>
        <sz val="12"/>
        <color theme="1"/>
        <rFont val="Calibri"/>
        <family val="2"/>
        <scheme val="minor"/>
      </rPr>
      <t xml:space="preserve">     FACTURA</t>
    </r>
    <r>
      <rPr>
        <b/>
        <sz val="14"/>
        <color theme="1"/>
        <rFont val="Calibri"/>
        <family val="2"/>
        <scheme val="minor"/>
      </rPr>
      <t xml:space="preserve"> --1959712--</t>
    </r>
    <r>
      <rPr>
        <b/>
        <sz val="12"/>
        <color theme="1"/>
        <rFont val="Calibri"/>
        <family val="2"/>
        <scheme val="minor"/>
      </rPr>
      <t xml:space="preserve">   valor   FACTURA  25,342.90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3,342.90     usd</t>
    </r>
  </si>
  <si>
    <t>NLSE21-162</t>
  </si>
  <si>
    <r>
      <t xml:space="preserve">Compra de 22,000.00  usd t.c. 20.578     A SEABOARD    </t>
    </r>
    <r>
      <rPr>
        <b/>
        <sz val="18"/>
        <color rgb="FF0000FF"/>
        <rFont val="Calibri"/>
        <family val="2"/>
        <scheme val="minor"/>
      </rPr>
      <t xml:space="preserve"> </t>
    </r>
    <r>
      <rPr>
        <b/>
        <sz val="16"/>
        <color rgb="FF0000FF"/>
        <rFont val="Calibri"/>
        <family val="2"/>
        <scheme val="minor"/>
      </rPr>
      <t xml:space="preserve"> NLSE21-163</t>
    </r>
    <r>
      <rPr>
        <b/>
        <sz val="12"/>
        <color theme="1"/>
        <rFont val="Calibri"/>
        <family val="2"/>
        <scheme val="minor"/>
      </rPr>
      <t xml:space="preserve">     FACTURA</t>
    </r>
    <r>
      <rPr>
        <b/>
        <sz val="14"/>
        <color theme="1"/>
        <rFont val="Calibri"/>
        <family val="2"/>
        <scheme val="minor"/>
      </rPr>
      <t xml:space="preserve"> --1959316--</t>
    </r>
    <r>
      <rPr>
        <b/>
        <sz val="12"/>
        <color theme="1"/>
        <rFont val="Calibri"/>
        <family val="2"/>
        <scheme val="minor"/>
      </rPr>
      <t xml:space="preserve">   valor   FACTURA  25,308.83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3,308.83     usd</t>
    </r>
  </si>
  <si>
    <t>NLSE21-163</t>
  </si>
  <si>
    <r>
      <t xml:space="preserve">Compra de 24,000.00  usd t.c. 20.260     A SEABOARD    </t>
    </r>
    <r>
      <rPr>
        <b/>
        <sz val="18"/>
        <color rgb="FF0000FF"/>
        <rFont val="Calibri"/>
        <family val="2"/>
        <scheme val="minor"/>
      </rPr>
      <t xml:space="preserve"> </t>
    </r>
    <r>
      <rPr>
        <b/>
        <sz val="16"/>
        <color rgb="FF0000FF"/>
        <rFont val="Calibri"/>
        <family val="2"/>
        <scheme val="minor"/>
      </rPr>
      <t xml:space="preserve"> NLSE21-166</t>
    </r>
    <r>
      <rPr>
        <b/>
        <sz val="12"/>
        <color theme="1"/>
        <rFont val="Calibri"/>
        <family val="2"/>
        <scheme val="minor"/>
      </rPr>
      <t xml:space="preserve">     FACTURA</t>
    </r>
    <r>
      <rPr>
        <b/>
        <sz val="14"/>
        <color theme="1"/>
        <rFont val="Calibri"/>
        <family val="2"/>
        <scheme val="minor"/>
      </rPr>
      <t xml:space="preserve"> --1962130--</t>
    </r>
    <r>
      <rPr>
        <b/>
        <sz val="12"/>
        <color theme="1"/>
        <rFont val="Calibri"/>
        <family val="2"/>
        <scheme val="minor"/>
      </rPr>
      <t xml:space="preserve">   valor   FACTURA  24,719.72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719.72     usd</t>
    </r>
  </si>
  <si>
    <t>NLSE21-166</t>
  </si>
  <si>
    <t xml:space="preserve">Compra de  25,040.33   usd    tc   20.215    PAGO A TYSON FRESH MEATS. INC   O-1532     FACTURA 9340   VALOR FACTURA     25,040.33   usd  </t>
  </si>
  <si>
    <t>O1532</t>
  </si>
  <si>
    <r>
      <t xml:space="preserve">Compra de 26,000.00  usd t.c. 20.360     A SEABOARD    </t>
    </r>
    <r>
      <rPr>
        <b/>
        <sz val="18"/>
        <color rgb="FF0000FF"/>
        <rFont val="Calibri"/>
        <family val="2"/>
        <scheme val="minor"/>
      </rPr>
      <t xml:space="preserve"> </t>
    </r>
    <r>
      <rPr>
        <b/>
        <sz val="16"/>
        <color rgb="FF0000FF"/>
        <rFont val="Calibri"/>
        <family val="2"/>
        <scheme val="minor"/>
      </rPr>
      <t xml:space="preserve"> NLSE21-165</t>
    </r>
    <r>
      <rPr>
        <b/>
        <sz val="12"/>
        <color theme="1"/>
        <rFont val="Calibri"/>
        <family val="2"/>
        <scheme val="minor"/>
      </rPr>
      <t xml:space="preserve">     FACTURA</t>
    </r>
    <r>
      <rPr>
        <b/>
        <sz val="14"/>
        <color theme="1"/>
        <rFont val="Calibri"/>
        <family val="2"/>
        <scheme val="minor"/>
      </rPr>
      <t xml:space="preserve"> --1960681--</t>
    </r>
    <r>
      <rPr>
        <b/>
        <sz val="12"/>
        <color theme="1"/>
        <rFont val="Calibri"/>
        <family val="2"/>
        <scheme val="minor"/>
      </rPr>
      <t xml:space="preserve">   valor   FACTURA  25,632.59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367.41     usd</t>
    </r>
  </si>
  <si>
    <t>NLSE21-165</t>
  </si>
  <si>
    <r>
      <t xml:space="preserve">Compra de 26,000.00  usd t.c. 20.360     A SEABOARD    </t>
    </r>
    <r>
      <rPr>
        <b/>
        <sz val="18"/>
        <color rgb="FF0000FF"/>
        <rFont val="Calibri"/>
        <family val="2"/>
        <scheme val="minor"/>
      </rPr>
      <t xml:space="preserve"> </t>
    </r>
    <r>
      <rPr>
        <b/>
        <sz val="16"/>
        <color rgb="FF0000FF"/>
        <rFont val="Calibri"/>
        <family val="2"/>
        <scheme val="minor"/>
      </rPr>
      <t xml:space="preserve"> NLSE21-164</t>
    </r>
    <r>
      <rPr>
        <b/>
        <sz val="12"/>
        <color theme="1"/>
        <rFont val="Calibri"/>
        <family val="2"/>
        <scheme val="minor"/>
      </rPr>
      <t xml:space="preserve">     FACTURA</t>
    </r>
    <r>
      <rPr>
        <b/>
        <sz val="14"/>
        <color theme="1"/>
        <rFont val="Calibri"/>
        <family val="2"/>
        <scheme val="minor"/>
      </rPr>
      <t xml:space="preserve"> --1960680--</t>
    </r>
    <r>
      <rPr>
        <b/>
        <sz val="12"/>
        <color theme="1"/>
        <rFont val="Calibri"/>
        <family val="2"/>
        <scheme val="minor"/>
      </rPr>
      <t xml:space="preserve">   valor   FACTURA  25,523.72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476.28    usd</t>
    </r>
  </si>
  <si>
    <t>NLSE21-164</t>
  </si>
  <si>
    <t xml:space="preserve">Compra de  24,823.66   usd    tc   20.195    PAGO A TYSON FRESH MEATS. INC   O-1533     FACTURA 30328   VALOR FACTURA      24,823.56   usd  </t>
  </si>
  <si>
    <t xml:space="preserve">Compra de  24,556.96   usd    tc   20.610    PAGO A TYSON FRESH MEATS. INC   Z-9804     FACTURA  25890  VALOR FACTURA      24,556.96   usd  </t>
  </si>
  <si>
    <t>Z9804</t>
  </si>
  <si>
    <r>
      <t xml:space="preserve">Compra de 12,000.00  usd t.c. 20.728     A SEABOARD    </t>
    </r>
    <r>
      <rPr>
        <b/>
        <sz val="18"/>
        <color rgb="FF0000FF"/>
        <rFont val="Calibri"/>
        <family val="2"/>
        <scheme val="minor"/>
      </rPr>
      <t xml:space="preserve"> </t>
    </r>
    <r>
      <rPr>
        <b/>
        <sz val="16"/>
        <color rgb="FF0000FF"/>
        <rFont val="Calibri"/>
        <family val="2"/>
        <scheme val="minor"/>
      </rPr>
      <t xml:space="preserve"> NLSE21-159</t>
    </r>
    <r>
      <rPr>
        <b/>
        <sz val="12"/>
        <color theme="1"/>
        <rFont val="Calibri"/>
        <family val="2"/>
        <scheme val="minor"/>
      </rPr>
      <t xml:space="preserve">     FACTURA</t>
    </r>
    <r>
      <rPr>
        <b/>
        <sz val="14"/>
        <color theme="1"/>
        <rFont val="Calibri"/>
        <family val="2"/>
        <scheme val="minor"/>
      </rPr>
      <t xml:space="preserve"> --1956739--</t>
    </r>
    <r>
      <rPr>
        <b/>
        <sz val="12"/>
        <color theme="1"/>
        <rFont val="Calibri"/>
        <family val="2"/>
        <scheme val="minor"/>
      </rPr>
      <t xml:space="preserve">   valor   FACTURA  29,692.32</t>
    </r>
    <r>
      <rPr>
        <b/>
        <sz val="13"/>
        <color rgb="FFFF0000"/>
        <rFont val="Calibri"/>
        <family val="2"/>
        <scheme val="minor"/>
      </rPr>
      <t xml:space="preserve"> ---</t>
    </r>
    <r>
      <rPr>
        <b/>
        <sz val="13"/>
        <color rgb="FF0000FF"/>
        <rFont val="Calibri"/>
        <family val="2"/>
        <scheme val="minor"/>
      </rPr>
      <t xml:space="preserve">-NC/*2236415  por   1,243.05 usd  </t>
    </r>
    <r>
      <rPr>
        <b/>
        <sz val="12"/>
        <color rgb="FF0000FF"/>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16,449.27     usd</t>
    </r>
  </si>
  <si>
    <t>nc-2236415</t>
  </si>
  <si>
    <r>
      <t xml:space="preserve">Compra de 25,000.00  usd t.c. 20.185     A SEABOARD    </t>
    </r>
    <r>
      <rPr>
        <b/>
        <sz val="18"/>
        <color rgb="FF0000FF"/>
        <rFont val="Calibri"/>
        <family val="2"/>
        <scheme val="minor"/>
      </rPr>
      <t xml:space="preserve"> </t>
    </r>
    <r>
      <rPr>
        <b/>
        <sz val="16"/>
        <color rgb="FF0000FF"/>
        <rFont val="Calibri"/>
        <family val="2"/>
        <scheme val="minor"/>
      </rPr>
      <t xml:space="preserve"> NLSE21-167</t>
    </r>
    <r>
      <rPr>
        <b/>
        <sz val="12"/>
        <color theme="1"/>
        <rFont val="Calibri"/>
        <family val="2"/>
        <scheme val="minor"/>
      </rPr>
      <t xml:space="preserve">     FACTURA</t>
    </r>
    <r>
      <rPr>
        <b/>
        <sz val="14"/>
        <color theme="1"/>
        <rFont val="Calibri"/>
        <family val="2"/>
        <scheme val="minor"/>
      </rPr>
      <t xml:space="preserve"> --1964214--</t>
    </r>
    <r>
      <rPr>
        <b/>
        <sz val="12"/>
        <color theme="1"/>
        <rFont val="Calibri"/>
        <family val="2"/>
        <scheme val="minor"/>
      </rPr>
      <t xml:space="preserve">   valor   FACTURA  25,443.66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443.66     usd</t>
    </r>
  </si>
  <si>
    <t>NLSE21-167</t>
  </si>
  <si>
    <r>
      <t xml:space="preserve">Compra de 25,000.00  usd t.c. 20.185     A SEABOARD    </t>
    </r>
    <r>
      <rPr>
        <b/>
        <sz val="18"/>
        <color rgb="FF0000FF"/>
        <rFont val="Calibri"/>
        <family val="2"/>
        <scheme val="minor"/>
      </rPr>
      <t xml:space="preserve"> </t>
    </r>
    <r>
      <rPr>
        <b/>
        <sz val="16"/>
        <color rgb="FF0000FF"/>
        <rFont val="Calibri"/>
        <family val="2"/>
        <scheme val="minor"/>
      </rPr>
      <t xml:space="preserve"> NLSE21-168</t>
    </r>
    <r>
      <rPr>
        <b/>
        <sz val="12"/>
        <color theme="1"/>
        <rFont val="Calibri"/>
        <family val="2"/>
        <scheme val="minor"/>
      </rPr>
      <t xml:space="preserve">     FACTURA</t>
    </r>
    <r>
      <rPr>
        <b/>
        <sz val="14"/>
        <color theme="1"/>
        <rFont val="Calibri"/>
        <family val="2"/>
        <scheme val="minor"/>
      </rPr>
      <t xml:space="preserve"> --1964215--</t>
    </r>
    <r>
      <rPr>
        <b/>
        <sz val="12"/>
        <color theme="1"/>
        <rFont val="Calibri"/>
        <family val="2"/>
        <scheme val="minor"/>
      </rPr>
      <t xml:space="preserve">   valor   FACTURA  26,070.66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1,070.66     usd</t>
    </r>
  </si>
  <si>
    <t>NLSE21-168</t>
  </si>
  <si>
    <t>NLSE21-169</t>
  </si>
  <si>
    <r>
      <t xml:space="preserve">Compra de 27,000.00  usd t.c. 20.610     A SEABOARD    </t>
    </r>
    <r>
      <rPr>
        <b/>
        <sz val="18"/>
        <color rgb="FF0000FF"/>
        <rFont val="Calibri"/>
        <family val="2"/>
        <scheme val="minor"/>
      </rPr>
      <t xml:space="preserve"> </t>
    </r>
    <r>
      <rPr>
        <b/>
        <sz val="16"/>
        <color rgb="FF0000FF"/>
        <rFont val="Calibri"/>
        <family val="2"/>
        <scheme val="minor"/>
      </rPr>
      <t xml:space="preserve"> NLSE21-170</t>
    </r>
    <r>
      <rPr>
        <b/>
        <sz val="12"/>
        <color theme="1"/>
        <rFont val="Calibri"/>
        <family val="2"/>
        <scheme val="minor"/>
      </rPr>
      <t xml:space="preserve">     FACTURA</t>
    </r>
    <r>
      <rPr>
        <b/>
        <sz val="14"/>
        <color theme="1"/>
        <rFont val="Calibri"/>
        <family val="2"/>
        <scheme val="minor"/>
      </rPr>
      <t xml:space="preserve"> --1965347--</t>
    </r>
    <r>
      <rPr>
        <b/>
        <sz val="12"/>
        <color theme="1"/>
        <rFont val="Calibri"/>
        <family val="2"/>
        <scheme val="minor"/>
      </rPr>
      <t xml:space="preserve">   valor   FACTURA  26,323.18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DE     676.82     usd</t>
    </r>
  </si>
  <si>
    <t>NLSE21-170</t>
  </si>
  <si>
    <r>
      <t xml:space="preserve">Compra de 27,000.00  usd t.c. 20.610     A SEABOARD    </t>
    </r>
    <r>
      <rPr>
        <b/>
        <sz val="18"/>
        <color rgb="FF0000FF"/>
        <rFont val="Calibri"/>
        <family val="2"/>
        <scheme val="minor"/>
      </rPr>
      <t xml:space="preserve"> </t>
    </r>
    <r>
      <rPr>
        <b/>
        <sz val="16"/>
        <color rgb="FF0000FF"/>
        <rFont val="Calibri"/>
        <family val="2"/>
        <scheme val="minor"/>
      </rPr>
      <t xml:space="preserve"> NLSE21-169</t>
    </r>
    <r>
      <rPr>
        <b/>
        <sz val="12"/>
        <color theme="1"/>
        <rFont val="Calibri"/>
        <family val="2"/>
        <scheme val="minor"/>
      </rPr>
      <t xml:space="preserve">     FACTURA</t>
    </r>
    <r>
      <rPr>
        <b/>
        <sz val="14"/>
        <color theme="1"/>
        <rFont val="Calibri"/>
        <family val="2"/>
        <scheme val="minor"/>
      </rPr>
      <t xml:space="preserve"> --1965212--</t>
    </r>
    <r>
      <rPr>
        <b/>
        <sz val="12"/>
        <color theme="1"/>
        <rFont val="Calibri"/>
        <family val="2"/>
        <scheme val="minor"/>
      </rPr>
      <t xml:space="preserve">   valor   FACTURA  26,277.11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DE   722.89     usd</t>
    </r>
  </si>
  <si>
    <r>
      <t xml:space="preserve">Compra de 26,000.00  usd t.c. 20.495     A SEABOARD    </t>
    </r>
    <r>
      <rPr>
        <b/>
        <sz val="18"/>
        <color rgb="FF0000FF"/>
        <rFont val="Calibri"/>
        <family val="2"/>
        <scheme val="minor"/>
      </rPr>
      <t xml:space="preserve"> </t>
    </r>
    <r>
      <rPr>
        <b/>
        <sz val="16"/>
        <color rgb="FF0000FF"/>
        <rFont val="Calibri"/>
        <family val="2"/>
        <scheme val="minor"/>
      </rPr>
      <t xml:space="preserve"> NLSE21-173</t>
    </r>
    <r>
      <rPr>
        <b/>
        <sz val="12"/>
        <color theme="1"/>
        <rFont val="Calibri"/>
        <family val="2"/>
        <scheme val="minor"/>
      </rPr>
      <t xml:space="preserve">     FACTURA</t>
    </r>
    <r>
      <rPr>
        <b/>
        <sz val="14"/>
        <color theme="1"/>
        <rFont val="Calibri"/>
        <family val="2"/>
        <scheme val="minor"/>
      </rPr>
      <t xml:space="preserve"> --1968048--</t>
    </r>
    <r>
      <rPr>
        <b/>
        <sz val="12"/>
        <color theme="1"/>
        <rFont val="Calibri"/>
        <family val="2"/>
        <scheme val="minor"/>
      </rPr>
      <t xml:space="preserve">   valor   FACTURA  28,396.35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2,396.35    usd</t>
    </r>
  </si>
  <si>
    <t>NLSE21-173</t>
  </si>
  <si>
    <r>
      <t xml:space="preserve">Compra de 32,000.00  usd t.c. 20.495     A SEABOARD    </t>
    </r>
    <r>
      <rPr>
        <b/>
        <sz val="18"/>
        <color rgb="FF0000FF"/>
        <rFont val="Calibri"/>
        <family val="2"/>
        <scheme val="minor"/>
      </rPr>
      <t xml:space="preserve"> </t>
    </r>
    <r>
      <rPr>
        <b/>
        <sz val="16"/>
        <color rgb="FF0000FF"/>
        <rFont val="Calibri"/>
        <family val="2"/>
        <scheme val="minor"/>
      </rPr>
      <t xml:space="preserve"> NLSE21-174</t>
    </r>
    <r>
      <rPr>
        <b/>
        <sz val="12"/>
        <color theme="1"/>
        <rFont val="Calibri"/>
        <family val="2"/>
        <scheme val="minor"/>
      </rPr>
      <t xml:space="preserve">     FACTURA</t>
    </r>
    <r>
      <rPr>
        <b/>
        <sz val="14"/>
        <color theme="1"/>
        <rFont val="Calibri"/>
        <family val="2"/>
        <scheme val="minor"/>
      </rPr>
      <t xml:space="preserve"> --1968389--</t>
    </r>
    <r>
      <rPr>
        <b/>
        <sz val="12"/>
        <color theme="1"/>
        <rFont val="Calibri"/>
        <family val="2"/>
        <scheme val="minor"/>
      </rPr>
      <t xml:space="preserve">   valor   FACTURA  28,322.24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3,677.76    usd</t>
    </r>
  </si>
  <si>
    <t>NLSE21-174</t>
  </si>
  <si>
    <t xml:space="preserve">Compra de  27,276.86   usd    tc   20.362    PAGO A TYSON FRESH MEATS. INC   63684     FACTURA  649576  VALOR FACTURA      27,276.86   usd  </t>
  </si>
  <si>
    <r>
      <t xml:space="preserve">Compra de  27,763.49   usd    tc   20.480    PAGO A TYSON FRESH MEATS. INC   63692    FACTURA  652232  VALOR FACTURA      27,808.26   usd    Diferencia de precio  </t>
    </r>
    <r>
      <rPr>
        <b/>
        <sz val="12"/>
        <color rgb="FFFF0000"/>
        <rFont val="Calibri"/>
        <family val="2"/>
        <scheme val="minor"/>
      </rPr>
      <t>44.77  NOTA CREDITO PENDIENTE</t>
    </r>
    <r>
      <rPr>
        <b/>
        <sz val="12"/>
        <color theme="1"/>
        <rFont val="Calibri"/>
        <family val="2"/>
        <scheme val="minor"/>
      </rPr>
      <t xml:space="preserve"> </t>
    </r>
  </si>
  <si>
    <t xml:space="preserve">Compra de  25,760.94   usd    tc   20.640    PAGO A TYSON FRESH MEATS. INC   19247     FACTURA  641273  VALOR FACTURA      25,760.94   usd  </t>
  </si>
  <si>
    <r>
      <t xml:space="preserve">Compra de 29,000.00  usd t.c. 20.850     A SEABOARD    </t>
    </r>
    <r>
      <rPr>
        <b/>
        <sz val="18"/>
        <color rgb="FF0000FF"/>
        <rFont val="Calibri"/>
        <family val="2"/>
        <scheme val="minor"/>
      </rPr>
      <t xml:space="preserve"> </t>
    </r>
    <r>
      <rPr>
        <b/>
        <sz val="16"/>
        <color rgb="FF0000FF"/>
        <rFont val="Calibri"/>
        <family val="2"/>
        <scheme val="minor"/>
      </rPr>
      <t xml:space="preserve"> NLSE21-170</t>
    </r>
    <r>
      <rPr>
        <b/>
        <sz val="12"/>
        <color theme="1"/>
        <rFont val="Calibri"/>
        <family val="2"/>
        <scheme val="minor"/>
      </rPr>
      <t xml:space="preserve">     FACTURA</t>
    </r>
    <r>
      <rPr>
        <b/>
        <sz val="14"/>
        <color theme="1"/>
        <rFont val="Calibri"/>
        <family val="2"/>
        <scheme val="minor"/>
      </rPr>
      <t xml:space="preserve"> --1966290--</t>
    </r>
    <r>
      <rPr>
        <b/>
        <sz val="12"/>
        <color theme="1"/>
        <rFont val="Calibri"/>
        <family val="2"/>
        <scheme val="minor"/>
      </rPr>
      <t xml:space="preserve">   valor   FACTURA  26,925.67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2,074.33    usd</t>
    </r>
  </si>
  <si>
    <r>
      <t xml:space="preserve">Compra de 29,000.00  usd t.c. 20.860     A SEABOARD    </t>
    </r>
    <r>
      <rPr>
        <b/>
        <sz val="18"/>
        <color rgb="FF0000FF"/>
        <rFont val="Calibri"/>
        <family val="2"/>
        <scheme val="minor"/>
      </rPr>
      <t xml:space="preserve"> </t>
    </r>
    <r>
      <rPr>
        <b/>
        <sz val="16"/>
        <color rgb="FF0000FF"/>
        <rFont val="Calibri"/>
        <family val="2"/>
        <scheme val="minor"/>
      </rPr>
      <t xml:space="preserve"> NLSE21-171</t>
    </r>
    <r>
      <rPr>
        <b/>
        <sz val="12"/>
        <color theme="1"/>
        <rFont val="Calibri"/>
        <family val="2"/>
        <scheme val="minor"/>
      </rPr>
      <t xml:space="preserve">     FACTURA</t>
    </r>
    <r>
      <rPr>
        <b/>
        <sz val="14"/>
        <color theme="1"/>
        <rFont val="Calibri"/>
        <family val="2"/>
        <scheme val="minor"/>
      </rPr>
      <t xml:space="preserve"> --1966291--</t>
    </r>
    <r>
      <rPr>
        <b/>
        <sz val="12"/>
        <color theme="1"/>
        <rFont val="Calibri"/>
        <family val="2"/>
        <scheme val="minor"/>
      </rPr>
      <t xml:space="preserve">   valor   FACTURA  27,053.13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1,946.87    usd</t>
    </r>
  </si>
  <si>
    <t>NLSE21-171</t>
  </si>
  <si>
    <r>
      <t xml:space="preserve">Compra de 26,000.00  usd t.c. 20.495     A SEABOARD    </t>
    </r>
    <r>
      <rPr>
        <b/>
        <sz val="18"/>
        <color rgb="FF0000FF"/>
        <rFont val="Calibri"/>
        <family val="2"/>
        <scheme val="minor"/>
      </rPr>
      <t xml:space="preserve"> </t>
    </r>
    <r>
      <rPr>
        <b/>
        <sz val="16"/>
        <color rgb="FF0000FF"/>
        <rFont val="Calibri"/>
        <family val="2"/>
        <scheme val="minor"/>
      </rPr>
      <t xml:space="preserve"> NLSE21-172</t>
    </r>
    <r>
      <rPr>
        <b/>
        <sz val="12"/>
        <color theme="1"/>
        <rFont val="Calibri"/>
        <family val="2"/>
        <scheme val="minor"/>
      </rPr>
      <t xml:space="preserve">     FACTURA</t>
    </r>
    <r>
      <rPr>
        <b/>
        <sz val="14"/>
        <color theme="1"/>
        <rFont val="Calibri"/>
        <family val="2"/>
        <scheme val="minor"/>
      </rPr>
      <t xml:space="preserve"> --1968047--</t>
    </r>
    <r>
      <rPr>
        <b/>
        <sz val="12"/>
        <color theme="1"/>
        <rFont val="Calibri"/>
        <family val="2"/>
        <scheme val="minor"/>
      </rPr>
      <t xml:space="preserve">   valor   FACTURA  28,194.54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2,194.54    usd</t>
    </r>
  </si>
  <si>
    <t>NLSE21-172</t>
  </si>
  <si>
    <t>NLSE21-170B</t>
  </si>
  <si>
    <r>
      <t xml:space="preserve">Compra de 30,000.00  usd t.c. 20.555     A SEABOARD    </t>
    </r>
    <r>
      <rPr>
        <b/>
        <sz val="18"/>
        <color rgb="FF0000FF"/>
        <rFont val="Calibri"/>
        <family val="2"/>
        <scheme val="minor"/>
      </rPr>
      <t xml:space="preserve"> </t>
    </r>
    <r>
      <rPr>
        <b/>
        <sz val="16"/>
        <color rgb="FF0000FF"/>
        <rFont val="Calibri"/>
        <family val="2"/>
        <scheme val="minor"/>
      </rPr>
      <t xml:space="preserve"> NLSE21-176</t>
    </r>
    <r>
      <rPr>
        <b/>
        <sz val="12"/>
        <color theme="1"/>
        <rFont val="Calibri"/>
        <family val="2"/>
        <scheme val="minor"/>
      </rPr>
      <t xml:space="preserve">     FACTURA</t>
    </r>
    <r>
      <rPr>
        <b/>
        <sz val="14"/>
        <color theme="1"/>
        <rFont val="Calibri"/>
        <family val="2"/>
        <scheme val="minor"/>
      </rPr>
      <t xml:space="preserve"> --1970491--</t>
    </r>
    <r>
      <rPr>
        <b/>
        <sz val="12"/>
        <color theme="1"/>
        <rFont val="Calibri"/>
        <family val="2"/>
        <scheme val="minor"/>
      </rPr>
      <t xml:space="preserve">   valor   FACTURA  30,376.86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376.86    usd</t>
    </r>
  </si>
  <si>
    <t>NLSE21-176</t>
  </si>
  <si>
    <r>
      <t xml:space="preserve">Compra de 27,000.00  usd t.c. 20.340     A SEABOARD    </t>
    </r>
    <r>
      <rPr>
        <b/>
        <sz val="18"/>
        <color rgb="FF0000FF"/>
        <rFont val="Calibri"/>
        <family val="2"/>
        <scheme val="minor"/>
      </rPr>
      <t xml:space="preserve"> </t>
    </r>
    <r>
      <rPr>
        <b/>
        <sz val="16"/>
        <color rgb="FF0000FF"/>
        <rFont val="Calibri"/>
        <family val="2"/>
        <scheme val="minor"/>
      </rPr>
      <t xml:space="preserve"> NLSE21-175</t>
    </r>
    <r>
      <rPr>
        <b/>
        <sz val="12"/>
        <color theme="1"/>
        <rFont val="Calibri"/>
        <family val="2"/>
        <scheme val="minor"/>
      </rPr>
      <t xml:space="preserve">     FACTURA</t>
    </r>
    <r>
      <rPr>
        <b/>
        <sz val="14"/>
        <color theme="1"/>
        <rFont val="Calibri"/>
        <family val="2"/>
        <scheme val="minor"/>
      </rPr>
      <t xml:space="preserve"> --1969824--</t>
    </r>
    <r>
      <rPr>
        <b/>
        <sz val="12"/>
        <color theme="1"/>
        <rFont val="Calibri"/>
        <family val="2"/>
        <scheme val="minor"/>
      </rPr>
      <t xml:space="preserve">   valor   FACTURA  28,344.53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1,344.53    usd</t>
    </r>
  </si>
  <si>
    <t>NLSE21-175</t>
  </si>
  <si>
    <r>
      <t xml:space="preserve">Compra de 31,000.00  usd t.c. 20.765     A SEABOARD    </t>
    </r>
    <r>
      <rPr>
        <b/>
        <sz val="18"/>
        <color rgb="FF0000FF"/>
        <rFont val="Calibri"/>
        <family val="2"/>
        <scheme val="minor"/>
      </rPr>
      <t xml:space="preserve"> </t>
    </r>
    <r>
      <rPr>
        <b/>
        <sz val="16"/>
        <color rgb="FF0000FF"/>
        <rFont val="Calibri"/>
        <family val="2"/>
        <scheme val="minor"/>
      </rPr>
      <t xml:space="preserve"> NLSE21-186</t>
    </r>
    <r>
      <rPr>
        <b/>
        <sz val="12"/>
        <color theme="1"/>
        <rFont val="Calibri"/>
        <family val="2"/>
        <scheme val="minor"/>
      </rPr>
      <t xml:space="preserve">     FACTURA</t>
    </r>
    <r>
      <rPr>
        <b/>
        <sz val="14"/>
        <color theme="1"/>
        <rFont val="Calibri"/>
        <family val="2"/>
        <scheme val="minor"/>
      </rPr>
      <t xml:space="preserve"> --1971359--</t>
    </r>
    <r>
      <rPr>
        <b/>
        <sz val="12"/>
        <color theme="1"/>
        <rFont val="Calibri"/>
        <family val="2"/>
        <scheme val="minor"/>
      </rPr>
      <t xml:space="preserve">   valor   FACTURA  30,811.50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188.50   usd</t>
    </r>
  </si>
  <si>
    <t>NLSE21-186</t>
  </si>
  <si>
    <r>
      <t xml:space="preserve">Compra de 30,000.00  usd t.c. 20.765     A SEABOARD    </t>
    </r>
    <r>
      <rPr>
        <b/>
        <sz val="18"/>
        <color rgb="FF0000FF"/>
        <rFont val="Calibri"/>
        <family val="2"/>
        <scheme val="minor"/>
      </rPr>
      <t xml:space="preserve"> </t>
    </r>
    <r>
      <rPr>
        <b/>
        <sz val="16"/>
        <color rgb="FF0000FF"/>
        <rFont val="Calibri"/>
        <family val="2"/>
        <scheme val="minor"/>
      </rPr>
      <t xml:space="preserve"> NLSE21-177</t>
    </r>
    <r>
      <rPr>
        <b/>
        <sz val="12"/>
        <color theme="1"/>
        <rFont val="Calibri"/>
        <family val="2"/>
        <scheme val="minor"/>
      </rPr>
      <t xml:space="preserve">     FACTURA</t>
    </r>
    <r>
      <rPr>
        <b/>
        <sz val="14"/>
        <color theme="1"/>
        <rFont val="Calibri"/>
        <family val="2"/>
        <scheme val="minor"/>
      </rPr>
      <t xml:space="preserve"> --1970492--</t>
    </r>
    <r>
      <rPr>
        <b/>
        <sz val="12"/>
        <color theme="1"/>
        <rFont val="Calibri"/>
        <family val="2"/>
        <scheme val="minor"/>
      </rPr>
      <t xml:space="preserve">   valor   FACTURA  30,551.63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551.63    usd</t>
    </r>
  </si>
  <si>
    <t>NLSE21-177</t>
  </si>
  <si>
    <r>
      <t xml:space="preserve">Compra de 31,000.00  usd t.c. 20.765     A SEABOARD    </t>
    </r>
    <r>
      <rPr>
        <b/>
        <sz val="18"/>
        <color rgb="FF0000FF"/>
        <rFont val="Calibri"/>
        <family val="2"/>
        <scheme val="minor"/>
      </rPr>
      <t xml:space="preserve"> </t>
    </r>
    <r>
      <rPr>
        <b/>
        <sz val="16"/>
        <color rgb="FF0000FF"/>
        <rFont val="Calibri"/>
        <family val="2"/>
        <scheme val="minor"/>
      </rPr>
      <t xml:space="preserve"> NLSE21-178</t>
    </r>
    <r>
      <rPr>
        <b/>
        <sz val="12"/>
        <color theme="1"/>
        <rFont val="Calibri"/>
        <family val="2"/>
        <scheme val="minor"/>
      </rPr>
      <t xml:space="preserve">     FACTURA</t>
    </r>
    <r>
      <rPr>
        <b/>
        <sz val="14"/>
        <color theme="1"/>
        <rFont val="Calibri"/>
        <family val="2"/>
        <scheme val="minor"/>
      </rPr>
      <t xml:space="preserve"> --1971872--</t>
    </r>
    <r>
      <rPr>
        <b/>
        <sz val="12"/>
        <color theme="1"/>
        <rFont val="Calibri"/>
        <family val="2"/>
        <scheme val="minor"/>
      </rPr>
      <t xml:space="preserve">   valor   FACTURA  30,840.98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159.02    usd</t>
    </r>
  </si>
  <si>
    <t>NLSE21-178</t>
  </si>
  <si>
    <r>
      <t xml:space="preserve">Compra de 31,000.00  usd t.c. 20.765     A SEABOARD    </t>
    </r>
    <r>
      <rPr>
        <b/>
        <sz val="18"/>
        <color rgb="FF0000FF"/>
        <rFont val="Calibri"/>
        <family val="2"/>
        <scheme val="minor"/>
      </rPr>
      <t xml:space="preserve"> </t>
    </r>
    <r>
      <rPr>
        <b/>
        <sz val="16"/>
        <color rgb="FF0000FF"/>
        <rFont val="Calibri"/>
        <family val="2"/>
        <scheme val="minor"/>
      </rPr>
      <t xml:space="preserve"> NLSE21-179</t>
    </r>
    <r>
      <rPr>
        <b/>
        <sz val="12"/>
        <color theme="1"/>
        <rFont val="Calibri"/>
        <family val="2"/>
        <scheme val="minor"/>
      </rPr>
      <t xml:space="preserve">     FACTURA</t>
    </r>
    <r>
      <rPr>
        <b/>
        <sz val="14"/>
        <color theme="1"/>
        <rFont val="Calibri"/>
        <family val="2"/>
        <scheme val="minor"/>
      </rPr>
      <t xml:space="preserve"> --1971873--</t>
    </r>
    <r>
      <rPr>
        <b/>
        <sz val="12"/>
        <color theme="1"/>
        <rFont val="Calibri"/>
        <family val="2"/>
        <scheme val="minor"/>
      </rPr>
      <t xml:space="preserve">   valor   FACTURA  30,613.39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386.61    usd</t>
    </r>
  </si>
  <si>
    <t>NLSE21-179</t>
  </si>
  <si>
    <t xml:space="preserve">Compra de  29,947.99   usd    tc   20.711    PAGO A TYSON FRESH MEATS. INC   63694    FACTURA  662724      VALOR FACTURA      29,947.99   usd   </t>
  </si>
  <si>
    <t xml:space="preserve">Compra de  29,576.53   usd    tc   20.780    PAGO A TYSON FRESH MEATS. INC   63693    FACTURA  662400      VALOR FACTURA      29,576.53   usd   </t>
  </si>
  <si>
    <t xml:space="preserve">Compra de  29,903.03   usd    tc   21.730    PAGO A TYSON FRESH MEATS. INC   63700    FACTURA  672671      VALOR FACTURA      29,903.03   usd   </t>
  </si>
  <si>
    <t xml:space="preserve">VECTOR CASA DE BOLSA                    Compra de  29,579.41   usd    tc   21.00    PAGO A TYSON FRESH MEATS. INC   90973    FACTURA  60207      VALOR FACTURA      29,579.41   usd   </t>
  </si>
  <si>
    <r>
      <t xml:space="preserve">Compra de 29,000.00  usd t.c. 20.732     A SEABOARD    </t>
    </r>
    <r>
      <rPr>
        <b/>
        <sz val="18"/>
        <color rgb="FF0000FF"/>
        <rFont val="Calibri"/>
        <family val="2"/>
        <scheme val="minor"/>
      </rPr>
      <t xml:space="preserve"> </t>
    </r>
    <r>
      <rPr>
        <b/>
        <sz val="16"/>
        <color rgb="FF0000FF"/>
        <rFont val="Calibri"/>
        <family val="2"/>
        <scheme val="minor"/>
      </rPr>
      <t xml:space="preserve"> NLSE21-180</t>
    </r>
    <r>
      <rPr>
        <b/>
        <sz val="12"/>
        <color theme="1"/>
        <rFont val="Calibri"/>
        <family val="2"/>
        <scheme val="minor"/>
      </rPr>
      <t xml:space="preserve">     FACTURA</t>
    </r>
    <r>
      <rPr>
        <b/>
        <sz val="14"/>
        <color theme="1"/>
        <rFont val="Calibri"/>
        <family val="2"/>
        <scheme val="minor"/>
      </rPr>
      <t xml:space="preserve"> --1973937--</t>
    </r>
    <r>
      <rPr>
        <b/>
        <sz val="12"/>
        <color theme="1"/>
        <rFont val="Calibri"/>
        <family val="2"/>
        <scheme val="minor"/>
      </rPr>
      <t xml:space="preserve">   valor   FACTURA  29,542.24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542.24   usd</t>
    </r>
  </si>
  <si>
    <t>NLSE21-180</t>
  </si>
  <si>
    <r>
      <t xml:space="preserve">Compra de 29,000.00  usd t.c. 21.415     A SEABOARD    </t>
    </r>
    <r>
      <rPr>
        <b/>
        <sz val="18"/>
        <color rgb="FF0000FF"/>
        <rFont val="Calibri"/>
        <family val="2"/>
        <scheme val="minor"/>
      </rPr>
      <t xml:space="preserve"> </t>
    </r>
    <r>
      <rPr>
        <b/>
        <sz val="16"/>
        <color rgb="FF0000FF"/>
        <rFont val="Calibri"/>
        <family val="2"/>
        <scheme val="minor"/>
      </rPr>
      <t xml:space="preserve"> NLSE21-181</t>
    </r>
    <r>
      <rPr>
        <b/>
        <sz val="12"/>
        <color theme="1"/>
        <rFont val="Calibri"/>
        <family val="2"/>
        <scheme val="minor"/>
      </rPr>
      <t xml:space="preserve">     FACTURA</t>
    </r>
    <r>
      <rPr>
        <b/>
        <sz val="14"/>
        <color theme="1"/>
        <rFont val="Calibri"/>
        <family val="2"/>
        <scheme val="minor"/>
      </rPr>
      <t xml:space="preserve"> --1973938--</t>
    </r>
    <r>
      <rPr>
        <b/>
        <sz val="12"/>
        <color theme="1"/>
        <rFont val="Calibri"/>
        <family val="2"/>
        <scheme val="minor"/>
      </rPr>
      <t xml:space="preserve">   valor   FACTURA  29,425.65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425.65   usd</t>
    </r>
  </si>
  <si>
    <t>NLSE21-181</t>
  </si>
  <si>
    <r>
      <t xml:space="preserve">Compra de 28,500.00  usd t.c. 21.850     A SEABOARD    </t>
    </r>
    <r>
      <rPr>
        <b/>
        <sz val="18"/>
        <color rgb="FF0000FF"/>
        <rFont val="Calibri"/>
        <family val="2"/>
        <scheme val="minor"/>
      </rPr>
      <t xml:space="preserve"> </t>
    </r>
    <r>
      <rPr>
        <b/>
        <sz val="16"/>
        <color rgb="FF0000FF"/>
        <rFont val="Calibri"/>
        <family val="2"/>
        <scheme val="minor"/>
      </rPr>
      <t xml:space="preserve"> NLSE21-184</t>
    </r>
    <r>
      <rPr>
        <b/>
        <sz val="12"/>
        <color theme="1"/>
        <rFont val="Calibri"/>
        <family val="2"/>
        <scheme val="minor"/>
      </rPr>
      <t xml:space="preserve">     FACTURA</t>
    </r>
    <r>
      <rPr>
        <b/>
        <sz val="14"/>
        <color theme="1"/>
        <rFont val="Calibri"/>
        <family val="2"/>
        <scheme val="minor"/>
      </rPr>
      <t xml:space="preserve"> --1976031--</t>
    </r>
    <r>
      <rPr>
        <b/>
        <sz val="12"/>
        <color theme="1"/>
        <rFont val="Calibri"/>
        <family val="2"/>
        <scheme val="minor"/>
      </rPr>
      <t xml:space="preserve">   valor   FACTURA  28,417.76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82.24   usd</t>
    </r>
  </si>
  <si>
    <t>NLSE21-184</t>
  </si>
  <si>
    <r>
      <t xml:space="preserve">Compra de 28,500.00  usd t.c. 21.800     A SEABOARD    </t>
    </r>
    <r>
      <rPr>
        <b/>
        <sz val="18"/>
        <color rgb="FF0000FF"/>
        <rFont val="Calibri"/>
        <family val="2"/>
        <scheme val="minor"/>
      </rPr>
      <t xml:space="preserve"> </t>
    </r>
    <r>
      <rPr>
        <b/>
        <sz val="16"/>
        <color rgb="FF0000FF"/>
        <rFont val="Calibri"/>
        <family val="2"/>
        <scheme val="minor"/>
      </rPr>
      <t xml:space="preserve"> NLSE21-189</t>
    </r>
    <r>
      <rPr>
        <b/>
        <sz val="12"/>
        <color theme="1"/>
        <rFont val="Calibri"/>
        <family val="2"/>
        <scheme val="minor"/>
      </rPr>
      <t xml:space="preserve">     FACTURA</t>
    </r>
    <r>
      <rPr>
        <b/>
        <sz val="14"/>
        <color theme="1"/>
        <rFont val="Calibri"/>
        <family val="2"/>
        <scheme val="minor"/>
      </rPr>
      <t xml:space="preserve"> --1976407--</t>
    </r>
    <r>
      <rPr>
        <b/>
        <sz val="12"/>
        <color theme="1"/>
        <rFont val="Calibri"/>
        <family val="2"/>
        <scheme val="minor"/>
      </rPr>
      <t xml:space="preserve">   valor   FACTURA  28,452.27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47.73   usd</t>
    </r>
  </si>
  <si>
    <t>NLSE21-189</t>
  </si>
  <si>
    <r>
      <t xml:space="preserve">Compra de 29,000.00  usd t.c. 21.00     A SEABOARD    </t>
    </r>
    <r>
      <rPr>
        <b/>
        <sz val="18"/>
        <color rgb="FF0000FF"/>
        <rFont val="Calibri"/>
        <family val="2"/>
        <scheme val="minor"/>
      </rPr>
      <t xml:space="preserve"> </t>
    </r>
    <r>
      <rPr>
        <b/>
        <sz val="16"/>
        <color rgb="FF0000FF"/>
        <rFont val="Calibri"/>
        <family val="2"/>
        <scheme val="minor"/>
      </rPr>
      <t xml:space="preserve"> NLSE21-187</t>
    </r>
    <r>
      <rPr>
        <b/>
        <sz val="12"/>
        <color theme="1"/>
        <rFont val="Calibri"/>
        <family val="2"/>
        <scheme val="minor"/>
      </rPr>
      <t xml:space="preserve">     FACTURA</t>
    </r>
    <r>
      <rPr>
        <b/>
        <sz val="14"/>
        <color theme="1"/>
        <rFont val="Calibri"/>
        <family val="2"/>
        <scheme val="minor"/>
      </rPr>
      <t xml:space="preserve"> --1974237--</t>
    </r>
    <r>
      <rPr>
        <b/>
        <sz val="12"/>
        <color theme="1"/>
        <rFont val="Calibri"/>
        <family val="2"/>
        <scheme val="minor"/>
      </rPr>
      <t xml:space="preserve">   valor   FACTURA  29,163.50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 xml:space="preserve">SALDO  A FAVOR   115.77    usd   </t>
    </r>
  </si>
  <si>
    <t>NLSE21-187</t>
  </si>
  <si>
    <r>
      <t xml:space="preserve">Compra de 28,500.00  usd t.c. 21.245     A SEABOARD    </t>
    </r>
    <r>
      <rPr>
        <b/>
        <sz val="18"/>
        <color rgb="FF0000FF"/>
        <rFont val="Calibri"/>
        <family val="2"/>
        <scheme val="minor"/>
      </rPr>
      <t xml:space="preserve"> </t>
    </r>
    <r>
      <rPr>
        <b/>
        <sz val="16"/>
        <color rgb="FF0000FF"/>
        <rFont val="Calibri"/>
        <family val="2"/>
        <scheme val="minor"/>
      </rPr>
      <t xml:space="preserve"> NLSE21-183</t>
    </r>
    <r>
      <rPr>
        <b/>
        <sz val="12"/>
        <color theme="1"/>
        <rFont val="Calibri"/>
        <family val="2"/>
        <scheme val="minor"/>
      </rPr>
      <t xml:space="preserve">     FACTURA</t>
    </r>
    <r>
      <rPr>
        <b/>
        <sz val="14"/>
        <color theme="1"/>
        <rFont val="Calibri"/>
        <family val="2"/>
        <scheme val="minor"/>
      </rPr>
      <t xml:space="preserve"> --1974236--</t>
    </r>
    <r>
      <rPr>
        <b/>
        <sz val="12"/>
        <color theme="1"/>
        <rFont val="Calibri"/>
        <family val="2"/>
        <scheme val="minor"/>
      </rPr>
      <t xml:space="preserve">   valor   FACTURA  28,854.91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 xml:space="preserve">SALDO  PENDIENTE     354.91   usd   </t>
    </r>
  </si>
  <si>
    <t>NLSE21-183</t>
  </si>
  <si>
    <r>
      <t xml:space="preserve">Compra de 28,500.00  usd t.c. 21.245     A SEABOARD    </t>
    </r>
    <r>
      <rPr>
        <b/>
        <sz val="18"/>
        <color rgb="FF0000FF"/>
        <rFont val="Calibri"/>
        <family val="2"/>
        <scheme val="minor"/>
      </rPr>
      <t xml:space="preserve"> </t>
    </r>
    <r>
      <rPr>
        <b/>
        <sz val="16"/>
        <color rgb="FF0000FF"/>
        <rFont val="Calibri"/>
        <family val="2"/>
        <scheme val="minor"/>
      </rPr>
      <t xml:space="preserve"> NLSE21-182</t>
    </r>
    <r>
      <rPr>
        <b/>
        <sz val="12"/>
        <color theme="1"/>
        <rFont val="Calibri"/>
        <family val="2"/>
        <scheme val="minor"/>
      </rPr>
      <t xml:space="preserve">    FACTURA</t>
    </r>
    <r>
      <rPr>
        <b/>
        <sz val="14"/>
        <color theme="1"/>
        <rFont val="Calibri"/>
        <family val="2"/>
        <scheme val="minor"/>
      </rPr>
      <t xml:space="preserve"> --1977184--</t>
    </r>
    <r>
      <rPr>
        <b/>
        <sz val="12"/>
        <color theme="1"/>
        <rFont val="Calibri"/>
        <family val="2"/>
        <scheme val="minor"/>
      </rPr>
      <t xml:space="preserve">   valor   FACTURA  27,677.41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 xml:space="preserve">SALDO  A FAVOR   822.59    usd   </t>
    </r>
  </si>
  <si>
    <t>NLSE21-182</t>
  </si>
  <si>
    <r>
      <t xml:space="preserve">Compra de 28,500.00  usd t.c. 21.730    A SEABOARD    </t>
    </r>
    <r>
      <rPr>
        <b/>
        <sz val="18"/>
        <color rgb="FF0000FF"/>
        <rFont val="Calibri"/>
        <family val="2"/>
        <scheme val="minor"/>
      </rPr>
      <t xml:space="preserve"> </t>
    </r>
    <r>
      <rPr>
        <b/>
        <sz val="16"/>
        <color rgb="FF0000FF"/>
        <rFont val="Calibri"/>
        <family val="2"/>
        <scheme val="minor"/>
      </rPr>
      <t xml:space="preserve"> NLSE21-188</t>
    </r>
    <r>
      <rPr>
        <b/>
        <sz val="12"/>
        <color theme="1"/>
        <rFont val="Calibri"/>
        <family val="2"/>
        <scheme val="minor"/>
      </rPr>
      <t xml:space="preserve">     FACTURA</t>
    </r>
    <r>
      <rPr>
        <b/>
        <sz val="14"/>
        <color theme="1"/>
        <rFont val="Calibri"/>
        <family val="2"/>
        <scheme val="minor"/>
      </rPr>
      <t xml:space="preserve"> --1975355--</t>
    </r>
    <r>
      <rPr>
        <b/>
        <sz val="12"/>
        <color theme="1"/>
        <rFont val="Calibri"/>
        <family val="2"/>
        <scheme val="minor"/>
      </rPr>
      <t xml:space="preserve">   valor   FACTURA  29,174.52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674.52   usd</t>
    </r>
  </si>
  <si>
    <t>NLSE21-188</t>
  </si>
  <si>
    <t xml:space="preserve">Compra de  29,915.57   usd    tc   21.860    PAGO A TYSON FRESH MEATS. INC   63700    FACTURA  672346      VALOR FACTURA     29,915.57   usd   </t>
  </si>
  <si>
    <r>
      <t xml:space="preserve">Compra de 28,500.00  usd t.c. 21.860    A SEABOARD    </t>
    </r>
    <r>
      <rPr>
        <b/>
        <sz val="18"/>
        <color rgb="FF0000FF"/>
        <rFont val="Calibri"/>
        <family val="2"/>
        <scheme val="minor"/>
      </rPr>
      <t xml:space="preserve"> </t>
    </r>
    <r>
      <rPr>
        <b/>
        <sz val="16"/>
        <color rgb="FF0000FF"/>
        <rFont val="Calibri"/>
        <family val="2"/>
        <scheme val="minor"/>
      </rPr>
      <t xml:space="preserve"> NLSE21-185</t>
    </r>
    <r>
      <rPr>
        <b/>
        <sz val="12"/>
        <color theme="1"/>
        <rFont val="Calibri"/>
        <family val="2"/>
        <scheme val="minor"/>
      </rPr>
      <t xml:space="preserve">     FACTURA</t>
    </r>
    <r>
      <rPr>
        <b/>
        <sz val="14"/>
        <color theme="1"/>
        <rFont val="Calibri"/>
        <family val="2"/>
        <scheme val="minor"/>
      </rPr>
      <t xml:space="preserve"> --1977185--</t>
    </r>
    <r>
      <rPr>
        <b/>
        <sz val="12"/>
        <color theme="1"/>
        <rFont val="Calibri"/>
        <family val="2"/>
        <scheme val="minor"/>
      </rPr>
      <t xml:space="preserve">   valor   FACTURA  27,795.43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704.57   usd</t>
    </r>
  </si>
  <si>
    <t>NLSE21-185</t>
  </si>
  <si>
    <r>
      <t xml:space="preserve">Compra de 28,000.00  usd t.c. 21.430     A SEABOARD    </t>
    </r>
    <r>
      <rPr>
        <b/>
        <sz val="18"/>
        <color rgb="FF0000FF"/>
        <rFont val="Calibri"/>
        <family val="2"/>
        <scheme val="minor"/>
      </rPr>
      <t xml:space="preserve"> </t>
    </r>
    <r>
      <rPr>
        <b/>
        <sz val="16"/>
        <color rgb="FF0000FF"/>
        <rFont val="Calibri"/>
        <family val="2"/>
        <scheme val="minor"/>
      </rPr>
      <t xml:space="preserve"> NLSE21-190</t>
    </r>
    <r>
      <rPr>
        <b/>
        <sz val="12"/>
        <color theme="1"/>
        <rFont val="Calibri"/>
        <family val="2"/>
        <scheme val="minor"/>
      </rPr>
      <t xml:space="preserve">     FACTURA</t>
    </r>
    <r>
      <rPr>
        <b/>
        <sz val="14"/>
        <color theme="1"/>
        <rFont val="Calibri"/>
        <family val="2"/>
        <scheme val="minor"/>
      </rPr>
      <t xml:space="preserve"> --1977186--</t>
    </r>
    <r>
      <rPr>
        <b/>
        <sz val="12"/>
        <color theme="1"/>
        <rFont val="Calibri"/>
        <family val="2"/>
        <scheme val="minor"/>
      </rPr>
      <t xml:space="preserve">   valor   FACTURA  27,877.84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122.16   usd</t>
    </r>
  </si>
  <si>
    <t>NLSE21-190</t>
  </si>
  <si>
    <r>
      <t xml:space="preserve">Compra de 28,500.00  usd t.c. 21.320     A SEABOARD    </t>
    </r>
    <r>
      <rPr>
        <b/>
        <sz val="18"/>
        <color rgb="FF0000FF"/>
        <rFont val="Calibri"/>
        <family val="2"/>
        <scheme val="minor"/>
      </rPr>
      <t xml:space="preserve"> </t>
    </r>
    <r>
      <rPr>
        <b/>
        <sz val="16"/>
        <color rgb="FF0000FF"/>
        <rFont val="Calibri"/>
        <family val="2"/>
        <scheme val="minor"/>
      </rPr>
      <t xml:space="preserve"> NLSE21-191</t>
    </r>
    <r>
      <rPr>
        <b/>
        <sz val="12"/>
        <color theme="1"/>
        <rFont val="Calibri"/>
        <family val="2"/>
        <scheme val="minor"/>
      </rPr>
      <t xml:space="preserve">     FACTURA</t>
    </r>
    <r>
      <rPr>
        <b/>
        <sz val="14"/>
        <color theme="1"/>
        <rFont val="Calibri"/>
        <family val="2"/>
        <scheme val="minor"/>
      </rPr>
      <t xml:space="preserve"> --1977187--</t>
    </r>
    <r>
      <rPr>
        <b/>
        <sz val="12"/>
        <color theme="1"/>
        <rFont val="Calibri"/>
        <family val="2"/>
        <scheme val="minor"/>
      </rPr>
      <t xml:space="preserve">   valor   FACTURA  27,411.72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1,088.28    usd</t>
    </r>
  </si>
  <si>
    <t>NLSE21-191</t>
  </si>
  <si>
    <r>
      <t xml:space="preserve">Compra de 26,000.00  usd t.c. 21.380     A SEABOARD    </t>
    </r>
    <r>
      <rPr>
        <b/>
        <sz val="18"/>
        <color rgb="FF0000FF"/>
        <rFont val="Calibri"/>
        <family val="2"/>
        <scheme val="minor"/>
      </rPr>
      <t xml:space="preserve"> </t>
    </r>
    <r>
      <rPr>
        <b/>
        <sz val="16"/>
        <color rgb="FF0000FF"/>
        <rFont val="Calibri"/>
        <family val="2"/>
        <scheme val="minor"/>
      </rPr>
      <t xml:space="preserve"> NLSE21-194</t>
    </r>
    <r>
      <rPr>
        <b/>
        <sz val="12"/>
        <color theme="1"/>
        <rFont val="Calibri"/>
        <family val="2"/>
        <scheme val="minor"/>
      </rPr>
      <t xml:space="preserve">     FACTURA</t>
    </r>
    <r>
      <rPr>
        <b/>
        <sz val="14"/>
        <color theme="1"/>
        <rFont val="Calibri"/>
        <family val="2"/>
        <scheme val="minor"/>
      </rPr>
      <t xml:space="preserve"> --1979298--</t>
    </r>
    <r>
      <rPr>
        <b/>
        <sz val="12"/>
        <color theme="1"/>
        <rFont val="Calibri"/>
        <family val="2"/>
        <scheme val="minor"/>
      </rPr>
      <t xml:space="preserve">   valor   FACTURA  27,515.07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1,515.07    usd</t>
    </r>
  </si>
  <si>
    <t>NLSE21-194</t>
  </si>
  <si>
    <t xml:space="preserve">Compra de  27,866.27  usd    tc   21.290    PAGO A TYSON FRESH MEATS. INC   63700    FACTURA  81558      VALOR FACTURA     27,866.27   usd   </t>
  </si>
  <si>
    <t xml:space="preserve">Compra de  26,885.65  usd    tc   20.970    PAGO A TYSON FRESH MEATS. INC  C-3992    FACTURA  91474      VALOR FACTURA     26,885.65   usd   </t>
  </si>
  <si>
    <t>C3992</t>
  </si>
  <si>
    <r>
      <t xml:space="preserve">Compra de 26,000.00  usd t.c. 21.265     A SEABOARD    </t>
    </r>
    <r>
      <rPr>
        <b/>
        <sz val="18"/>
        <color rgb="FF0000FF"/>
        <rFont val="Calibri"/>
        <family val="2"/>
        <scheme val="minor"/>
      </rPr>
      <t xml:space="preserve"> </t>
    </r>
    <r>
      <rPr>
        <b/>
        <sz val="16"/>
        <color rgb="FF0000FF"/>
        <rFont val="Calibri"/>
        <family val="2"/>
        <scheme val="minor"/>
      </rPr>
      <t xml:space="preserve"> NLSE21-195</t>
    </r>
    <r>
      <rPr>
        <b/>
        <sz val="12"/>
        <color theme="1"/>
        <rFont val="Calibri"/>
        <family val="2"/>
        <scheme val="minor"/>
      </rPr>
      <t xml:space="preserve">     FACTURA</t>
    </r>
    <r>
      <rPr>
        <b/>
        <sz val="14"/>
        <color theme="1"/>
        <rFont val="Calibri"/>
        <family val="2"/>
        <scheme val="minor"/>
      </rPr>
      <t xml:space="preserve"> --1979299--</t>
    </r>
    <r>
      <rPr>
        <b/>
        <sz val="12"/>
        <color theme="1"/>
        <rFont val="Calibri"/>
        <family val="2"/>
        <scheme val="minor"/>
      </rPr>
      <t xml:space="preserve">   valor   FACTURA  27,037.69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1,037.69    usd</t>
    </r>
  </si>
  <si>
    <t>NLSE21-195</t>
  </si>
  <si>
    <t xml:space="preserve">Compra de  52,787.70  usd    tc   21.220    PAGO A TYSON FRESH MEATS. INC  D-3537    FACTURA  90961      VALOR FACTURA     52,787.70   usd   </t>
  </si>
  <si>
    <t>D-3537</t>
  </si>
  <si>
    <t xml:space="preserve">Compra de  27,084.18  usd    tc   21.063    PAGO A TYSON FRESH MEATS. INC  C-3954    FACTURA  89960      VALOR FACTURA     27,084.18   usd   </t>
  </si>
  <si>
    <t>C-3954</t>
  </si>
  <si>
    <r>
      <t xml:space="preserve">Compra de 26,000.00  usd t.c. 21.066     A SEABOARD    </t>
    </r>
    <r>
      <rPr>
        <b/>
        <sz val="18"/>
        <color rgb="FF0000FF"/>
        <rFont val="Calibri"/>
        <family val="2"/>
        <scheme val="minor"/>
      </rPr>
      <t xml:space="preserve"> </t>
    </r>
    <r>
      <rPr>
        <b/>
        <sz val="16"/>
        <color rgb="FF0000FF"/>
        <rFont val="Calibri"/>
        <family val="2"/>
        <scheme val="minor"/>
      </rPr>
      <t xml:space="preserve"> NLSE21-199</t>
    </r>
    <r>
      <rPr>
        <b/>
        <sz val="12"/>
        <color theme="1"/>
        <rFont val="Calibri"/>
        <family val="2"/>
        <scheme val="minor"/>
      </rPr>
      <t xml:space="preserve">     FACTURA</t>
    </r>
    <r>
      <rPr>
        <b/>
        <sz val="14"/>
        <color theme="1"/>
        <rFont val="Calibri"/>
        <family val="2"/>
        <scheme val="minor"/>
      </rPr>
      <t xml:space="preserve"> --1981176--</t>
    </r>
    <r>
      <rPr>
        <b/>
        <sz val="12"/>
        <color theme="1"/>
        <rFont val="Calibri"/>
        <family val="2"/>
        <scheme val="minor"/>
      </rPr>
      <t xml:space="preserve">   valor   FACTURA  26,383.32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383.32    usd</t>
    </r>
  </si>
  <si>
    <t>NLSE21-199</t>
  </si>
  <si>
    <r>
      <t xml:space="preserve">Compra de 27,000.00  usd t.c. 20.877     A SEABOARD    </t>
    </r>
    <r>
      <rPr>
        <b/>
        <sz val="18"/>
        <color rgb="FF0000FF"/>
        <rFont val="Calibri"/>
        <family val="2"/>
        <scheme val="minor"/>
      </rPr>
      <t xml:space="preserve"> </t>
    </r>
    <r>
      <rPr>
        <b/>
        <sz val="16"/>
        <color rgb="FF0000FF"/>
        <rFont val="Calibri"/>
        <family val="2"/>
        <scheme val="minor"/>
      </rPr>
      <t xml:space="preserve"> NLSE21-201</t>
    </r>
    <r>
      <rPr>
        <b/>
        <sz val="12"/>
        <color theme="1"/>
        <rFont val="Calibri"/>
        <family val="2"/>
        <scheme val="minor"/>
      </rPr>
      <t xml:space="preserve">     FACTURA</t>
    </r>
    <r>
      <rPr>
        <b/>
        <sz val="14"/>
        <color theme="1"/>
        <rFont val="Calibri"/>
        <family val="2"/>
        <scheme val="minor"/>
      </rPr>
      <t xml:space="preserve"> --1982088--</t>
    </r>
    <r>
      <rPr>
        <b/>
        <sz val="12"/>
        <color theme="1"/>
        <rFont val="Calibri"/>
        <family val="2"/>
        <scheme val="minor"/>
      </rPr>
      <t xml:space="preserve">   valor   FACTURA  27,244.05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244.05    usd</t>
    </r>
  </si>
  <si>
    <t>NLSE21-201</t>
  </si>
  <si>
    <t xml:space="preserve">Compra de  26,968.22  usd    tc   20.990    PAGO A TYSON FRESH MEATS. INC  C-3993    FACTURA  701817      VALOR FACTURA     26,968.22   usd   </t>
  </si>
  <si>
    <t>C-3993</t>
  </si>
  <si>
    <r>
      <t xml:space="preserve">Compra de 28,500.00  usd t.c. 21.340     A SEABOARD    </t>
    </r>
    <r>
      <rPr>
        <b/>
        <sz val="18"/>
        <color rgb="FF0000FF"/>
        <rFont val="Calibri"/>
        <family val="2"/>
        <scheme val="minor"/>
      </rPr>
      <t xml:space="preserve"> </t>
    </r>
    <r>
      <rPr>
        <b/>
        <sz val="16"/>
        <color rgb="FF0000FF"/>
        <rFont val="Calibri"/>
        <family val="2"/>
        <scheme val="minor"/>
      </rPr>
      <t xml:space="preserve"> NLSE21-196</t>
    </r>
    <r>
      <rPr>
        <b/>
        <sz val="12"/>
        <color theme="1"/>
        <rFont val="Calibri"/>
        <family val="2"/>
        <scheme val="minor"/>
      </rPr>
      <t xml:space="preserve">    FACTURA</t>
    </r>
    <r>
      <rPr>
        <b/>
        <sz val="14"/>
        <color theme="1"/>
        <rFont val="Calibri"/>
        <family val="2"/>
        <scheme val="minor"/>
      </rPr>
      <t xml:space="preserve"> --1980099--</t>
    </r>
    <r>
      <rPr>
        <b/>
        <sz val="12"/>
        <color theme="1"/>
        <rFont val="Calibri"/>
        <family val="2"/>
        <scheme val="minor"/>
      </rPr>
      <t xml:space="preserve">   valor   FACTURA  27,328.86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1,171.14    usd</t>
    </r>
  </si>
  <si>
    <t>NLSE21-196</t>
  </si>
  <si>
    <r>
      <t xml:space="preserve">Compra de 28,500.00  usd t.c. 21.280     A SEABOARD    </t>
    </r>
    <r>
      <rPr>
        <b/>
        <sz val="18"/>
        <color rgb="FF0000FF"/>
        <rFont val="Calibri"/>
        <family val="2"/>
        <scheme val="minor"/>
      </rPr>
      <t xml:space="preserve"> </t>
    </r>
    <r>
      <rPr>
        <b/>
        <sz val="16"/>
        <color rgb="FF0000FF"/>
        <rFont val="Calibri"/>
        <family val="2"/>
        <scheme val="minor"/>
      </rPr>
      <t xml:space="preserve"> NLSE21-197</t>
    </r>
    <r>
      <rPr>
        <b/>
        <sz val="12"/>
        <color theme="1"/>
        <rFont val="Calibri"/>
        <family val="2"/>
        <scheme val="minor"/>
      </rPr>
      <t xml:space="preserve">    FACTURA</t>
    </r>
    <r>
      <rPr>
        <b/>
        <sz val="14"/>
        <color theme="1"/>
        <rFont val="Calibri"/>
        <family val="2"/>
        <scheme val="minor"/>
      </rPr>
      <t xml:space="preserve"> --1980100--</t>
    </r>
    <r>
      <rPr>
        <b/>
        <sz val="12"/>
        <color theme="1"/>
        <rFont val="Calibri"/>
        <family val="2"/>
        <scheme val="minor"/>
      </rPr>
      <t xml:space="preserve">   valor   FACTURA  27,012.16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1,487.84   usd</t>
    </r>
  </si>
  <si>
    <t>NLSE21-197</t>
  </si>
  <si>
    <r>
      <t xml:space="preserve">Compra de 26,000.00  usd t.c. 21.255     A SEABOARD    </t>
    </r>
    <r>
      <rPr>
        <b/>
        <sz val="18"/>
        <color rgb="FF0000FF"/>
        <rFont val="Calibri"/>
        <family val="2"/>
        <scheme val="minor"/>
      </rPr>
      <t xml:space="preserve"> </t>
    </r>
    <r>
      <rPr>
        <b/>
        <sz val="16"/>
        <color rgb="FF0000FF"/>
        <rFont val="Calibri"/>
        <family val="2"/>
        <scheme val="minor"/>
      </rPr>
      <t xml:space="preserve"> NLSE21-198</t>
    </r>
    <r>
      <rPr>
        <b/>
        <sz val="12"/>
        <color theme="1"/>
        <rFont val="Calibri"/>
        <family val="2"/>
        <scheme val="minor"/>
      </rPr>
      <t xml:space="preserve">     FACTURA</t>
    </r>
    <r>
      <rPr>
        <b/>
        <sz val="14"/>
        <color theme="1"/>
        <rFont val="Calibri"/>
        <family val="2"/>
        <scheme val="minor"/>
      </rPr>
      <t xml:space="preserve"> --1980101--</t>
    </r>
    <r>
      <rPr>
        <b/>
        <sz val="12"/>
        <color theme="1"/>
        <rFont val="Calibri"/>
        <family val="2"/>
        <scheme val="minor"/>
      </rPr>
      <t xml:space="preserve">   valor   FACTURA  27,065.49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1,065.49    usd</t>
    </r>
  </si>
  <si>
    <t>NLSE21-198</t>
  </si>
  <si>
    <r>
      <t xml:space="preserve">Compra de 27,000.00  usd t.c. 20.900     A SEABOARD    </t>
    </r>
    <r>
      <rPr>
        <b/>
        <sz val="18"/>
        <color rgb="FF0000FF"/>
        <rFont val="Calibri"/>
        <family val="2"/>
        <scheme val="minor"/>
      </rPr>
      <t xml:space="preserve"> </t>
    </r>
    <r>
      <rPr>
        <b/>
        <sz val="16"/>
        <color rgb="FF0000FF"/>
        <rFont val="Calibri"/>
        <family val="2"/>
        <scheme val="minor"/>
      </rPr>
      <t xml:space="preserve"> NLSE21-200</t>
    </r>
    <r>
      <rPr>
        <b/>
        <sz val="12"/>
        <color theme="1"/>
        <rFont val="Calibri"/>
        <family val="2"/>
        <scheme val="minor"/>
      </rPr>
      <t xml:space="preserve">    FACTURA</t>
    </r>
    <r>
      <rPr>
        <b/>
        <sz val="14"/>
        <color theme="1"/>
        <rFont val="Calibri"/>
        <family val="2"/>
        <scheme val="minor"/>
      </rPr>
      <t xml:space="preserve"> --1981176--</t>
    </r>
    <r>
      <rPr>
        <b/>
        <sz val="12"/>
        <color theme="1"/>
        <rFont val="Calibri"/>
        <family val="2"/>
        <scheme val="minor"/>
      </rPr>
      <t xml:space="preserve">   valor   FACTURA  26,383.32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383.32    usd</t>
    </r>
  </si>
  <si>
    <t>NLSE21-200</t>
  </si>
  <si>
    <r>
      <t xml:space="preserve">Compra de 28,000.00  usd t.c. 20.890     A SEABOARD    </t>
    </r>
    <r>
      <rPr>
        <b/>
        <sz val="18"/>
        <color rgb="FF0000FF"/>
        <rFont val="Calibri"/>
        <family val="2"/>
        <scheme val="minor"/>
      </rPr>
      <t xml:space="preserve"> </t>
    </r>
    <r>
      <rPr>
        <b/>
        <sz val="16"/>
        <color rgb="FF0000FF"/>
        <rFont val="Calibri"/>
        <family val="2"/>
        <scheme val="minor"/>
      </rPr>
      <t xml:space="preserve"> NLSE21-202</t>
    </r>
    <r>
      <rPr>
        <b/>
        <sz val="12"/>
        <color theme="1"/>
        <rFont val="Calibri"/>
        <family val="2"/>
        <scheme val="minor"/>
      </rPr>
      <t xml:space="preserve">     FACTURA</t>
    </r>
    <r>
      <rPr>
        <b/>
        <sz val="14"/>
        <color theme="1"/>
        <rFont val="Calibri"/>
        <family val="2"/>
        <scheme val="minor"/>
      </rPr>
      <t xml:space="preserve"> --1982423--</t>
    </r>
    <r>
      <rPr>
        <b/>
        <sz val="12"/>
        <color theme="1"/>
        <rFont val="Calibri"/>
        <family val="2"/>
        <scheme val="minor"/>
      </rPr>
      <t xml:space="preserve">   valor   FACTURA  23,578.80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4,421.20    usd</t>
    </r>
  </si>
  <si>
    <t>NLSE21-202</t>
  </si>
  <si>
    <r>
      <t xml:space="preserve">Compra de 27,000.00  usd t.c. 21.045     A SEABOARD    </t>
    </r>
    <r>
      <rPr>
        <b/>
        <sz val="18"/>
        <color rgb="FF0000FF"/>
        <rFont val="Calibri"/>
        <family val="2"/>
        <scheme val="minor"/>
      </rPr>
      <t xml:space="preserve"> </t>
    </r>
    <r>
      <rPr>
        <b/>
        <sz val="16"/>
        <color rgb="FF0000FF"/>
        <rFont val="Calibri"/>
        <family val="2"/>
        <scheme val="minor"/>
      </rPr>
      <t xml:space="preserve"> NLSE21-205</t>
    </r>
    <r>
      <rPr>
        <b/>
        <sz val="12"/>
        <color theme="1"/>
        <rFont val="Calibri"/>
        <family val="2"/>
        <scheme val="minor"/>
      </rPr>
      <t xml:space="preserve">     FACTURA</t>
    </r>
    <r>
      <rPr>
        <b/>
        <sz val="14"/>
        <color theme="1"/>
        <rFont val="Calibri"/>
        <family val="2"/>
        <scheme val="minor"/>
      </rPr>
      <t xml:space="preserve"> --1983213--</t>
    </r>
    <r>
      <rPr>
        <b/>
        <sz val="12"/>
        <color theme="1"/>
        <rFont val="Calibri"/>
        <family val="2"/>
        <scheme val="minor"/>
      </rPr>
      <t xml:space="preserve">   valor   FACTURA  29,237.47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2,237.47    usd</t>
    </r>
  </si>
  <si>
    <t>NLSE21-205</t>
  </si>
  <si>
    <r>
      <t xml:space="preserve">Compra de 27,000.00  usd t.c. 21.045     A SEABOARD    </t>
    </r>
    <r>
      <rPr>
        <b/>
        <sz val="18"/>
        <color rgb="FF0000FF"/>
        <rFont val="Calibri"/>
        <family val="2"/>
        <scheme val="minor"/>
      </rPr>
      <t xml:space="preserve"> </t>
    </r>
    <r>
      <rPr>
        <b/>
        <sz val="16"/>
        <color rgb="FF0000FF"/>
        <rFont val="Calibri"/>
        <family val="2"/>
        <scheme val="minor"/>
      </rPr>
      <t xml:space="preserve"> NLSE21-206</t>
    </r>
    <r>
      <rPr>
        <b/>
        <sz val="12"/>
        <color theme="1"/>
        <rFont val="Calibri"/>
        <family val="2"/>
        <scheme val="minor"/>
      </rPr>
      <t xml:space="preserve">     FACTURA</t>
    </r>
    <r>
      <rPr>
        <b/>
        <sz val="14"/>
        <color theme="1"/>
        <rFont val="Calibri"/>
        <family val="2"/>
        <scheme val="minor"/>
      </rPr>
      <t xml:space="preserve"> --1983214--</t>
    </r>
    <r>
      <rPr>
        <b/>
        <sz val="12"/>
        <color theme="1"/>
        <rFont val="Calibri"/>
        <family val="2"/>
        <scheme val="minor"/>
      </rPr>
      <t xml:space="preserve">   valor   FACTURA  29,597.53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2,597.53   usd</t>
    </r>
  </si>
  <si>
    <t>NLSE21-206</t>
  </si>
  <si>
    <r>
      <t xml:space="preserve">Compra de 27,000.00  usd t.c. 21.210     A SEABOARD    </t>
    </r>
    <r>
      <rPr>
        <b/>
        <sz val="18"/>
        <color rgb="FF0000FF"/>
        <rFont val="Calibri"/>
        <family val="2"/>
        <scheme val="minor"/>
      </rPr>
      <t xml:space="preserve"> </t>
    </r>
    <r>
      <rPr>
        <b/>
        <sz val="16"/>
        <color rgb="FF0000FF"/>
        <rFont val="Calibri"/>
        <family val="2"/>
        <scheme val="minor"/>
      </rPr>
      <t xml:space="preserve"> NLSE21-208</t>
    </r>
    <r>
      <rPr>
        <b/>
        <sz val="12"/>
        <color theme="1"/>
        <rFont val="Calibri"/>
        <family val="2"/>
        <scheme val="minor"/>
      </rPr>
      <t xml:space="preserve">     FACTURA</t>
    </r>
    <r>
      <rPr>
        <b/>
        <sz val="14"/>
        <color theme="1"/>
        <rFont val="Calibri"/>
        <family val="2"/>
        <scheme val="minor"/>
      </rPr>
      <t xml:space="preserve"> --1983216--</t>
    </r>
    <r>
      <rPr>
        <b/>
        <sz val="12"/>
        <color theme="1"/>
        <rFont val="Calibri"/>
        <family val="2"/>
        <scheme val="minor"/>
      </rPr>
      <t xml:space="preserve">   valor   FACTURA  29,213.65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2,213.65   usd</t>
    </r>
  </si>
  <si>
    <t>NLSE21-208</t>
  </si>
  <si>
    <r>
      <t xml:space="preserve">Compra de 27,000.00  usd t.c. 21.250    A SEABOARD    </t>
    </r>
    <r>
      <rPr>
        <b/>
        <sz val="18"/>
        <color rgb="FF0000FF"/>
        <rFont val="Calibri"/>
        <family val="2"/>
        <scheme val="minor"/>
      </rPr>
      <t xml:space="preserve"> </t>
    </r>
    <r>
      <rPr>
        <b/>
        <sz val="16"/>
        <color rgb="FF0000FF"/>
        <rFont val="Calibri"/>
        <family val="2"/>
        <scheme val="minor"/>
      </rPr>
      <t xml:space="preserve"> NLSE21-207</t>
    </r>
    <r>
      <rPr>
        <b/>
        <sz val="12"/>
        <color theme="1"/>
        <rFont val="Calibri"/>
        <family val="2"/>
        <scheme val="minor"/>
      </rPr>
      <t xml:space="preserve">     FACTURA</t>
    </r>
    <r>
      <rPr>
        <b/>
        <sz val="14"/>
        <color theme="1"/>
        <rFont val="Calibri"/>
        <family val="2"/>
        <scheme val="minor"/>
      </rPr>
      <t xml:space="preserve"> --1983215--</t>
    </r>
    <r>
      <rPr>
        <b/>
        <sz val="12"/>
        <color theme="1"/>
        <rFont val="Calibri"/>
        <family val="2"/>
        <scheme val="minor"/>
      </rPr>
      <t xml:space="preserve">   valor   FACTURA  29,383.87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2,383.87   usd</t>
    </r>
  </si>
  <si>
    <t>NLSE21-207</t>
  </si>
  <si>
    <t xml:space="preserve">Compra de  28,000.00  usd    tc   20.768    PAGO A TYSON FRESH MEATS. INC  C-3996    FACTURA  712670      VALOR FACTURA     28,834.49   usd   </t>
  </si>
  <si>
    <t>C-3996</t>
  </si>
  <si>
    <t xml:space="preserve">Compra de  834.49    usd    tc   20.830    PAGO A TYSON FRESH MEATS. INC  C-3996    FACTURA  712670      VALOR FACTURA     28,834.49   usd   </t>
  </si>
  <si>
    <r>
      <t xml:space="preserve">Compra de 32,000.00  usd t.c. 20.770     A SEABOARD    </t>
    </r>
    <r>
      <rPr>
        <b/>
        <sz val="18"/>
        <color rgb="FF0000FF"/>
        <rFont val="Calibri"/>
        <family val="2"/>
        <scheme val="minor"/>
      </rPr>
      <t xml:space="preserve"> </t>
    </r>
    <r>
      <rPr>
        <b/>
        <sz val="16"/>
        <color rgb="FF0000FF"/>
        <rFont val="Calibri"/>
        <family val="2"/>
        <scheme val="minor"/>
      </rPr>
      <t xml:space="preserve"> NLSE21-211</t>
    </r>
    <r>
      <rPr>
        <b/>
        <sz val="12"/>
        <color theme="1"/>
        <rFont val="Calibri"/>
        <family val="2"/>
        <scheme val="minor"/>
      </rPr>
      <t xml:space="preserve">     FACTURA</t>
    </r>
    <r>
      <rPr>
        <b/>
        <sz val="14"/>
        <color theme="1"/>
        <rFont val="Calibri"/>
        <family val="2"/>
        <scheme val="minor"/>
      </rPr>
      <t xml:space="preserve"> --1984769--</t>
    </r>
    <r>
      <rPr>
        <b/>
        <sz val="12"/>
        <color theme="1"/>
        <rFont val="Calibri"/>
        <family val="2"/>
        <scheme val="minor"/>
      </rPr>
      <t xml:space="preserve">   valor   FACTURA  26,547.01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5,452.99   usd</t>
    </r>
  </si>
  <si>
    <t>NLSE21-211</t>
  </si>
  <si>
    <r>
      <t xml:space="preserve">Compra de 33,000.00  usd t.c. 20.755     A SEABOARD    </t>
    </r>
    <r>
      <rPr>
        <b/>
        <sz val="18"/>
        <color rgb="FF0000FF"/>
        <rFont val="Calibri"/>
        <family val="2"/>
        <scheme val="minor"/>
      </rPr>
      <t xml:space="preserve"> </t>
    </r>
    <r>
      <rPr>
        <b/>
        <sz val="16"/>
        <color rgb="FF0000FF"/>
        <rFont val="Calibri"/>
        <family val="2"/>
        <scheme val="minor"/>
      </rPr>
      <t xml:space="preserve"> NLSE21-213</t>
    </r>
    <r>
      <rPr>
        <b/>
        <sz val="12"/>
        <color theme="1"/>
        <rFont val="Calibri"/>
        <family val="2"/>
        <scheme val="minor"/>
      </rPr>
      <t xml:space="preserve">     FACTURA</t>
    </r>
    <r>
      <rPr>
        <b/>
        <sz val="14"/>
        <color theme="1"/>
        <rFont val="Calibri"/>
        <family val="2"/>
        <scheme val="minor"/>
      </rPr>
      <t xml:space="preserve"> --1984771--</t>
    </r>
    <r>
      <rPr>
        <b/>
        <sz val="12"/>
        <color theme="1"/>
        <rFont val="Calibri"/>
        <family val="2"/>
        <scheme val="minor"/>
      </rPr>
      <t xml:space="preserve">   valor   FACTURA  26,684.26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6,315.74   usd</t>
    </r>
  </si>
  <si>
    <t>NLSE21-213</t>
  </si>
  <si>
    <r>
      <t xml:space="preserve">Compra de 30,000.00  usd t.c. 20.770     A SEABOARD    </t>
    </r>
    <r>
      <rPr>
        <b/>
        <sz val="18"/>
        <color rgb="FF0000FF"/>
        <rFont val="Calibri"/>
        <family val="2"/>
        <scheme val="minor"/>
      </rPr>
      <t xml:space="preserve"> </t>
    </r>
    <r>
      <rPr>
        <b/>
        <sz val="16"/>
        <color rgb="FF0000FF"/>
        <rFont val="Calibri"/>
        <family val="2"/>
        <scheme val="minor"/>
      </rPr>
      <t xml:space="preserve"> NLSE21-210</t>
    </r>
    <r>
      <rPr>
        <b/>
        <sz val="12"/>
        <color theme="1"/>
        <rFont val="Calibri"/>
        <family val="2"/>
        <scheme val="minor"/>
      </rPr>
      <t xml:space="preserve">    FACTURA</t>
    </r>
    <r>
      <rPr>
        <b/>
        <sz val="14"/>
        <color theme="1"/>
        <rFont val="Calibri"/>
        <family val="2"/>
        <scheme val="minor"/>
      </rPr>
      <t xml:space="preserve"> --1984414--</t>
    </r>
    <r>
      <rPr>
        <b/>
        <sz val="12"/>
        <color theme="1"/>
        <rFont val="Calibri"/>
        <family val="2"/>
        <scheme val="minor"/>
      </rPr>
      <t xml:space="preserve">   valor   FACTURA  28,022.48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1,977.52   usd</t>
    </r>
  </si>
  <si>
    <t>NLSE21-210</t>
  </si>
  <si>
    <r>
      <t xml:space="preserve">Compra de 27,500.00  usd t.c. 20.980     A SEABOARD    </t>
    </r>
    <r>
      <rPr>
        <b/>
        <sz val="18"/>
        <color rgb="FF0000FF"/>
        <rFont val="Calibri"/>
        <family val="2"/>
        <scheme val="minor"/>
      </rPr>
      <t xml:space="preserve"> </t>
    </r>
    <r>
      <rPr>
        <b/>
        <sz val="16"/>
        <color rgb="FF0000FF"/>
        <rFont val="Calibri"/>
        <family val="2"/>
        <scheme val="minor"/>
      </rPr>
      <t xml:space="preserve"> NLSE21-209</t>
    </r>
    <r>
      <rPr>
        <b/>
        <sz val="12"/>
        <color theme="1"/>
        <rFont val="Calibri"/>
        <family val="2"/>
        <scheme val="minor"/>
      </rPr>
      <t xml:space="preserve">     FACTURA</t>
    </r>
    <r>
      <rPr>
        <b/>
        <sz val="14"/>
        <color theme="1"/>
        <rFont val="Calibri"/>
        <family val="2"/>
        <scheme val="minor"/>
      </rPr>
      <t xml:space="preserve"> --1984413--</t>
    </r>
    <r>
      <rPr>
        <b/>
        <sz val="12"/>
        <color theme="1"/>
        <rFont val="Calibri"/>
        <family val="2"/>
        <scheme val="minor"/>
      </rPr>
      <t xml:space="preserve">   valor   FACTURA  27,980.44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480.44  usd</t>
    </r>
  </si>
  <si>
    <t>NLSE21-209</t>
  </si>
  <si>
    <t>NLSE21-212</t>
  </si>
  <si>
    <r>
      <t xml:space="preserve">Compra de 32,000.00  usd t.c. 20.785     A SEABOARD    </t>
    </r>
    <r>
      <rPr>
        <b/>
        <sz val="18"/>
        <color rgb="FF0000FF"/>
        <rFont val="Calibri"/>
        <family val="2"/>
        <scheme val="minor"/>
      </rPr>
      <t xml:space="preserve"> </t>
    </r>
    <r>
      <rPr>
        <b/>
        <sz val="16"/>
        <color rgb="FF0000FF"/>
        <rFont val="Calibri"/>
        <family val="2"/>
        <scheme val="minor"/>
      </rPr>
      <t xml:space="preserve"> NLSE21-212</t>
    </r>
    <r>
      <rPr>
        <b/>
        <sz val="12"/>
        <color theme="1"/>
        <rFont val="Calibri"/>
        <family val="2"/>
        <scheme val="minor"/>
      </rPr>
      <t xml:space="preserve">     FACTURA</t>
    </r>
    <r>
      <rPr>
        <b/>
        <sz val="14"/>
        <color theme="1"/>
        <rFont val="Calibri"/>
        <family val="2"/>
        <scheme val="minor"/>
      </rPr>
      <t xml:space="preserve"> --1984770--</t>
    </r>
    <r>
      <rPr>
        <b/>
        <sz val="12"/>
        <color theme="1"/>
        <rFont val="Calibri"/>
        <family val="2"/>
        <scheme val="minor"/>
      </rPr>
      <t xml:space="preserve">   valor   FACTURA  26,777.03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5,222.97   usd</t>
    </r>
  </si>
  <si>
    <r>
      <t xml:space="preserve">Compra de 25,000.00  usd t.c. 20.780     A SEABOARD    </t>
    </r>
    <r>
      <rPr>
        <b/>
        <sz val="18"/>
        <color rgb="FF0000FF"/>
        <rFont val="Calibri"/>
        <family val="2"/>
        <scheme val="minor"/>
      </rPr>
      <t xml:space="preserve"> </t>
    </r>
    <r>
      <rPr>
        <b/>
        <sz val="16"/>
        <color rgb="FF0000FF"/>
        <rFont val="Calibri"/>
        <family val="2"/>
        <scheme val="minor"/>
      </rPr>
      <t xml:space="preserve"> NLSE21-214</t>
    </r>
    <r>
      <rPr>
        <b/>
        <sz val="12"/>
        <color theme="1"/>
        <rFont val="Calibri"/>
        <family val="2"/>
        <scheme val="minor"/>
      </rPr>
      <t xml:space="preserve">     FACTURA</t>
    </r>
    <r>
      <rPr>
        <b/>
        <sz val="14"/>
        <color theme="1"/>
        <rFont val="Calibri"/>
        <family val="2"/>
        <scheme val="minor"/>
      </rPr>
      <t xml:space="preserve"> --1986038--</t>
    </r>
    <r>
      <rPr>
        <b/>
        <sz val="12"/>
        <color theme="1"/>
        <rFont val="Calibri"/>
        <family val="2"/>
        <scheme val="minor"/>
      </rPr>
      <t xml:space="preserve">   valor   FACTURA  27,282.20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2,282.20   usd</t>
    </r>
  </si>
  <si>
    <t>NLSE21-214</t>
  </si>
  <si>
    <t xml:space="preserve">Compra de  28,692.69    usd    tc   20.775    PAGO A TYSON FRESH MEATS. INC  C-3997    FACTURA  711702      VALOR FACTURA     28,692.69   usd   </t>
  </si>
  <si>
    <t>C-3997</t>
  </si>
  <si>
    <t xml:space="preserve">Compra de  27,910.10    usd    tc   20.753    PAGO A TYSON FRESH MEATS. INC  C-3998    FACTURA  714606      VALOR FACTURA     27,910.10   usd   </t>
  </si>
  <si>
    <t>C-3998</t>
  </si>
  <si>
    <t xml:space="preserve">Compra de  25,229.18   usd    tc   20.630    PAGO A TYSON FRESH MEATS. INC  D-0823    FACTURA  717863      VALOR FACTURA     25,229.18   usd   </t>
  </si>
  <si>
    <t>D-0823</t>
  </si>
  <si>
    <t>NLSE21-215</t>
  </si>
  <si>
    <r>
      <t xml:space="preserve">Compra de 25,000.00  usd t.c. 20.775     A SEABOARD    </t>
    </r>
    <r>
      <rPr>
        <b/>
        <sz val="18"/>
        <color rgb="FF0000FF"/>
        <rFont val="Calibri"/>
        <family val="2"/>
        <scheme val="minor"/>
      </rPr>
      <t xml:space="preserve"> </t>
    </r>
    <r>
      <rPr>
        <b/>
        <sz val="16"/>
        <color rgb="FF0000FF"/>
        <rFont val="Calibri"/>
        <family val="2"/>
        <scheme val="minor"/>
      </rPr>
      <t xml:space="preserve"> NLSE21-216</t>
    </r>
    <r>
      <rPr>
        <b/>
        <sz val="12"/>
        <color theme="1"/>
        <rFont val="Calibri"/>
        <family val="2"/>
        <scheme val="minor"/>
      </rPr>
      <t xml:space="preserve">     FACTURA</t>
    </r>
    <r>
      <rPr>
        <b/>
        <sz val="14"/>
        <color theme="1"/>
        <rFont val="Calibri"/>
        <family val="2"/>
        <scheme val="minor"/>
      </rPr>
      <t xml:space="preserve"> --1986972--</t>
    </r>
    <r>
      <rPr>
        <b/>
        <sz val="12"/>
        <color theme="1"/>
        <rFont val="Calibri"/>
        <family val="2"/>
        <scheme val="minor"/>
      </rPr>
      <t xml:space="preserve">   valor   FACTURA  27,354.71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2,354.71   usd</t>
    </r>
  </si>
  <si>
    <t>NLSE21-216</t>
  </si>
  <si>
    <t>NLSE21-217</t>
  </si>
  <si>
    <r>
      <t xml:space="preserve">Compra de 25,500.00  usd t.c. 20.685     A SEABOARD    </t>
    </r>
    <r>
      <rPr>
        <b/>
        <sz val="18"/>
        <color rgb="FF0000FF"/>
        <rFont val="Calibri"/>
        <family val="2"/>
        <scheme val="minor"/>
      </rPr>
      <t xml:space="preserve"> </t>
    </r>
    <r>
      <rPr>
        <b/>
        <sz val="16"/>
        <color rgb="FF0000FF"/>
        <rFont val="Calibri"/>
        <family val="2"/>
        <scheme val="minor"/>
      </rPr>
      <t xml:space="preserve"> NLSE21-217</t>
    </r>
    <r>
      <rPr>
        <b/>
        <sz val="12"/>
        <color theme="1"/>
        <rFont val="Calibri"/>
        <family val="2"/>
        <scheme val="minor"/>
      </rPr>
      <t xml:space="preserve">     FACTURA</t>
    </r>
    <r>
      <rPr>
        <b/>
        <sz val="14"/>
        <color theme="1"/>
        <rFont val="Calibri"/>
        <family val="2"/>
        <scheme val="minor"/>
      </rPr>
      <t xml:space="preserve"> --1987349--</t>
    </r>
    <r>
      <rPr>
        <b/>
        <sz val="12"/>
        <color theme="1"/>
        <rFont val="Calibri"/>
        <family val="2"/>
        <scheme val="minor"/>
      </rPr>
      <t xml:space="preserve">   valor   FACTURA  25,297.88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202.12   usd</t>
    </r>
  </si>
  <si>
    <r>
      <t xml:space="preserve">Compra de 25,500.00  usd t.c. 20.685     A SEABOARD    </t>
    </r>
    <r>
      <rPr>
        <b/>
        <sz val="18"/>
        <color rgb="FF0000FF"/>
        <rFont val="Calibri"/>
        <family val="2"/>
        <scheme val="minor"/>
      </rPr>
      <t xml:space="preserve"> </t>
    </r>
    <r>
      <rPr>
        <b/>
        <sz val="16"/>
        <color rgb="FF0000FF"/>
        <rFont val="Calibri"/>
        <family val="2"/>
        <scheme val="minor"/>
      </rPr>
      <t xml:space="preserve"> NLSE21-218</t>
    </r>
    <r>
      <rPr>
        <b/>
        <sz val="12"/>
        <color theme="1"/>
        <rFont val="Calibri"/>
        <family val="2"/>
        <scheme val="minor"/>
      </rPr>
      <t xml:space="preserve">     FACTURA</t>
    </r>
    <r>
      <rPr>
        <b/>
        <sz val="14"/>
        <color theme="1"/>
        <rFont val="Calibri"/>
        <family val="2"/>
        <scheme val="minor"/>
      </rPr>
      <t xml:space="preserve"> --1986973--</t>
    </r>
    <r>
      <rPr>
        <b/>
        <sz val="12"/>
        <color theme="1"/>
        <rFont val="Calibri"/>
        <family val="2"/>
        <scheme val="minor"/>
      </rPr>
      <t xml:space="preserve">   valor   FACTURA  25,000.09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499.91   usd</t>
    </r>
  </si>
  <si>
    <t>NLSE21-218</t>
  </si>
  <si>
    <r>
      <t xml:space="preserve">Compra de 25,500.00  usd t.c. 20.620     A SEABOARD    </t>
    </r>
    <r>
      <rPr>
        <b/>
        <sz val="18"/>
        <color rgb="FF0000FF"/>
        <rFont val="Calibri"/>
        <family val="2"/>
        <scheme val="minor"/>
      </rPr>
      <t xml:space="preserve"> </t>
    </r>
    <r>
      <rPr>
        <b/>
        <sz val="16"/>
        <color rgb="FF0000FF"/>
        <rFont val="Calibri"/>
        <family val="2"/>
        <scheme val="minor"/>
      </rPr>
      <t xml:space="preserve"> NLSE21-219</t>
    </r>
    <r>
      <rPr>
        <b/>
        <sz val="12"/>
        <color theme="1"/>
        <rFont val="Calibri"/>
        <family val="2"/>
        <scheme val="minor"/>
      </rPr>
      <t xml:space="preserve">     FACTURA</t>
    </r>
    <r>
      <rPr>
        <b/>
        <sz val="14"/>
        <color theme="1"/>
        <rFont val="Calibri"/>
        <family val="2"/>
        <scheme val="minor"/>
      </rPr>
      <t xml:space="preserve"> --1986974--</t>
    </r>
    <r>
      <rPr>
        <b/>
        <sz val="12"/>
        <color theme="1"/>
        <rFont val="Calibri"/>
        <family val="2"/>
        <scheme val="minor"/>
      </rPr>
      <t xml:space="preserve">   valor   FACTURA  25,359.24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140.76   usd</t>
    </r>
  </si>
  <si>
    <t>NLSE21-219</t>
  </si>
  <si>
    <r>
      <t xml:space="preserve">Compra de 21,000.00  usd t.c. 20.630     A SEABOARD    </t>
    </r>
    <r>
      <rPr>
        <b/>
        <sz val="18"/>
        <color rgb="FF0000FF"/>
        <rFont val="Calibri"/>
        <family val="2"/>
        <scheme val="minor"/>
      </rPr>
      <t xml:space="preserve"> </t>
    </r>
    <r>
      <rPr>
        <b/>
        <sz val="16"/>
        <color rgb="FF0000FF"/>
        <rFont val="Calibri"/>
        <family val="2"/>
        <scheme val="minor"/>
      </rPr>
      <t xml:space="preserve"> NLSE22-01</t>
    </r>
    <r>
      <rPr>
        <b/>
        <sz val="12"/>
        <color theme="1"/>
        <rFont val="Calibri"/>
        <family val="2"/>
        <scheme val="minor"/>
      </rPr>
      <t xml:space="preserve">     FACTURA</t>
    </r>
    <r>
      <rPr>
        <b/>
        <sz val="14"/>
        <color theme="1"/>
        <rFont val="Calibri"/>
        <family val="2"/>
        <scheme val="minor"/>
      </rPr>
      <t xml:space="preserve"> --1988027--</t>
    </r>
    <r>
      <rPr>
        <b/>
        <sz val="12"/>
        <color theme="1"/>
        <rFont val="Calibri"/>
        <family val="2"/>
        <scheme val="minor"/>
      </rPr>
      <t xml:space="preserve">   valor   FACTURA  26,242.05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5,242.05   usd</t>
    </r>
  </si>
  <si>
    <t>NLSE22-01</t>
  </si>
  <si>
    <r>
      <t xml:space="preserve">Compra de 21,000.00  usd t.c. 20.630     A SEABOARD    </t>
    </r>
    <r>
      <rPr>
        <b/>
        <sz val="18"/>
        <color rgb="FF0000FF"/>
        <rFont val="Calibri"/>
        <family val="2"/>
        <scheme val="minor"/>
      </rPr>
      <t xml:space="preserve"> </t>
    </r>
    <r>
      <rPr>
        <b/>
        <sz val="16"/>
        <color rgb="FF0000FF"/>
        <rFont val="Calibri"/>
        <family val="2"/>
        <scheme val="minor"/>
      </rPr>
      <t xml:space="preserve"> NLSE22-02</t>
    </r>
    <r>
      <rPr>
        <b/>
        <sz val="12"/>
        <color theme="1"/>
        <rFont val="Calibri"/>
        <family val="2"/>
        <scheme val="minor"/>
      </rPr>
      <t xml:space="preserve">     FACTURA</t>
    </r>
    <r>
      <rPr>
        <b/>
        <sz val="14"/>
        <color theme="1"/>
        <rFont val="Calibri"/>
        <family val="2"/>
        <scheme val="minor"/>
      </rPr>
      <t xml:space="preserve"> --1988028--</t>
    </r>
    <r>
      <rPr>
        <b/>
        <sz val="12"/>
        <color theme="1"/>
        <rFont val="Calibri"/>
        <family val="2"/>
        <scheme val="minor"/>
      </rPr>
      <t xml:space="preserve">   valor   FACTURA  26,725.23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5,725.23   usd</t>
    </r>
  </si>
  <si>
    <t>NLSE22-02</t>
  </si>
  <si>
    <t>C-3999</t>
  </si>
  <si>
    <r>
      <t xml:space="preserve">Compra de 25,000.00  usd t.c. 20.780     A SEABOARD    </t>
    </r>
    <r>
      <rPr>
        <b/>
        <sz val="18"/>
        <color rgb="FF0000FF"/>
        <rFont val="Calibri"/>
        <family val="2"/>
        <scheme val="minor"/>
      </rPr>
      <t xml:space="preserve"> </t>
    </r>
    <r>
      <rPr>
        <b/>
        <sz val="16"/>
        <color rgb="FF0000FF"/>
        <rFont val="Calibri"/>
        <family val="2"/>
        <scheme val="minor"/>
      </rPr>
      <t xml:space="preserve"> NLSE21-215</t>
    </r>
    <r>
      <rPr>
        <b/>
        <sz val="12"/>
        <color theme="1"/>
        <rFont val="Calibri"/>
        <family val="2"/>
        <scheme val="minor"/>
      </rPr>
      <t xml:space="preserve">     FACTURA</t>
    </r>
    <r>
      <rPr>
        <b/>
        <sz val="14"/>
        <color theme="1"/>
        <rFont val="Calibri"/>
        <family val="2"/>
        <scheme val="minor"/>
      </rPr>
      <t xml:space="preserve"> --1985712--</t>
    </r>
    <r>
      <rPr>
        <b/>
        <sz val="12"/>
        <color theme="1"/>
        <rFont val="Calibri"/>
        <family val="2"/>
        <scheme val="minor"/>
      </rPr>
      <t xml:space="preserve">   valor   FACTURA  27,472.94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2,472.94  usd</t>
    </r>
  </si>
  <si>
    <r>
      <t xml:space="preserve">Compra de 28,000.00  usd t.c. 20.598     A SEABOARD    </t>
    </r>
    <r>
      <rPr>
        <b/>
        <sz val="18"/>
        <color rgb="FF0000FF"/>
        <rFont val="Calibri"/>
        <family val="2"/>
        <scheme val="minor"/>
      </rPr>
      <t xml:space="preserve"> </t>
    </r>
    <r>
      <rPr>
        <b/>
        <sz val="16"/>
        <color rgb="FF0000FF"/>
        <rFont val="Calibri"/>
        <family val="2"/>
        <scheme val="minor"/>
      </rPr>
      <t xml:space="preserve"> NLSE22-03</t>
    </r>
    <r>
      <rPr>
        <b/>
        <sz val="12"/>
        <color theme="1"/>
        <rFont val="Calibri"/>
        <family val="2"/>
        <scheme val="minor"/>
      </rPr>
      <t xml:space="preserve">     FACTURA</t>
    </r>
    <r>
      <rPr>
        <b/>
        <sz val="14"/>
        <color theme="1"/>
        <rFont val="Calibri"/>
        <family val="2"/>
        <scheme val="minor"/>
      </rPr>
      <t xml:space="preserve"> --1989191--</t>
    </r>
    <r>
      <rPr>
        <b/>
        <sz val="12"/>
        <color theme="1"/>
        <rFont val="Calibri"/>
        <family val="2"/>
        <scheme val="minor"/>
      </rPr>
      <t xml:space="preserve">   valor   FACTURA  25,696.56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2,303.44   usd</t>
    </r>
  </si>
  <si>
    <t>NLSE22-03</t>
  </si>
  <si>
    <r>
      <t xml:space="preserve">Compra de 28,000.00  usd t.c. 20.598     A SEABOARD    </t>
    </r>
    <r>
      <rPr>
        <b/>
        <sz val="18"/>
        <color rgb="FF0000FF"/>
        <rFont val="Calibri"/>
        <family val="2"/>
        <scheme val="minor"/>
      </rPr>
      <t xml:space="preserve"> </t>
    </r>
    <r>
      <rPr>
        <b/>
        <sz val="16"/>
        <color rgb="FF0000FF"/>
        <rFont val="Calibri"/>
        <family val="2"/>
        <scheme val="minor"/>
      </rPr>
      <t xml:space="preserve"> NLSE22-04</t>
    </r>
    <r>
      <rPr>
        <b/>
        <sz val="12"/>
        <color theme="1"/>
        <rFont val="Calibri"/>
        <family val="2"/>
        <scheme val="minor"/>
      </rPr>
      <t xml:space="preserve">     FACTURA</t>
    </r>
    <r>
      <rPr>
        <b/>
        <sz val="14"/>
        <color theme="1"/>
        <rFont val="Calibri"/>
        <family val="2"/>
        <scheme val="minor"/>
      </rPr>
      <t xml:space="preserve"> --1989561--</t>
    </r>
    <r>
      <rPr>
        <b/>
        <sz val="12"/>
        <color theme="1"/>
        <rFont val="Calibri"/>
        <family val="2"/>
        <scheme val="minor"/>
      </rPr>
      <t xml:space="preserve">   valor   FACTURA  25,875.92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2,124.08   usd</t>
    </r>
  </si>
  <si>
    <t>NLSE22-04</t>
  </si>
  <si>
    <r>
      <t xml:space="preserve">Compra de 27,000.00  usd t.c. 20.530     A SEABOARD    </t>
    </r>
    <r>
      <rPr>
        <b/>
        <sz val="18"/>
        <color rgb="FF0000FF"/>
        <rFont val="Calibri"/>
        <family val="2"/>
        <scheme val="minor"/>
      </rPr>
      <t xml:space="preserve"> </t>
    </r>
    <r>
      <rPr>
        <b/>
        <sz val="16"/>
        <color rgb="FF0000FF"/>
        <rFont val="Calibri"/>
        <family val="2"/>
        <scheme val="minor"/>
      </rPr>
      <t xml:space="preserve"> NLSE22-05</t>
    </r>
    <r>
      <rPr>
        <b/>
        <sz val="12"/>
        <color theme="1"/>
        <rFont val="Calibri"/>
        <family val="2"/>
        <scheme val="minor"/>
      </rPr>
      <t xml:space="preserve">     FACTURA</t>
    </r>
    <r>
      <rPr>
        <b/>
        <sz val="14"/>
        <color theme="1"/>
        <rFont val="Calibri"/>
        <family val="2"/>
        <scheme val="minor"/>
      </rPr>
      <t xml:space="preserve"> --1990822--</t>
    </r>
    <r>
      <rPr>
        <b/>
        <sz val="12"/>
        <color theme="1"/>
        <rFont val="Calibri"/>
        <family val="2"/>
        <scheme val="minor"/>
      </rPr>
      <t xml:space="preserve">   valor   FACTURA  24,490.72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2,509.28   usd</t>
    </r>
  </si>
  <si>
    <t>NLSE22-05</t>
  </si>
  <si>
    <r>
      <t xml:space="preserve">Compra de 27,000.00  usd t.c. 20.530     A SEABOARD    </t>
    </r>
    <r>
      <rPr>
        <b/>
        <sz val="18"/>
        <color rgb="FF0000FF"/>
        <rFont val="Calibri"/>
        <family val="2"/>
        <scheme val="minor"/>
      </rPr>
      <t xml:space="preserve"> </t>
    </r>
    <r>
      <rPr>
        <b/>
        <sz val="16"/>
        <color rgb="FF0000FF"/>
        <rFont val="Calibri"/>
        <family val="2"/>
        <scheme val="minor"/>
      </rPr>
      <t xml:space="preserve"> NLSE22-06</t>
    </r>
    <r>
      <rPr>
        <b/>
        <sz val="12"/>
        <color theme="1"/>
        <rFont val="Calibri"/>
        <family val="2"/>
        <scheme val="minor"/>
      </rPr>
      <t xml:space="preserve">     FACTURA</t>
    </r>
    <r>
      <rPr>
        <b/>
        <sz val="14"/>
        <color theme="1"/>
        <rFont val="Calibri"/>
        <family val="2"/>
        <scheme val="minor"/>
      </rPr>
      <t xml:space="preserve"> --1990823--</t>
    </r>
    <r>
      <rPr>
        <b/>
        <sz val="12"/>
        <color theme="1"/>
        <rFont val="Calibri"/>
        <family val="2"/>
        <scheme val="minor"/>
      </rPr>
      <t xml:space="preserve">   valor   FACTURA  24,306.56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2,693.44   usd</t>
    </r>
  </si>
  <si>
    <t>NLSE22-06</t>
  </si>
  <si>
    <r>
      <t xml:space="preserve">Compra de 25,000.00  usd t.c. 20.390     A SEABOARD    </t>
    </r>
    <r>
      <rPr>
        <b/>
        <sz val="18"/>
        <color rgb="FF0000FF"/>
        <rFont val="Calibri"/>
        <family val="2"/>
        <scheme val="minor"/>
      </rPr>
      <t xml:space="preserve"> </t>
    </r>
    <r>
      <rPr>
        <b/>
        <sz val="16"/>
        <color rgb="FF0000FF"/>
        <rFont val="Calibri"/>
        <family val="2"/>
        <scheme val="minor"/>
      </rPr>
      <t xml:space="preserve"> NLSE22-07</t>
    </r>
    <r>
      <rPr>
        <b/>
        <sz val="12"/>
        <color theme="1"/>
        <rFont val="Calibri"/>
        <family val="2"/>
        <scheme val="minor"/>
      </rPr>
      <t xml:space="preserve">     FACTURA</t>
    </r>
    <r>
      <rPr>
        <b/>
        <sz val="14"/>
        <color theme="1"/>
        <rFont val="Calibri"/>
        <family val="2"/>
        <scheme val="minor"/>
      </rPr>
      <t xml:space="preserve"> --1991512--</t>
    </r>
    <r>
      <rPr>
        <b/>
        <sz val="12"/>
        <color theme="1"/>
        <rFont val="Calibri"/>
        <family val="2"/>
        <scheme val="minor"/>
      </rPr>
      <t xml:space="preserve">   valor   FACTURA  23,548.04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1,451.96   usd</t>
    </r>
  </si>
  <si>
    <t>NLSE22-07</t>
  </si>
  <si>
    <t xml:space="preserve">Compra de  26,373.92   usd    tc   20.440    PAGO A TYSON FRESH MEATS. INC  J-8095    FACTURA  34484      VALOR FACTURA   26,373.92  usd   </t>
  </si>
  <si>
    <t xml:space="preserve">Compra de  26,915.77   usd    tc   20.620    PAGO A TYSON FRESH MEATS. INC  C-3999    FACTURA  721621      VALOR FACTURA     26,915.77   usd   </t>
  </si>
  <si>
    <t>J-8095</t>
  </si>
  <si>
    <r>
      <t xml:space="preserve">Compra de 23,000.00  usd t.c. 20.440     A SEABOARD    </t>
    </r>
    <r>
      <rPr>
        <b/>
        <sz val="18"/>
        <color rgb="FF0000FF"/>
        <rFont val="Calibri"/>
        <family val="2"/>
        <scheme val="minor"/>
      </rPr>
      <t xml:space="preserve"> </t>
    </r>
    <r>
      <rPr>
        <b/>
        <sz val="16"/>
        <color rgb="FF0000FF"/>
        <rFont val="Calibri"/>
        <family val="2"/>
        <scheme val="minor"/>
      </rPr>
      <t xml:space="preserve"> NLSE22-08</t>
    </r>
    <r>
      <rPr>
        <b/>
        <sz val="12"/>
        <color theme="1"/>
        <rFont val="Calibri"/>
        <family val="2"/>
        <scheme val="minor"/>
      </rPr>
      <t xml:space="preserve">     FACTURA</t>
    </r>
    <r>
      <rPr>
        <b/>
        <sz val="14"/>
        <color theme="1"/>
        <rFont val="Calibri"/>
        <family val="2"/>
        <scheme val="minor"/>
      </rPr>
      <t xml:space="preserve"> --1992138--</t>
    </r>
    <r>
      <rPr>
        <b/>
        <sz val="12"/>
        <color theme="1"/>
        <rFont val="Calibri"/>
        <family val="2"/>
        <scheme val="minor"/>
      </rPr>
      <t xml:space="preserve">   valor   FACTURA  21,910.92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1,089.08   usd</t>
    </r>
  </si>
  <si>
    <t>NLSE22-08</t>
  </si>
  <si>
    <t>NOTA DE CREDITO  185.00  usd   APLICADA EN LA CARGA J-8102</t>
  </si>
  <si>
    <t>Compra de  25,208.84   usd    tc   20.410    PAGO A TYSON FRESH MEATS. INC  J-8102    FACTURA  36007      VALOR FACTURA   25,393.84  usd    Y  NC/18288---185.00 usd   sobre papeleo de  Z-9804  Del  28 Oct-2021</t>
  </si>
  <si>
    <t>J-8102</t>
  </si>
  <si>
    <r>
      <t xml:space="preserve">Compra de 23,000.00  usd t.c. 20.410     A SEABOARD    </t>
    </r>
    <r>
      <rPr>
        <b/>
        <sz val="18"/>
        <color rgb="FF0000FF"/>
        <rFont val="Calibri"/>
        <family val="2"/>
        <scheme val="minor"/>
      </rPr>
      <t xml:space="preserve"> </t>
    </r>
    <r>
      <rPr>
        <b/>
        <sz val="16"/>
        <color rgb="FF0000FF"/>
        <rFont val="Calibri"/>
        <family val="2"/>
        <scheme val="minor"/>
      </rPr>
      <t xml:space="preserve"> NLSE22-09</t>
    </r>
    <r>
      <rPr>
        <b/>
        <sz val="12"/>
        <color theme="1"/>
        <rFont val="Calibri"/>
        <family val="2"/>
        <scheme val="minor"/>
      </rPr>
      <t xml:space="preserve">     FACTURA</t>
    </r>
    <r>
      <rPr>
        <b/>
        <sz val="14"/>
        <color theme="1"/>
        <rFont val="Calibri"/>
        <family val="2"/>
        <scheme val="minor"/>
      </rPr>
      <t xml:space="preserve"> --1992291--</t>
    </r>
    <r>
      <rPr>
        <b/>
        <sz val="12"/>
        <color theme="1"/>
        <rFont val="Calibri"/>
        <family val="2"/>
        <scheme val="minor"/>
      </rPr>
      <t xml:space="preserve">   valor   FACTURA  22,023.02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976.98   usd</t>
    </r>
  </si>
  <si>
    <t>NLSE22-09</t>
  </si>
  <si>
    <t xml:space="preserve">Compra de  23,473.39   usd    tc   20.350    PAGO A TYSON FRESH MEATS. INC  J-8115    FACTURA  39023      VALOR FACTURA   23,473.39  usd    </t>
  </si>
  <si>
    <t>J-8115</t>
  </si>
  <si>
    <t xml:space="preserve">Compra de  22,184.94   usd    tc   20.350    PAGO A TYSON FRESH MEATS. INC  J-8117    FACTURA  741321      VALOR FACTURA   22,184.94  usd    </t>
  </si>
  <si>
    <t>J-8117</t>
  </si>
  <si>
    <r>
      <t xml:space="preserve">Compra de 22,000.00  usd t.c. 20.330     A SEABOARD    </t>
    </r>
    <r>
      <rPr>
        <b/>
        <sz val="18"/>
        <color rgb="FF0000FF"/>
        <rFont val="Calibri"/>
        <family val="2"/>
        <scheme val="minor"/>
      </rPr>
      <t xml:space="preserve"> </t>
    </r>
    <r>
      <rPr>
        <b/>
        <sz val="16"/>
        <color rgb="FF0000FF"/>
        <rFont val="Calibri"/>
        <family val="2"/>
        <scheme val="minor"/>
      </rPr>
      <t xml:space="preserve"> NLSE22-12</t>
    </r>
    <r>
      <rPr>
        <b/>
        <sz val="12"/>
        <color theme="1"/>
        <rFont val="Calibri"/>
        <family val="2"/>
        <scheme val="minor"/>
      </rPr>
      <t xml:space="preserve">     FACTURA</t>
    </r>
    <r>
      <rPr>
        <b/>
        <sz val="14"/>
        <color theme="1"/>
        <rFont val="Calibri"/>
        <family val="2"/>
        <scheme val="minor"/>
      </rPr>
      <t xml:space="preserve"> --1994580--</t>
    </r>
    <r>
      <rPr>
        <b/>
        <sz val="12"/>
        <color theme="1"/>
        <rFont val="Calibri"/>
        <family val="2"/>
        <scheme val="minor"/>
      </rPr>
      <t xml:space="preserve">   valor   FACTURA  23,078.79</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1,078.79   usd</t>
    </r>
  </si>
  <si>
    <t>NLSE22-12</t>
  </si>
  <si>
    <r>
      <t xml:space="preserve">Compra de 22,000.00  usd t.c. 20.330     A SEABOARD    </t>
    </r>
    <r>
      <rPr>
        <b/>
        <sz val="18"/>
        <color rgb="FF0000FF"/>
        <rFont val="Calibri"/>
        <family val="2"/>
        <scheme val="minor"/>
      </rPr>
      <t xml:space="preserve"> </t>
    </r>
    <r>
      <rPr>
        <b/>
        <sz val="16"/>
        <color rgb="FF0000FF"/>
        <rFont val="Calibri"/>
        <family val="2"/>
        <scheme val="minor"/>
      </rPr>
      <t xml:space="preserve"> NLSE22-13</t>
    </r>
    <r>
      <rPr>
        <b/>
        <sz val="12"/>
        <color theme="1"/>
        <rFont val="Calibri"/>
        <family val="2"/>
        <scheme val="minor"/>
      </rPr>
      <t xml:space="preserve">     FACTURA</t>
    </r>
    <r>
      <rPr>
        <b/>
        <sz val="14"/>
        <color theme="1"/>
        <rFont val="Calibri"/>
        <family val="2"/>
        <scheme val="minor"/>
      </rPr>
      <t xml:space="preserve"> --1994915--</t>
    </r>
    <r>
      <rPr>
        <b/>
        <sz val="12"/>
        <color theme="1"/>
        <rFont val="Calibri"/>
        <family val="2"/>
        <scheme val="minor"/>
      </rPr>
      <t xml:space="preserve">   valor   FACTURA  23,592.85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1,592.85   usd</t>
    </r>
  </si>
  <si>
    <t>NLSE22-13</t>
  </si>
  <si>
    <t xml:space="preserve">Compra de  22,236.34  usd    tc   20.430    PAGO A TYSON FRESH MEATS. INC  J-8118    FACTURA  750757      VALOR FACTURA   22,911.34  usd    Menos NC-22561   Sobre ADUANA J-8117  $ 13,487.20  bonifica 675.00 USD  </t>
  </si>
  <si>
    <t>J-8118</t>
  </si>
  <si>
    <t xml:space="preserve">Compra de  23,495.13 usd    tc   20.430    PAGO A TYSON FRESH MEATS. INC  J-8119    FACTURA  752882      VALOR FACTURA   23,495.13  usd     </t>
  </si>
  <si>
    <t>J-8119</t>
  </si>
  <si>
    <r>
      <t xml:space="preserve">Compra de 20,000.00  usd t.c. 20.390     A SEABOARD    </t>
    </r>
    <r>
      <rPr>
        <b/>
        <sz val="18"/>
        <color rgb="FF0000FF"/>
        <rFont val="Calibri"/>
        <family val="2"/>
        <scheme val="minor"/>
      </rPr>
      <t xml:space="preserve"> </t>
    </r>
    <r>
      <rPr>
        <b/>
        <sz val="16"/>
        <color rgb="FF0000FF"/>
        <rFont val="Calibri"/>
        <family val="2"/>
        <scheme val="minor"/>
      </rPr>
      <t xml:space="preserve"> NLSE22-10</t>
    </r>
    <r>
      <rPr>
        <b/>
        <sz val="12"/>
        <color theme="1"/>
        <rFont val="Calibri"/>
        <family val="2"/>
        <scheme val="minor"/>
      </rPr>
      <t xml:space="preserve">     FACTURA</t>
    </r>
    <r>
      <rPr>
        <b/>
        <sz val="14"/>
        <color theme="1"/>
        <rFont val="Calibri"/>
        <family val="2"/>
        <scheme val="minor"/>
      </rPr>
      <t xml:space="preserve"> --1995871--</t>
    </r>
    <r>
      <rPr>
        <b/>
        <sz val="12"/>
        <color theme="1"/>
        <rFont val="Calibri"/>
        <family val="2"/>
        <scheme val="minor"/>
      </rPr>
      <t xml:space="preserve">   valor   FACTURA  26,227.91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6,227.91   usd</t>
    </r>
  </si>
  <si>
    <t>NLSE22-10</t>
  </si>
  <si>
    <r>
      <t xml:space="preserve">Compra de 20,000.00  usd t.c. 20.390     A SEABOARD    </t>
    </r>
    <r>
      <rPr>
        <b/>
        <sz val="18"/>
        <color rgb="FF0000FF"/>
        <rFont val="Calibri"/>
        <family val="2"/>
        <scheme val="minor"/>
      </rPr>
      <t xml:space="preserve"> </t>
    </r>
    <r>
      <rPr>
        <b/>
        <sz val="16"/>
        <color rgb="FF0000FF"/>
        <rFont val="Calibri"/>
        <family val="2"/>
        <scheme val="minor"/>
      </rPr>
      <t xml:space="preserve"> NLSE22-11</t>
    </r>
    <r>
      <rPr>
        <b/>
        <sz val="12"/>
        <color theme="1"/>
        <rFont val="Calibri"/>
        <family val="2"/>
        <scheme val="minor"/>
      </rPr>
      <t xml:space="preserve">     FACTURA</t>
    </r>
    <r>
      <rPr>
        <b/>
        <sz val="14"/>
        <color theme="1"/>
        <rFont val="Calibri"/>
        <family val="2"/>
        <scheme val="minor"/>
      </rPr>
      <t xml:space="preserve"> --1996584--</t>
    </r>
    <r>
      <rPr>
        <b/>
        <sz val="12"/>
        <color theme="1"/>
        <rFont val="Calibri"/>
        <family val="2"/>
        <scheme val="minor"/>
      </rPr>
      <t xml:space="preserve">   valor   FACTURA  26,426.47</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6,426.47   usd</t>
    </r>
  </si>
  <si>
    <r>
      <t xml:space="preserve">Compra de 24,000.00  usd t.c. 20.405     A SEABOARD    </t>
    </r>
    <r>
      <rPr>
        <b/>
        <sz val="18"/>
        <color rgb="FF0000FF"/>
        <rFont val="Calibri"/>
        <family val="2"/>
        <scheme val="minor"/>
      </rPr>
      <t xml:space="preserve"> </t>
    </r>
    <r>
      <rPr>
        <b/>
        <sz val="16"/>
        <color rgb="FF0000FF"/>
        <rFont val="Calibri"/>
        <family val="2"/>
        <scheme val="minor"/>
      </rPr>
      <t xml:space="preserve"> NLSE22-14</t>
    </r>
    <r>
      <rPr>
        <b/>
        <sz val="12"/>
        <color theme="1"/>
        <rFont val="Calibri"/>
        <family val="2"/>
        <scheme val="minor"/>
      </rPr>
      <t xml:space="preserve">     FACTURA</t>
    </r>
    <r>
      <rPr>
        <b/>
        <sz val="14"/>
        <color theme="1"/>
        <rFont val="Calibri"/>
        <family val="2"/>
        <scheme val="minor"/>
      </rPr>
      <t xml:space="preserve"> --1995872--</t>
    </r>
    <r>
      <rPr>
        <b/>
        <sz val="12"/>
        <color theme="1"/>
        <rFont val="Calibri"/>
        <family val="2"/>
        <scheme val="minor"/>
      </rPr>
      <t xml:space="preserve">   valor   FACTURA  25,956.76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1,956.76   usd</t>
    </r>
  </si>
  <si>
    <r>
      <t xml:space="preserve">Compra de 24,000.00  usd t.c. 20.405     A SEABOARD    </t>
    </r>
    <r>
      <rPr>
        <b/>
        <sz val="18"/>
        <color rgb="FF0000FF"/>
        <rFont val="Calibri"/>
        <family val="2"/>
        <scheme val="minor"/>
      </rPr>
      <t xml:space="preserve"> </t>
    </r>
    <r>
      <rPr>
        <b/>
        <sz val="16"/>
        <color rgb="FF0000FF"/>
        <rFont val="Calibri"/>
        <family val="2"/>
        <scheme val="minor"/>
      </rPr>
      <t xml:space="preserve"> NLSE22-15</t>
    </r>
    <r>
      <rPr>
        <b/>
        <sz val="12"/>
        <color theme="1"/>
        <rFont val="Calibri"/>
        <family val="2"/>
        <scheme val="minor"/>
      </rPr>
      <t xml:space="preserve">     FACTURA</t>
    </r>
    <r>
      <rPr>
        <b/>
        <sz val="14"/>
        <color theme="1"/>
        <rFont val="Calibri"/>
        <family val="2"/>
        <scheme val="minor"/>
      </rPr>
      <t xml:space="preserve"> --1995873--</t>
    </r>
    <r>
      <rPr>
        <b/>
        <sz val="12"/>
        <color theme="1"/>
        <rFont val="Calibri"/>
        <family val="2"/>
        <scheme val="minor"/>
      </rPr>
      <t xml:space="preserve">   valor   FACTURA  26,011.98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2,011.98   usd</t>
    </r>
  </si>
  <si>
    <r>
      <t xml:space="preserve">Compra de 30,000.00  usd t.c. 20.445     A SEABOARD    </t>
    </r>
    <r>
      <rPr>
        <b/>
        <sz val="18"/>
        <color rgb="FF0000FF"/>
        <rFont val="Calibri"/>
        <family val="2"/>
        <scheme val="minor"/>
      </rPr>
      <t xml:space="preserve"> </t>
    </r>
    <r>
      <rPr>
        <b/>
        <sz val="16"/>
        <color rgb="FF0000FF"/>
        <rFont val="Calibri"/>
        <family val="2"/>
        <scheme val="minor"/>
      </rPr>
      <t xml:space="preserve"> NLSE22-16</t>
    </r>
    <r>
      <rPr>
        <b/>
        <sz val="12"/>
        <color theme="1"/>
        <rFont val="Calibri"/>
        <family val="2"/>
        <scheme val="minor"/>
      </rPr>
      <t xml:space="preserve">     FACTURA</t>
    </r>
    <r>
      <rPr>
        <b/>
        <sz val="14"/>
        <color theme="1"/>
        <rFont val="Calibri"/>
        <family val="2"/>
        <scheme val="minor"/>
      </rPr>
      <t xml:space="preserve"> --1997314--</t>
    </r>
    <r>
      <rPr>
        <b/>
        <sz val="12"/>
        <color theme="1"/>
        <rFont val="Calibri"/>
        <family val="2"/>
        <scheme val="minor"/>
      </rPr>
      <t xml:space="preserve">   valor   FACTURA  27,039.36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2,960.64   usd</t>
    </r>
  </si>
  <si>
    <r>
      <t xml:space="preserve">Compra de 29,000.00  usd t.c. 20.475     A SEABOARD    </t>
    </r>
    <r>
      <rPr>
        <b/>
        <sz val="18"/>
        <color rgb="FF0000FF"/>
        <rFont val="Calibri"/>
        <family val="2"/>
        <scheme val="minor"/>
      </rPr>
      <t xml:space="preserve"> </t>
    </r>
    <r>
      <rPr>
        <b/>
        <sz val="16"/>
        <color rgb="FF0000FF"/>
        <rFont val="Calibri"/>
        <family val="2"/>
        <scheme val="minor"/>
      </rPr>
      <t xml:space="preserve"> NLSE22-17</t>
    </r>
    <r>
      <rPr>
        <b/>
        <sz val="12"/>
        <color theme="1"/>
        <rFont val="Calibri"/>
        <family val="2"/>
        <scheme val="minor"/>
      </rPr>
      <t xml:space="preserve">     FACTURA</t>
    </r>
    <r>
      <rPr>
        <b/>
        <sz val="14"/>
        <color theme="1"/>
        <rFont val="Calibri"/>
        <family val="2"/>
        <scheme val="minor"/>
      </rPr>
      <t xml:space="preserve"> --1997315--</t>
    </r>
    <r>
      <rPr>
        <b/>
        <sz val="12"/>
        <color theme="1"/>
        <rFont val="Calibri"/>
        <family val="2"/>
        <scheme val="minor"/>
      </rPr>
      <t xml:space="preserve">   valor   FACTURA  26,942.35</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2,057.65   usd</t>
    </r>
  </si>
  <si>
    <r>
      <t xml:space="preserve">Compra de 29,000.00  usd t.c. 20.475     A SEABOARD    </t>
    </r>
    <r>
      <rPr>
        <b/>
        <sz val="18"/>
        <color rgb="FF0000FF"/>
        <rFont val="Calibri"/>
        <family val="2"/>
        <scheme val="minor"/>
      </rPr>
      <t xml:space="preserve"> </t>
    </r>
    <r>
      <rPr>
        <b/>
        <sz val="16"/>
        <color rgb="FF0000FF"/>
        <rFont val="Calibri"/>
        <family val="2"/>
        <scheme val="minor"/>
      </rPr>
      <t xml:space="preserve"> NLSE22-18</t>
    </r>
    <r>
      <rPr>
        <b/>
        <sz val="12"/>
        <color theme="1"/>
        <rFont val="Calibri"/>
        <family val="2"/>
        <scheme val="minor"/>
      </rPr>
      <t xml:space="preserve">     FACTURA</t>
    </r>
    <r>
      <rPr>
        <b/>
        <sz val="14"/>
        <color theme="1"/>
        <rFont val="Calibri"/>
        <family val="2"/>
        <scheme val="minor"/>
      </rPr>
      <t xml:space="preserve"> --1997815--</t>
    </r>
    <r>
      <rPr>
        <b/>
        <sz val="12"/>
        <color theme="1"/>
        <rFont val="Calibri"/>
        <family val="2"/>
        <scheme val="minor"/>
      </rPr>
      <t xml:space="preserve">   valor   FACTURA  26,878.94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2,121.06   usd</t>
    </r>
  </si>
  <si>
    <r>
      <t xml:space="preserve">Compra de 27,500.00  usd t.c. 20.675     A SEABOARD    </t>
    </r>
    <r>
      <rPr>
        <b/>
        <sz val="18"/>
        <color rgb="FF0000FF"/>
        <rFont val="Calibri"/>
        <family val="2"/>
        <scheme val="minor"/>
      </rPr>
      <t xml:space="preserve"> </t>
    </r>
    <r>
      <rPr>
        <b/>
        <sz val="16"/>
        <color rgb="FF0000FF"/>
        <rFont val="Calibri"/>
        <family val="2"/>
        <scheme val="minor"/>
      </rPr>
      <t xml:space="preserve"> NLSE22-19</t>
    </r>
    <r>
      <rPr>
        <b/>
        <sz val="12"/>
        <color theme="1"/>
        <rFont val="Calibri"/>
        <family val="2"/>
        <scheme val="minor"/>
      </rPr>
      <t xml:space="preserve">     FACTURA</t>
    </r>
    <r>
      <rPr>
        <b/>
        <sz val="14"/>
        <color theme="1"/>
        <rFont val="Calibri"/>
        <family val="2"/>
        <scheme val="minor"/>
      </rPr>
      <t xml:space="preserve"> --1998878--</t>
    </r>
    <r>
      <rPr>
        <b/>
        <sz val="12"/>
        <color theme="1"/>
        <rFont val="Calibri"/>
        <family val="2"/>
        <scheme val="minor"/>
      </rPr>
      <t xml:space="preserve">   valor   FACTURA  27,652.88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152.88   usd</t>
    </r>
  </si>
  <si>
    <t>NLSE22-19</t>
  </si>
  <si>
    <t>NLSE22-18</t>
  </si>
  <si>
    <t>NLSE22-17</t>
  </si>
  <si>
    <t>NLSE22-16</t>
  </si>
  <si>
    <t>NLSE22-14</t>
  </si>
  <si>
    <t>NLSE22-15</t>
  </si>
  <si>
    <r>
      <t xml:space="preserve">Compra de 27,500.00  usd t.c. 20.675     A SEABOARD    </t>
    </r>
    <r>
      <rPr>
        <b/>
        <sz val="18"/>
        <color rgb="FF0000FF"/>
        <rFont val="Calibri"/>
        <family val="2"/>
        <scheme val="minor"/>
      </rPr>
      <t xml:space="preserve"> </t>
    </r>
    <r>
      <rPr>
        <b/>
        <sz val="16"/>
        <color rgb="FF0000FF"/>
        <rFont val="Calibri"/>
        <family val="2"/>
        <scheme val="minor"/>
      </rPr>
      <t xml:space="preserve"> NLSE22-20</t>
    </r>
    <r>
      <rPr>
        <b/>
        <sz val="12"/>
        <color theme="1"/>
        <rFont val="Calibri"/>
        <family val="2"/>
        <scheme val="minor"/>
      </rPr>
      <t xml:space="preserve">     FACTURA</t>
    </r>
    <r>
      <rPr>
        <b/>
        <sz val="14"/>
        <color theme="1"/>
        <rFont val="Calibri"/>
        <family val="2"/>
        <scheme val="minor"/>
      </rPr>
      <t xml:space="preserve"> --1998879--</t>
    </r>
    <r>
      <rPr>
        <b/>
        <sz val="12"/>
        <color theme="1"/>
        <rFont val="Calibri"/>
        <family val="2"/>
        <scheme val="minor"/>
      </rPr>
      <t xml:space="preserve">   valor   FACTURA  27,491.52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8.48   usd</t>
    </r>
  </si>
  <si>
    <t>NLSE22-20</t>
  </si>
  <si>
    <t xml:space="preserve">Compra de  25,975.96 usd    tc   20.580    PAGO A TYSON FRESH MEATS. INC  J-8120    FACTURA  761468      VALOR FACTURA   25,975.96   </t>
  </si>
  <si>
    <t>J-8120</t>
  </si>
  <si>
    <t>Compra de  26,515.80     usd    tc   20.780    PAGO A TYSON FRESH MEATS. INC  J-8098    FACTURA  762558      VALOR FACTURA   26,515.80</t>
  </si>
  <si>
    <t>J-8098</t>
  </si>
  <si>
    <r>
      <t xml:space="preserve">Compra de 28,500.00  usd t.c. 20.780     A SEABOARD    </t>
    </r>
    <r>
      <rPr>
        <b/>
        <sz val="18"/>
        <color rgb="FF0000FF"/>
        <rFont val="Calibri"/>
        <family val="2"/>
        <scheme val="minor"/>
      </rPr>
      <t xml:space="preserve"> </t>
    </r>
    <r>
      <rPr>
        <b/>
        <sz val="16"/>
        <color rgb="FF0000FF"/>
        <rFont val="Calibri"/>
        <family val="2"/>
        <scheme val="minor"/>
      </rPr>
      <t xml:space="preserve"> NLSE22-22</t>
    </r>
    <r>
      <rPr>
        <b/>
        <sz val="12"/>
        <color theme="1"/>
        <rFont val="Calibri"/>
        <family val="2"/>
        <scheme val="minor"/>
      </rPr>
      <t xml:space="preserve">     FACTURA</t>
    </r>
    <r>
      <rPr>
        <b/>
        <sz val="14"/>
        <color theme="1"/>
        <rFont val="Calibri"/>
        <family val="2"/>
        <scheme val="minor"/>
      </rPr>
      <t xml:space="preserve"> --2000715--</t>
    </r>
    <r>
      <rPr>
        <b/>
        <sz val="12"/>
        <color theme="1"/>
        <rFont val="Calibri"/>
        <family val="2"/>
        <scheme val="minor"/>
      </rPr>
      <t xml:space="preserve">   valor   FACTURA  23,661.51</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4,838.49  usd</t>
    </r>
  </si>
  <si>
    <t>NLSE22-22</t>
  </si>
  <si>
    <r>
      <t xml:space="preserve">Compra de 27,000.00  usd t.c. 20.710     A SEABOARD    </t>
    </r>
    <r>
      <rPr>
        <b/>
        <sz val="18"/>
        <color rgb="FF0000FF"/>
        <rFont val="Calibri"/>
        <family val="2"/>
        <scheme val="minor"/>
      </rPr>
      <t xml:space="preserve"> </t>
    </r>
    <r>
      <rPr>
        <b/>
        <sz val="16"/>
        <color rgb="FF0000FF"/>
        <rFont val="Calibri"/>
        <family val="2"/>
        <scheme val="minor"/>
      </rPr>
      <t xml:space="preserve"> NLSE22-23</t>
    </r>
    <r>
      <rPr>
        <b/>
        <sz val="12"/>
        <color theme="1"/>
        <rFont val="Calibri"/>
        <family val="2"/>
        <scheme val="minor"/>
      </rPr>
      <t xml:space="preserve">     FACTURA</t>
    </r>
    <r>
      <rPr>
        <b/>
        <sz val="14"/>
        <color theme="1"/>
        <rFont val="Calibri"/>
        <family val="2"/>
        <scheme val="minor"/>
      </rPr>
      <t xml:space="preserve"> --2001066--</t>
    </r>
    <r>
      <rPr>
        <b/>
        <sz val="12"/>
        <color theme="1"/>
        <rFont val="Calibri"/>
        <family val="2"/>
        <scheme val="minor"/>
      </rPr>
      <t xml:space="preserve">   valor   FACTURA  22,942.52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4,057.48   usd</t>
    </r>
  </si>
  <si>
    <t>NLSE22-23</t>
  </si>
  <si>
    <r>
      <t xml:space="preserve">Compra de 20,000.00  usd t.c. 20.650     A SEABOARD    </t>
    </r>
    <r>
      <rPr>
        <b/>
        <sz val="18"/>
        <color rgb="FF0000FF"/>
        <rFont val="Calibri"/>
        <family val="2"/>
        <scheme val="minor"/>
      </rPr>
      <t xml:space="preserve"> </t>
    </r>
    <r>
      <rPr>
        <b/>
        <sz val="16"/>
        <color rgb="FF0000FF"/>
        <rFont val="Calibri"/>
        <family val="2"/>
        <scheme val="minor"/>
      </rPr>
      <t xml:space="preserve"> NLSE22-24</t>
    </r>
    <r>
      <rPr>
        <b/>
        <sz val="12"/>
        <color theme="1"/>
        <rFont val="Calibri"/>
        <family val="2"/>
        <scheme val="minor"/>
      </rPr>
      <t xml:space="preserve">     FACTURA</t>
    </r>
    <r>
      <rPr>
        <b/>
        <sz val="14"/>
        <color theme="1"/>
        <rFont val="Calibri"/>
        <family val="2"/>
        <scheme val="minor"/>
      </rPr>
      <t xml:space="preserve"> --2001498--</t>
    </r>
    <r>
      <rPr>
        <b/>
        <sz val="12"/>
        <color theme="1"/>
        <rFont val="Calibri"/>
        <family val="2"/>
        <scheme val="minor"/>
      </rPr>
      <t xml:space="preserve">   valor   FACTURA  21,824.00</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1,824.00   usd</t>
    </r>
  </si>
  <si>
    <t>NLSE22-24</t>
  </si>
  <si>
    <r>
      <t xml:space="preserve">Compra de 20,000.00  usd t.c. 20.650     A SEABOARD    </t>
    </r>
    <r>
      <rPr>
        <b/>
        <sz val="18"/>
        <color rgb="FF0000FF"/>
        <rFont val="Calibri"/>
        <family val="2"/>
        <scheme val="minor"/>
      </rPr>
      <t xml:space="preserve"> </t>
    </r>
    <r>
      <rPr>
        <b/>
        <sz val="16"/>
        <color rgb="FF0000FF"/>
        <rFont val="Calibri"/>
        <family val="2"/>
        <scheme val="minor"/>
      </rPr>
      <t xml:space="preserve"> NLSE22-25</t>
    </r>
    <r>
      <rPr>
        <b/>
        <sz val="12"/>
        <color theme="1"/>
        <rFont val="Calibri"/>
        <family val="2"/>
        <scheme val="minor"/>
      </rPr>
      <t xml:space="preserve">     FACTURA</t>
    </r>
    <r>
      <rPr>
        <b/>
        <sz val="14"/>
        <color theme="1"/>
        <rFont val="Calibri"/>
        <family val="2"/>
        <scheme val="minor"/>
      </rPr>
      <t xml:space="preserve"> --2001499--</t>
    </r>
    <r>
      <rPr>
        <b/>
        <sz val="12"/>
        <color theme="1"/>
        <rFont val="Calibri"/>
        <family val="2"/>
        <scheme val="minor"/>
      </rPr>
      <t xml:space="preserve">   valor   FACTURA  21,854.63</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1,854.63   usd</t>
    </r>
  </si>
  <si>
    <t>NLSE22-25</t>
  </si>
  <si>
    <t>NLSE22-21-----NLSE22-29</t>
  </si>
  <si>
    <r>
      <t xml:space="preserve">Compra de 28,500.00  usd t.c. 20.780    A SEABOARD    </t>
    </r>
    <r>
      <rPr>
        <b/>
        <sz val="18"/>
        <color rgb="FF0000FF"/>
        <rFont val="Calibri"/>
        <family val="2"/>
        <scheme val="minor"/>
      </rPr>
      <t xml:space="preserve"> </t>
    </r>
    <r>
      <rPr>
        <b/>
        <sz val="16"/>
        <color rgb="FF0000FF"/>
        <rFont val="Calibri"/>
        <family val="2"/>
        <scheme val="minor"/>
      </rPr>
      <t xml:space="preserve"> NLSE22-29</t>
    </r>
    <r>
      <rPr>
        <b/>
        <sz val="12"/>
        <color theme="1"/>
        <rFont val="Calibri"/>
        <family val="2"/>
        <scheme val="minor"/>
      </rPr>
      <t xml:space="preserve">    FACTURA</t>
    </r>
    <r>
      <rPr>
        <b/>
        <sz val="14"/>
        <color theme="1"/>
        <rFont val="Calibri"/>
        <family val="2"/>
        <scheme val="minor"/>
      </rPr>
      <t xml:space="preserve"> --2004338--</t>
    </r>
    <r>
      <rPr>
        <b/>
        <sz val="12"/>
        <color theme="1"/>
        <rFont val="Calibri"/>
        <family val="2"/>
        <scheme val="minor"/>
      </rPr>
      <t xml:space="preserve">   valor   FACTURA  23,633.04</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A FAVOR   4,866.96  usd</t>
    </r>
  </si>
  <si>
    <t>Compra de  27,284.43     usd    tc   20.550    PAGO A TYSON FRESH MEATS. INC  J-8099    FACTURA  773118      VALOR FACTURA   27,284.43</t>
  </si>
  <si>
    <t>J-8099</t>
  </si>
  <si>
    <t>Compra de  25,693.49     usd    tc   20.530    PAGO A TYSON FRESH MEATS. INC  J-8100    FACTURA  771480      VALOR FACTURA   25,693.49</t>
  </si>
  <si>
    <t>J-8100</t>
  </si>
  <si>
    <r>
      <t xml:space="preserve">Compra de 20,000.00  usd t.c. 20.600     A SEABOARD    </t>
    </r>
    <r>
      <rPr>
        <b/>
        <sz val="18"/>
        <color rgb="FF0000FF"/>
        <rFont val="Calibri"/>
        <family val="2"/>
        <scheme val="minor"/>
      </rPr>
      <t xml:space="preserve"> </t>
    </r>
    <r>
      <rPr>
        <b/>
        <sz val="16"/>
        <color rgb="FF0000FF"/>
        <rFont val="Calibri"/>
        <family val="2"/>
        <scheme val="minor"/>
      </rPr>
      <t xml:space="preserve"> NLSE22-26</t>
    </r>
    <r>
      <rPr>
        <b/>
        <sz val="12"/>
        <color theme="1"/>
        <rFont val="Calibri"/>
        <family val="2"/>
        <scheme val="minor"/>
      </rPr>
      <t xml:space="preserve">     FACTURA</t>
    </r>
    <r>
      <rPr>
        <b/>
        <sz val="14"/>
        <color theme="1"/>
        <rFont val="Calibri"/>
        <family val="2"/>
        <scheme val="minor"/>
      </rPr>
      <t xml:space="preserve"> --2002546--</t>
    </r>
    <r>
      <rPr>
        <b/>
        <sz val="12"/>
        <color theme="1"/>
        <rFont val="Calibri"/>
        <family val="2"/>
        <scheme val="minor"/>
      </rPr>
      <t xml:space="preserve">   valor   FACTURA  21,868.18</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1,868.18   usd</t>
    </r>
  </si>
  <si>
    <t>NLSE22-26</t>
  </si>
  <si>
    <r>
      <t xml:space="preserve">Compra de 20,000.00  usd t.c. 20.550     A SEABOARD    </t>
    </r>
    <r>
      <rPr>
        <b/>
        <sz val="18"/>
        <color rgb="FF0000FF"/>
        <rFont val="Calibri"/>
        <family val="2"/>
        <scheme val="minor"/>
      </rPr>
      <t xml:space="preserve"> </t>
    </r>
    <r>
      <rPr>
        <b/>
        <sz val="16"/>
        <color rgb="FF0000FF"/>
        <rFont val="Calibri"/>
        <family val="2"/>
        <scheme val="minor"/>
      </rPr>
      <t xml:space="preserve"> NLSE22-28</t>
    </r>
    <r>
      <rPr>
        <b/>
        <sz val="12"/>
        <color theme="1"/>
        <rFont val="Calibri"/>
        <family val="2"/>
        <scheme val="minor"/>
      </rPr>
      <t xml:space="preserve">     FACTURA</t>
    </r>
    <r>
      <rPr>
        <b/>
        <sz val="14"/>
        <color theme="1"/>
        <rFont val="Calibri"/>
        <family val="2"/>
        <scheme val="minor"/>
      </rPr>
      <t xml:space="preserve"> --2003665--</t>
    </r>
    <r>
      <rPr>
        <b/>
        <sz val="12"/>
        <color theme="1"/>
        <rFont val="Calibri"/>
        <family val="2"/>
        <scheme val="minor"/>
      </rPr>
      <t xml:space="preserve">   valor   FACTURA  22,157.22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2,157.22   usd</t>
    </r>
  </si>
  <si>
    <t>NLSE22-28</t>
  </si>
  <si>
    <t>Compra de  22,271.10     usd    tc   20.638    PAGO A TYSON FRESH MEATS. INC  R-3271    FACTURA  779580      VALOR FACTURA   22,521.10 Menos  NC-24711  Sobre    D-0823  250.00</t>
  </si>
  <si>
    <t>R-3271</t>
  </si>
  <si>
    <t>NC-24711</t>
  </si>
  <si>
    <t xml:space="preserve">Compra de  21,164.75     usd    tc   20,473    PAGO A TYSON FRESH MEATS. INC  R-3279   FACTURA  782885      VALOR FACTURA  21,164.75    </t>
  </si>
  <si>
    <t>R-3279</t>
  </si>
  <si>
    <r>
      <t xml:space="preserve">Compra de 20,000.00  usd t.c. 20.550    A SEABOARD    </t>
    </r>
    <r>
      <rPr>
        <b/>
        <sz val="18"/>
        <color rgb="FF0000FF"/>
        <rFont val="Calibri"/>
        <family val="2"/>
        <scheme val="minor"/>
      </rPr>
      <t xml:space="preserve"> </t>
    </r>
    <r>
      <rPr>
        <b/>
        <sz val="16"/>
        <color rgb="FF0000FF"/>
        <rFont val="Calibri"/>
        <family val="2"/>
        <scheme val="minor"/>
      </rPr>
      <t xml:space="preserve"> NLSE22-27</t>
    </r>
    <r>
      <rPr>
        <b/>
        <sz val="12"/>
        <color theme="1"/>
        <rFont val="Calibri"/>
        <family val="2"/>
        <scheme val="minor"/>
      </rPr>
      <t xml:space="preserve">     FACTURA</t>
    </r>
    <r>
      <rPr>
        <b/>
        <sz val="14"/>
        <color theme="1"/>
        <rFont val="Calibri"/>
        <family val="2"/>
        <scheme val="minor"/>
      </rPr>
      <t xml:space="preserve"> --2004337--</t>
    </r>
    <r>
      <rPr>
        <b/>
        <sz val="12"/>
        <color theme="1"/>
        <rFont val="Calibri"/>
        <family val="2"/>
        <scheme val="minor"/>
      </rPr>
      <t xml:space="preserve">   valor   FACTURA  23,597.92</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3,597.92   usd</t>
    </r>
  </si>
  <si>
    <t>NLSE22-27</t>
  </si>
  <si>
    <r>
      <t xml:space="preserve">Compra de 20,000.00  usd t.c. 20.640     A SEABOARD    </t>
    </r>
    <r>
      <rPr>
        <b/>
        <sz val="18"/>
        <color rgb="FF0000FF"/>
        <rFont val="Calibri"/>
        <family val="2"/>
        <scheme val="minor"/>
      </rPr>
      <t xml:space="preserve"> </t>
    </r>
    <r>
      <rPr>
        <b/>
        <sz val="16"/>
        <color rgb="FF0000FF"/>
        <rFont val="Calibri"/>
        <family val="2"/>
        <scheme val="minor"/>
      </rPr>
      <t xml:space="preserve"> NLSE22-30</t>
    </r>
    <r>
      <rPr>
        <b/>
        <sz val="12"/>
        <color theme="1"/>
        <rFont val="Calibri"/>
        <family val="2"/>
        <scheme val="minor"/>
      </rPr>
      <t xml:space="preserve">     FACTURA</t>
    </r>
    <r>
      <rPr>
        <b/>
        <sz val="14"/>
        <color theme="1"/>
        <rFont val="Calibri"/>
        <family val="2"/>
        <scheme val="minor"/>
      </rPr>
      <t xml:space="preserve"> --2004339--</t>
    </r>
    <r>
      <rPr>
        <b/>
        <sz val="12"/>
        <color theme="1"/>
        <rFont val="Calibri"/>
        <family val="2"/>
        <scheme val="minor"/>
      </rPr>
      <t xml:space="preserve">   valor   FACTURA  23,868.66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3,868.66   usd</t>
    </r>
  </si>
  <si>
    <t>NLSE22-30</t>
  </si>
  <si>
    <r>
      <t xml:space="preserve">Compra de 22,000.00  usd t.c. 20.473     A SEABOARD    </t>
    </r>
    <r>
      <rPr>
        <b/>
        <sz val="18"/>
        <color rgb="FF0000FF"/>
        <rFont val="Calibri"/>
        <family val="2"/>
        <scheme val="minor"/>
      </rPr>
      <t xml:space="preserve"> </t>
    </r>
    <r>
      <rPr>
        <b/>
        <sz val="16"/>
        <color rgb="FF0000FF"/>
        <rFont val="Calibri"/>
        <family val="2"/>
        <scheme val="minor"/>
      </rPr>
      <t xml:space="preserve"> NLSE22-31</t>
    </r>
    <r>
      <rPr>
        <b/>
        <sz val="12"/>
        <color theme="1"/>
        <rFont val="Calibri"/>
        <family val="2"/>
        <scheme val="minor"/>
      </rPr>
      <t xml:space="preserve">     FACTURA</t>
    </r>
    <r>
      <rPr>
        <b/>
        <sz val="14"/>
        <color theme="1"/>
        <rFont val="Calibri"/>
        <family val="2"/>
        <scheme val="minor"/>
      </rPr>
      <t xml:space="preserve"> --2004340--</t>
    </r>
    <r>
      <rPr>
        <b/>
        <sz val="12"/>
        <color theme="1"/>
        <rFont val="Calibri"/>
        <family val="2"/>
        <scheme val="minor"/>
      </rPr>
      <t xml:space="preserve">   valor   FACTURA  25,224.66</t>
    </r>
    <r>
      <rPr>
        <b/>
        <sz val="13"/>
        <color rgb="FFFF0000"/>
        <rFont val="Calibri"/>
        <family val="2"/>
        <scheme val="minor"/>
      </rPr>
      <t xml:space="preserve"> </t>
    </r>
    <r>
      <rPr>
        <b/>
        <sz val="12"/>
        <color theme="1"/>
        <rFont val="Calibri"/>
        <family val="2"/>
        <scheme val="minor"/>
      </rPr>
      <t xml:space="preserve">   </t>
    </r>
    <r>
      <rPr>
        <b/>
        <sz val="14"/>
        <color rgb="FF0000FF"/>
        <rFont val="Calibri"/>
        <family val="2"/>
        <scheme val="minor"/>
      </rPr>
      <t xml:space="preserve"> </t>
    </r>
    <r>
      <rPr>
        <b/>
        <sz val="12"/>
        <color theme="1"/>
        <rFont val="Calibri"/>
        <family val="2"/>
        <scheme val="minor"/>
      </rPr>
      <t>SALDO  PENDIENTE   3,224.66   usd</t>
    </r>
  </si>
  <si>
    <t>NLSE22-31</t>
  </si>
  <si>
    <r>
      <t xml:space="preserve">Compra de 26,000.00  usd t.c. 20.465     A SEABOARD    </t>
    </r>
    <r>
      <rPr>
        <b/>
        <sz val="18"/>
        <color rgb="FF0000FF"/>
        <rFont val="Calibri"/>
        <family val="2"/>
        <scheme val="minor"/>
      </rPr>
      <t xml:space="preserve"> </t>
    </r>
    <r>
      <rPr>
        <b/>
        <sz val="16"/>
        <color rgb="FF0000FF"/>
        <rFont val="Calibri"/>
        <family val="2"/>
        <scheme val="minor"/>
      </rPr>
      <t xml:space="preserve"> NLSE22-32</t>
    </r>
    <r>
      <rPr>
        <b/>
        <sz val="12"/>
        <color theme="1"/>
        <rFont val="Calibri"/>
        <family val="2"/>
        <scheme val="minor"/>
      </rPr>
      <t xml:space="preserve">     FACTURA</t>
    </r>
    <r>
      <rPr>
        <b/>
        <sz val="14"/>
        <color theme="1"/>
        <rFont val="Calibri"/>
        <family val="2"/>
        <scheme val="minor"/>
      </rPr>
      <t xml:space="preserve"> --2005731--</t>
    </r>
    <r>
      <rPr>
        <b/>
        <sz val="12"/>
        <color theme="1"/>
        <rFont val="Calibri"/>
        <family val="2"/>
        <scheme val="minor"/>
      </rPr>
      <t xml:space="preserve">   valor   FACTURA  25,902.18   </t>
    </r>
    <r>
      <rPr>
        <b/>
        <sz val="14"/>
        <color rgb="FF0000FF"/>
        <rFont val="Calibri"/>
        <family val="2"/>
        <scheme val="minor"/>
      </rPr>
      <t xml:space="preserve"> </t>
    </r>
    <r>
      <rPr>
        <b/>
        <sz val="12"/>
        <color theme="1"/>
        <rFont val="Calibri"/>
        <family val="2"/>
        <scheme val="minor"/>
      </rPr>
      <t>SALDO  A FAVOR 97.82   usd</t>
    </r>
  </si>
  <si>
    <r>
      <t xml:space="preserve">Compra de 26,000.00  usd t.c. 20.460     A SEABOARD    </t>
    </r>
    <r>
      <rPr>
        <b/>
        <sz val="18"/>
        <color rgb="FF0000FF"/>
        <rFont val="Calibri"/>
        <family val="2"/>
        <scheme val="minor"/>
      </rPr>
      <t xml:space="preserve"> </t>
    </r>
    <r>
      <rPr>
        <b/>
        <sz val="16"/>
        <color rgb="FF0000FF"/>
        <rFont val="Calibri"/>
        <family val="2"/>
        <scheme val="minor"/>
      </rPr>
      <t xml:space="preserve"> NLSE22-33</t>
    </r>
    <r>
      <rPr>
        <b/>
        <sz val="12"/>
        <color theme="1"/>
        <rFont val="Calibri"/>
        <family val="2"/>
        <scheme val="minor"/>
      </rPr>
      <t xml:space="preserve">     FACTURA</t>
    </r>
    <r>
      <rPr>
        <b/>
        <sz val="14"/>
        <color theme="1"/>
        <rFont val="Calibri"/>
        <family val="2"/>
        <scheme val="minor"/>
      </rPr>
      <t xml:space="preserve"> --2006110--</t>
    </r>
    <r>
      <rPr>
        <b/>
        <sz val="12"/>
        <color theme="1"/>
        <rFont val="Calibri"/>
        <family val="2"/>
        <scheme val="minor"/>
      </rPr>
      <t xml:space="preserve">   valor   FACTURA  26,166.81   </t>
    </r>
    <r>
      <rPr>
        <b/>
        <sz val="14"/>
        <color rgb="FF0000FF"/>
        <rFont val="Calibri"/>
        <family val="2"/>
        <scheme val="minor"/>
      </rPr>
      <t xml:space="preserve"> </t>
    </r>
    <r>
      <rPr>
        <b/>
        <sz val="12"/>
        <color theme="1"/>
        <rFont val="Calibri"/>
        <family val="2"/>
        <scheme val="minor"/>
      </rPr>
      <t>SALDO  PENDIENTE   166.81   usd</t>
    </r>
  </si>
  <si>
    <t>NLSE22-33</t>
  </si>
  <si>
    <t>Compra de  24,746.27     usd    tc   20,400    PAGO A TYSON FRESH MEATS. INC  R-3280   FACTURA  790025     VALOR FACTURA  24,746.27</t>
  </si>
  <si>
    <t>R-3280</t>
  </si>
  <si>
    <t>Compra de  24,402.61   usd  tc   20,320    PAGO A TYSON FRESH MEATS. INC  R-3281   FACTURA  793889     VALOR FACTURA  24,402.61</t>
  </si>
  <si>
    <t>R-3281</t>
  </si>
  <si>
    <r>
      <t xml:space="preserve">Compra de 33,000.00  usd t.c. 20.290     A SEABOARD    </t>
    </r>
    <r>
      <rPr>
        <b/>
        <sz val="18"/>
        <color rgb="FF0000FF"/>
        <rFont val="Calibri"/>
        <family val="2"/>
        <scheme val="minor"/>
      </rPr>
      <t xml:space="preserve"> </t>
    </r>
    <r>
      <rPr>
        <b/>
        <sz val="16"/>
        <color rgb="FF0000FF"/>
        <rFont val="Calibri"/>
        <family val="2"/>
        <scheme val="minor"/>
      </rPr>
      <t xml:space="preserve"> NLSE22-37</t>
    </r>
    <r>
      <rPr>
        <b/>
        <sz val="12"/>
        <color theme="1"/>
        <rFont val="Calibri"/>
        <family val="2"/>
        <scheme val="minor"/>
      </rPr>
      <t xml:space="preserve">     FACTURA</t>
    </r>
    <r>
      <rPr>
        <b/>
        <sz val="14"/>
        <color theme="1"/>
        <rFont val="Calibri"/>
        <family val="2"/>
        <scheme val="minor"/>
      </rPr>
      <t xml:space="preserve"> --2009067--</t>
    </r>
    <r>
      <rPr>
        <b/>
        <sz val="12"/>
        <color theme="1"/>
        <rFont val="Calibri"/>
        <family val="2"/>
        <scheme val="minor"/>
      </rPr>
      <t xml:space="preserve">   valor   FACTURA  29,343.97   </t>
    </r>
    <r>
      <rPr>
        <b/>
        <sz val="14"/>
        <color rgb="FF0000FF"/>
        <rFont val="Calibri"/>
        <family val="2"/>
        <scheme val="minor"/>
      </rPr>
      <t xml:space="preserve"> </t>
    </r>
    <r>
      <rPr>
        <b/>
        <sz val="12"/>
        <color theme="1"/>
        <rFont val="Calibri"/>
        <family val="2"/>
        <scheme val="minor"/>
      </rPr>
      <t>SALDO  A FAVOR   3,656.03   usd</t>
    </r>
  </si>
  <si>
    <t>NLSE22-37</t>
  </si>
  <si>
    <r>
      <t xml:space="preserve">Compra de 33,000.00  usd t.c. 20.290     A SEABOARD    </t>
    </r>
    <r>
      <rPr>
        <b/>
        <sz val="18"/>
        <color rgb="FF0000FF"/>
        <rFont val="Calibri"/>
        <family val="2"/>
        <scheme val="minor"/>
      </rPr>
      <t xml:space="preserve"> </t>
    </r>
    <r>
      <rPr>
        <b/>
        <sz val="16"/>
        <color rgb="FF0000FF"/>
        <rFont val="Calibri"/>
        <family val="2"/>
        <scheme val="minor"/>
      </rPr>
      <t xml:space="preserve"> NLSE22-38</t>
    </r>
    <r>
      <rPr>
        <b/>
        <sz val="12"/>
        <color theme="1"/>
        <rFont val="Calibri"/>
        <family val="2"/>
        <scheme val="minor"/>
      </rPr>
      <t xml:space="preserve">     FACTURA</t>
    </r>
    <r>
      <rPr>
        <b/>
        <sz val="14"/>
        <color theme="1"/>
        <rFont val="Calibri"/>
        <family val="2"/>
        <scheme val="minor"/>
      </rPr>
      <t xml:space="preserve"> --2009121--</t>
    </r>
    <r>
      <rPr>
        <b/>
        <sz val="12"/>
        <color theme="1"/>
        <rFont val="Calibri"/>
        <family val="2"/>
        <scheme val="minor"/>
      </rPr>
      <t xml:space="preserve">   valor   FACTURA  29,317.36   </t>
    </r>
    <r>
      <rPr>
        <b/>
        <sz val="14"/>
        <color rgb="FF0000FF"/>
        <rFont val="Calibri"/>
        <family val="2"/>
        <scheme val="minor"/>
      </rPr>
      <t xml:space="preserve"> </t>
    </r>
    <r>
      <rPr>
        <b/>
        <sz val="12"/>
        <color theme="1"/>
        <rFont val="Calibri"/>
        <family val="2"/>
        <scheme val="minor"/>
      </rPr>
      <t>SALDO  A FAVOR   3,682.64   usd</t>
    </r>
  </si>
  <si>
    <t>NLSE22-38</t>
  </si>
  <si>
    <r>
      <t xml:space="preserve">Compra de 34,000.00  usd t.c. 20.553     A SEABOARD    </t>
    </r>
    <r>
      <rPr>
        <b/>
        <sz val="18"/>
        <color rgb="FF0000FF"/>
        <rFont val="Calibri"/>
        <family val="2"/>
        <scheme val="minor"/>
      </rPr>
      <t xml:space="preserve"> </t>
    </r>
    <r>
      <rPr>
        <b/>
        <sz val="16"/>
        <color rgb="FF0000FF"/>
        <rFont val="Calibri"/>
        <family val="2"/>
        <scheme val="minor"/>
      </rPr>
      <t xml:space="preserve"> NLSE22-42</t>
    </r>
    <r>
      <rPr>
        <b/>
        <sz val="12"/>
        <color theme="1"/>
        <rFont val="Calibri"/>
        <family val="2"/>
        <scheme val="minor"/>
      </rPr>
      <t xml:space="preserve">     FACTURA</t>
    </r>
    <r>
      <rPr>
        <b/>
        <sz val="14"/>
        <color theme="1"/>
        <rFont val="Calibri"/>
        <family val="2"/>
        <scheme val="minor"/>
      </rPr>
      <t xml:space="preserve"> --2011409--</t>
    </r>
    <r>
      <rPr>
        <b/>
        <sz val="12"/>
        <color theme="1"/>
        <rFont val="Calibri"/>
        <family val="2"/>
        <scheme val="minor"/>
      </rPr>
      <t xml:space="preserve">   valor   FACTURA  31,888.13   </t>
    </r>
    <r>
      <rPr>
        <b/>
        <sz val="14"/>
        <color rgb="FF0000FF"/>
        <rFont val="Calibri"/>
        <family val="2"/>
        <scheme val="minor"/>
      </rPr>
      <t xml:space="preserve"> </t>
    </r>
    <r>
      <rPr>
        <b/>
        <sz val="12"/>
        <color theme="1"/>
        <rFont val="Calibri"/>
        <family val="2"/>
        <scheme val="minor"/>
      </rPr>
      <t>SALDO  A FAVOR   2,111.87   usd</t>
    </r>
  </si>
  <si>
    <t>NLSE22-42</t>
  </si>
  <si>
    <r>
      <t xml:space="preserve">Compra de 34,000.00  usd t.c. 20.553     A SEABOARD    </t>
    </r>
    <r>
      <rPr>
        <b/>
        <sz val="18"/>
        <color rgb="FF0000FF"/>
        <rFont val="Calibri"/>
        <family val="2"/>
        <scheme val="minor"/>
      </rPr>
      <t xml:space="preserve"> </t>
    </r>
    <r>
      <rPr>
        <b/>
        <sz val="16"/>
        <color rgb="FF0000FF"/>
        <rFont val="Calibri"/>
        <family val="2"/>
        <scheme val="minor"/>
      </rPr>
      <t xml:space="preserve"> NLSE22-43</t>
    </r>
    <r>
      <rPr>
        <b/>
        <sz val="12"/>
        <color theme="1"/>
        <rFont val="Calibri"/>
        <family val="2"/>
        <scheme val="minor"/>
      </rPr>
      <t xml:space="preserve">     FACTURA</t>
    </r>
    <r>
      <rPr>
        <b/>
        <sz val="14"/>
        <color theme="1"/>
        <rFont val="Calibri"/>
        <family val="2"/>
        <scheme val="minor"/>
      </rPr>
      <t xml:space="preserve"> --2011410--</t>
    </r>
    <r>
      <rPr>
        <b/>
        <sz val="12"/>
        <color theme="1"/>
        <rFont val="Calibri"/>
        <family val="2"/>
        <scheme val="minor"/>
      </rPr>
      <t xml:space="preserve">   valor   FACTURA  31,571.86   </t>
    </r>
    <r>
      <rPr>
        <b/>
        <sz val="14"/>
        <color rgb="FF0000FF"/>
        <rFont val="Calibri"/>
        <family val="2"/>
        <scheme val="minor"/>
      </rPr>
      <t xml:space="preserve"> </t>
    </r>
    <r>
      <rPr>
        <b/>
        <sz val="12"/>
        <color theme="1"/>
        <rFont val="Calibri"/>
        <family val="2"/>
        <scheme val="minor"/>
      </rPr>
      <t>SALDO  A FAVOR   2,428.14   usd</t>
    </r>
  </si>
  <si>
    <t>NLSE22-43</t>
  </si>
  <si>
    <r>
      <t xml:space="preserve">Compra de 30,000.00  usd t.c. 20.395     A SEABOARD    </t>
    </r>
    <r>
      <rPr>
        <b/>
        <sz val="18"/>
        <color rgb="FF0000FF"/>
        <rFont val="Calibri"/>
        <family val="2"/>
        <scheme val="minor"/>
      </rPr>
      <t xml:space="preserve"> </t>
    </r>
    <r>
      <rPr>
        <b/>
        <sz val="16"/>
        <color rgb="FF0000FF"/>
        <rFont val="Calibri"/>
        <family val="2"/>
        <scheme val="minor"/>
      </rPr>
      <t xml:space="preserve"> NLSE22-34</t>
    </r>
    <r>
      <rPr>
        <b/>
        <sz val="12"/>
        <color theme="1"/>
        <rFont val="Calibri"/>
        <family val="2"/>
        <scheme val="minor"/>
      </rPr>
      <t xml:space="preserve">     FACTURA</t>
    </r>
    <r>
      <rPr>
        <b/>
        <sz val="14"/>
        <color theme="1"/>
        <rFont val="Calibri"/>
        <family val="2"/>
        <scheme val="minor"/>
      </rPr>
      <t xml:space="preserve"> --2007084--</t>
    </r>
    <r>
      <rPr>
        <b/>
        <sz val="12"/>
        <color theme="1"/>
        <rFont val="Calibri"/>
        <family val="2"/>
        <scheme val="minor"/>
      </rPr>
      <t xml:space="preserve">   valor   FACTURA  28,880.86   </t>
    </r>
    <r>
      <rPr>
        <b/>
        <sz val="14"/>
        <color rgb="FF0000FF"/>
        <rFont val="Calibri"/>
        <family val="2"/>
        <scheme val="minor"/>
      </rPr>
      <t xml:space="preserve"> </t>
    </r>
    <r>
      <rPr>
        <b/>
        <sz val="12"/>
        <color theme="1"/>
        <rFont val="Calibri"/>
        <family val="2"/>
        <scheme val="minor"/>
      </rPr>
      <t>SALDO  A FAVOR  1,119.14   usd</t>
    </r>
  </si>
  <si>
    <t>NLSE22-34</t>
  </si>
  <si>
    <r>
      <t xml:space="preserve">Compra de 30,000.00  usd t.c. 20.395     A SEABOARD    </t>
    </r>
    <r>
      <rPr>
        <b/>
        <sz val="18"/>
        <color rgb="FF0000FF"/>
        <rFont val="Calibri"/>
        <family val="2"/>
        <scheme val="minor"/>
      </rPr>
      <t xml:space="preserve"> </t>
    </r>
    <r>
      <rPr>
        <b/>
        <sz val="16"/>
        <color rgb="FF0000FF"/>
        <rFont val="Calibri"/>
        <family val="2"/>
        <scheme val="minor"/>
      </rPr>
      <t xml:space="preserve"> NLSE22-35</t>
    </r>
    <r>
      <rPr>
        <b/>
        <sz val="12"/>
        <color theme="1"/>
        <rFont val="Calibri"/>
        <family val="2"/>
        <scheme val="minor"/>
      </rPr>
      <t xml:space="preserve">     FACTURA</t>
    </r>
    <r>
      <rPr>
        <b/>
        <sz val="14"/>
        <color theme="1"/>
        <rFont val="Calibri"/>
        <family val="2"/>
        <scheme val="minor"/>
      </rPr>
      <t xml:space="preserve"> --2007085--</t>
    </r>
    <r>
      <rPr>
        <b/>
        <sz val="12"/>
        <color theme="1"/>
        <rFont val="Calibri"/>
        <family val="2"/>
        <scheme val="minor"/>
      </rPr>
      <t xml:space="preserve">   valor   FACTURA  28,538.32   </t>
    </r>
    <r>
      <rPr>
        <b/>
        <sz val="14"/>
        <color rgb="FF0000FF"/>
        <rFont val="Calibri"/>
        <family val="2"/>
        <scheme val="minor"/>
      </rPr>
      <t xml:space="preserve"> </t>
    </r>
    <r>
      <rPr>
        <b/>
        <sz val="12"/>
        <color theme="1"/>
        <rFont val="Calibri"/>
        <family val="2"/>
        <scheme val="minor"/>
      </rPr>
      <t>SALDO  A FAVOR  1,461.68   usd</t>
    </r>
  </si>
  <si>
    <t>NLSE22-35</t>
  </si>
  <si>
    <r>
      <t xml:space="preserve">Compra de 27,500.00  usd t.c. 20.     A SEABOARD    </t>
    </r>
    <r>
      <rPr>
        <b/>
        <sz val="18"/>
        <color rgb="FF0000FF"/>
        <rFont val="Calibri"/>
        <family val="2"/>
        <scheme val="minor"/>
      </rPr>
      <t xml:space="preserve"> </t>
    </r>
    <r>
      <rPr>
        <b/>
        <sz val="16"/>
        <color rgb="FF0000FF"/>
        <rFont val="Calibri"/>
        <family val="2"/>
        <scheme val="minor"/>
      </rPr>
      <t xml:space="preserve"> NLSE22-36</t>
    </r>
    <r>
      <rPr>
        <b/>
        <sz val="12"/>
        <color theme="1"/>
        <rFont val="Calibri"/>
        <family val="2"/>
        <scheme val="minor"/>
      </rPr>
      <t xml:space="preserve">     FACTURA</t>
    </r>
    <r>
      <rPr>
        <b/>
        <sz val="14"/>
        <color theme="1"/>
        <rFont val="Calibri"/>
        <family val="2"/>
        <scheme val="minor"/>
      </rPr>
      <t xml:space="preserve"> --2007751--</t>
    </r>
    <r>
      <rPr>
        <b/>
        <sz val="12"/>
        <color theme="1"/>
        <rFont val="Calibri"/>
        <family val="2"/>
        <scheme val="minor"/>
      </rPr>
      <t xml:space="preserve">   valor   FACTURA  28,761.21   </t>
    </r>
    <r>
      <rPr>
        <b/>
        <sz val="14"/>
        <color rgb="FF0000FF"/>
        <rFont val="Calibri"/>
        <family val="2"/>
        <scheme val="minor"/>
      </rPr>
      <t xml:space="preserve"> </t>
    </r>
    <r>
      <rPr>
        <b/>
        <sz val="12"/>
        <color theme="1"/>
        <rFont val="Calibri"/>
        <family val="2"/>
        <scheme val="minor"/>
      </rPr>
      <t>SALDO  PENDIENTE   1,261.21   usd</t>
    </r>
  </si>
  <si>
    <t>NLSE22-36</t>
  </si>
  <si>
    <r>
      <t xml:space="preserve">Compra de 29,500.00  usd t.c. 20.320     A SEABOARD    </t>
    </r>
    <r>
      <rPr>
        <b/>
        <sz val="18"/>
        <color rgb="FF0000FF"/>
        <rFont val="Calibri"/>
        <family val="2"/>
        <scheme val="minor"/>
      </rPr>
      <t xml:space="preserve"> </t>
    </r>
    <r>
      <rPr>
        <b/>
        <sz val="16"/>
        <color rgb="FF0000FF"/>
        <rFont val="Calibri"/>
        <family val="2"/>
        <scheme val="minor"/>
      </rPr>
      <t xml:space="preserve"> NLSE22-39</t>
    </r>
    <r>
      <rPr>
        <b/>
        <sz val="12"/>
        <color theme="1"/>
        <rFont val="Calibri"/>
        <family val="2"/>
        <scheme val="minor"/>
      </rPr>
      <t xml:space="preserve">     FACTURA</t>
    </r>
    <r>
      <rPr>
        <b/>
        <sz val="14"/>
        <color theme="1"/>
        <rFont val="Calibri"/>
        <family val="2"/>
        <scheme val="minor"/>
      </rPr>
      <t xml:space="preserve"> --2010181--</t>
    </r>
    <r>
      <rPr>
        <b/>
        <sz val="12"/>
        <color theme="1"/>
        <rFont val="Calibri"/>
        <family val="2"/>
        <scheme val="minor"/>
      </rPr>
      <t xml:space="preserve">   valor   FACTURA  31,653.80   </t>
    </r>
    <r>
      <rPr>
        <b/>
        <sz val="14"/>
        <color rgb="FF0000FF"/>
        <rFont val="Calibri"/>
        <family val="2"/>
        <scheme val="minor"/>
      </rPr>
      <t xml:space="preserve"> </t>
    </r>
    <r>
      <rPr>
        <b/>
        <sz val="12"/>
        <color theme="1"/>
        <rFont val="Calibri"/>
        <family val="2"/>
        <scheme val="minor"/>
      </rPr>
      <t>SALDO  PENDIENTE   2,153.80   usd</t>
    </r>
  </si>
  <si>
    <t>NLSE22-39</t>
  </si>
  <si>
    <r>
      <t xml:space="preserve">Compra de 29,500.00  usd t.c. 20.320     A SEABOARD    </t>
    </r>
    <r>
      <rPr>
        <b/>
        <sz val="18"/>
        <color rgb="FF0000FF"/>
        <rFont val="Calibri"/>
        <family val="2"/>
        <scheme val="minor"/>
      </rPr>
      <t xml:space="preserve"> </t>
    </r>
    <r>
      <rPr>
        <b/>
        <sz val="16"/>
        <color rgb="FF0000FF"/>
        <rFont val="Calibri"/>
        <family val="2"/>
        <scheme val="minor"/>
      </rPr>
      <t xml:space="preserve"> NLSE22-40</t>
    </r>
    <r>
      <rPr>
        <b/>
        <sz val="12"/>
        <color theme="1"/>
        <rFont val="Calibri"/>
        <family val="2"/>
        <scheme val="minor"/>
      </rPr>
      <t xml:space="preserve">     FACTURA</t>
    </r>
    <r>
      <rPr>
        <b/>
        <sz val="14"/>
        <color theme="1"/>
        <rFont val="Calibri"/>
        <family val="2"/>
        <scheme val="minor"/>
      </rPr>
      <t xml:space="preserve"> --2010182--</t>
    </r>
    <r>
      <rPr>
        <b/>
        <sz val="12"/>
        <color theme="1"/>
        <rFont val="Calibri"/>
        <family val="2"/>
        <scheme val="minor"/>
      </rPr>
      <t xml:space="preserve">   valor   FACTURA  31,775.08   </t>
    </r>
    <r>
      <rPr>
        <b/>
        <sz val="14"/>
        <color rgb="FF0000FF"/>
        <rFont val="Calibri"/>
        <family val="2"/>
        <scheme val="minor"/>
      </rPr>
      <t xml:space="preserve"> </t>
    </r>
    <r>
      <rPr>
        <b/>
        <sz val="12"/>
        <color theme="1"/>
        <rFont val="Calibri"/>
        <family val="2"/>
        <scheme val="minor"/>
      </rPr>
      <t>SALDO  PENDIENTE   2,275.08   usd</t>
    </r>
  </si>
  <si>
    <t>NLSE22-40</t>
  </si>
  <si>
    <t>Compra de  29,042.30   usd  tc   20,313    PAGO A TYSON FRESH MEATS. INC  R-3282   FACTURA  804979     VALOR FACTURA  29,042.30</t>
  </si>
  <si>
    <t>R-3282</t>
  </si>
  <si>
    <t>Compra de  29,539.04   usd  tc   20,570   PAGO A TYSON FRESH MEATS. INC  R-3283   FACTURA  805125     VALOR FACTURA  29,539.04</t>
  </si>
  <si>
    <t>R-3283</t>
  </si>
  <si>
    <r>
      <t xml:space="preserve">Compra de 31,000.00  usd t.c. 20.570     A SEABOARD    </t>
    </r>
    <r>
      <rPr>
        <b/>
        <sz val="18"/>
        <color rgb="FF0000FF"/>
        <rFont val="Calibri"/>
        <family val="2"/>
        <scheme val="minor"/>
      </rPr>
      <t xml:space="preserve"> </t>
    </r>
    <r>
      <rPr>
        <b/>
        <sz val="16"/>
        <color rgb="FF0000FF"/>
        <rFont val="Calibri"/>
        <family val="2"/>
        <scheme val="minor"/>
      </rPr>
      <t xml:space="preserve"> NLSE22-41</t>
    </r>
    <r>
      <rPr>
        <b/>
        <sz val="12"/>
        <color theme="1"/>
        <rFont val="Calibri"/>
        <family val="2"/>
        <scheme val="minor"/>
      </rPr>
      <t xml:space="preserve">    FACTURA</t>
    </r>
    <r>
      <rPr>
        <b/>
        <sz val="14"/>
        <color theme="1"/>
        <rFont val="Calibri"/>
        <family val="2"/>
        <scheme val="minor"/>
      </rPr>
      <t xml:space="preserve"> --2011060--</t>
    </r>
    <r>
      <rPr>
        <b/>
        <sz val="12"/>
        <color theme="1"/>
        <rFont val="Calibri"/>
        <family val="2"/>
        <scheme val="minor"/>
      </rPr>
      <t xml:space="preserve">   valor   FACTURA  32,271.62   </t>
    </r>
    <r>
      <rPr>
        <b/>
        <sz val="14"/>
        <color rgb="FF0000FF"/>
        <rFont val="Calibri"/>
        <family val="2"/>
        <scheme val="minor"/>
      </rPr>
      <t xml:space="preserve"> </t>
    </r>
    <r>
      <rPr>
        <b/>
        <sz val="12"/>
        <color theme="1"/>
        <rFont val="Calibri"/>
        <family val="2"/>
        <scheme val="minor"/>
      </rPr>
      <t>SALDO  PENDIENTE    1,271.62   usd</t>
    </r>
  </si>
  <si>
    <t>NLSE22-41</t>
  </si>
  <si>
    <t>NLSE22-44</t>
  </si>
  <si>
    <r>
      <t xml:space="preserve">Compra de 33,000.00  usd t.c. 20.390     A SEABOARD    </t>
    </r>
    <r>
      <rPr>
        <b/>
        <sz val="18"/>
        <color rgb="FF0000FF"/>
        <rFont val="Calibri"/>
        <family val="2"/>
        <scheme val="minor"/>
      </rPr>
      <t xml:space="preserve"> </t>
    </r>
    <r>
      <rPr>
        <b/>
        <sz val="16"/>
        <color rgb="FF0000FF"/>
        <rFont val="Calibri"/>
        <family val="2"/>
        <scheme val="minor"/>
      </rPr>
      <t xml:space="preserve"> NLSE22-44</t>
    </r>
    <r>
      <rPr>
        <b/>
        <sz val="12"/>
        <color theme="1"/>
        <rFont val="Calibri"/>
        <family val="2"/>
        <scheme val="minor"/>
      </rPr>
      <t xml:space="preserve">     FACTURA</t>
    </r>
    <r>
      <rPr>
        <b/>
        <sz val="14"/>
        <color theme="1"/>
        <rFont val="Calibri"/>
        <family val="2"/>
        <scheme val="minor"/>
      </rPr>
      <t xml:space="preserve"> --2013290--</t>
    </r>
    <r>
      <rPr>
        <b/>
        <sz val="12"/>
        <color theme="1"/>
        <rFont val="Calibri"/>
        <family val="2"/>
        <scheme val="minor"/>
      </rPr>
      <t xml:space="preserve">   valor   FACTURA  34,087.72   </t>
    </r>
    <r>
      <rPr>
        <b/>
        <sz val="14"/>
        <color rgb="FF0000FF"/>
        <rFont val="Calibri"/>
        <family val="2"/>
        <scheme val="minor"/>
      </rPr>
      <t xml:space="preserve"> </t>
    </r>
    <r>
      <rPr>
        <b/>
        <sz val="12"/>
        <color theme="1"/>
        <rFont val="Calibri"/>
        <family val="2"/>
        <scheme val="minor"/>
      </rPr>
      <t>SALDO  PENDIENTE  1,087.72   usd</t>
    </r>
  </si>
  <si>
    <r>
      <t xml:space="preserve">Compra de 33,000.00  usd t.c. 20.390     A SEABOARD    </t>
    </r>
    <r>
      <rPr>
        <b/>
        <sz val="18"/>
        <color rgb="FF0000FF"/>
        <rFont val="Calibri"/>
        <family val="2"/>
        <scheme val="minor"/>
      </rPr>
      <t xml:space="preserve"> </t>
    </r>
    <r>
      <rPr>
        <b/>
        <sz val="16"/>
        <color rgb="FF0000FF"/>
        <rFont val="Calibri"/>
        <family val="2"/>
        <scheme val="minor"/>
      </rPr>
      <t xml:space="preserve"> NLSE22-45</t>
    </r>
    <r>
      <rPr>
        <b/>
        <sz val="12"/>
        <color theme="1"/>
        <rFont val="Calibri"/>
        <family val="2"/>
        <scheme val="minor"/>
      </rPr>
      <t xml:space="preserve">     FACTURA</t>
    </r>
    <r>
      <rPr>
        <b/>
        <sz val="14"/>
        <color theme="1"/>
        <rFont val="Calibri"/>
        <family val="2"/>
        <scheme val="minor"/>
      </rPr>
      <t xml:space="preserve"> --2013291--</t>
    </r>
    <r>
      <rPr>
        <b/>
        <sz val="12"/>
        <color theme="1"/>
        <rFont val="Calibri"/>
        <family val="2"/>
        <scheme val="minor"/>
      </rPr>
      <t xml:space="preserve">   valor   FACTURA  33,684.68   </t>
    </r>
    <r>
      <rPr>
        <b/>
        <sz val="14"/>
        <color rgb="FF0000FF"/>
        <rFont val="Calibri"/>
        <family val="2"/>
        <scheme val="minor"/>
      </rPr>
      <t xml:space="preserve"> </t>
    </r>
    <r>
      <rPr>
        <b/>
        <sz val="12"/>
        <color theme="1"/>
        <rFont val="Calibri"/>
        <family val="2"/>
        <scheme val="minor"/>
      </rPr>
      <t>SALDO  PENDIENTE      684.68   usd</t>
    </r>
  </si>
  <si>
    <t>NLSE22-45</t>
  </si>
  <si>
    <t>Compra de  32,261.55   usd  tc   20.625   PAGO A TYSON FRESH MEATS. INC  R-3285   FACTURA  817197     VALOR FACTURA  32,261.55</t>
  </si>
  <si>
    <t>R-3285</t>
  </si>
  <si>
    <t>Compra de  34,530.48   usd  tc   21.170   PAGO A TYSON FRESH MEATS. INC  Y-1295   FACTURA  822322     VALOR FACTURA  34,530.48</t>
  </si>
  <si>
    <t>Y-1295</t>
  </si>
  <si>
    <r>
      <t xml:space="preserve">Compra de 33,000.00  usd t.c. 20.626     A SEABOARD    </t>
    </r>
    <r>
      <rPr>
        <b/>
        <sz val="18"/>
        <color rgb="FF0000FF"/>
        <rFont val="Calibri"/>
        <family val="2"/>
        <scheme val="minor"/>
      </rPr>
      <t xml:space="preserve"> </t>
    </r>
    <r>
      <rPr>
        <b/>
        <sz val="16"/>
        <color rgb="FF0000FF"/>
        <rFont val="Calibri"/>
        <family val="2"/>
        <scheme val="minor"/>
      </rPr>
      <t xml:space="preserve"> NLSE22-46</t>
    </r>
    <r>
      <rPr>
        <b/>
        <sz val="12"/>
        <color theme="1"/>
        <rFont val="Calibri"/>
        <family val="2"/>
        <scheme val="minor"/>
      </rPr>
      <t xml:space="preserve">     FACTURA</t>
    </r>
    <r>
      <rPr>
        <b/>
        <sz val="14"/>
        <color theme="1"/>
        <rFont val="Calibri"/>
        <family val="2"/>
        <scheme val="minor"/>
      </rPr>
      <t xml:space="preserve"> --2013685--</t>
    </r>
    <r>
      <rPr>
        <b/>
        <sz val="12"/>
        <color theme="1"/>
        <rFont val="Calibri"/>
        <family val="2"/>
        <scheme val="minor"/>
      </rPr>
      <t xml:space="preserve">   valor   FACTURA  33,299.26   </t>
    </r>
    <r>
      <rPr>
        <b/>
        <sz val="14"/>
        <color rgb="FF0000FF"/>
        <rFont val="Calibri"/>
        <family val="2"/>
        <scheme val="minor"/>
      </rPr>
      <t xml:space="preserve"> </t>
    </r>
    <r>
      <rPr>
        <b/>
        <sz val="12"/>
        <color theme="1"/>
        <rFont val="Calibri"/>
        <family val="2"/>
        <scheme val="minor"/>
      </rPr>
      <t>SALDO  PENDIENTE      299.26   usd</t>
    </r>
  </si>
  <si>
    <t>NLSE22-46</t>
  </si>
  <si>
    <t>Compra de  33,497.65   usd  tc   21.160   PAGO A TYSON FRESH MEATS. INC  Y-1296   FACTURA  824039     VALOR FACTURA  33,497.65</t>
  </si>
  <si>
    <t>Y-1296</t>
  </si>
  <si>
    <r>
      <t xml:space="preserve">Compra de 35,000.00  usd t.c. 20.980     A SEABOARD    </t>
    </r>
    <r>
      <rPr>
        <b/>
        <sz val="18"/>
        <color rgb="FF0000FF"/>
        <rFont val="Calibri"/>
        <family val="2"/>
        <scheme val="minor"/>
      </rPr>
      <t xml:space="preserve"> </t>
    </r>
    <r>
      <rPr>
        <b/>
        <sz val="16"/>
        <color rgb="FF0000FF"/>
        <rFont val="Calibri"/>
        <family val="2"/>
        <scheme val="minor"/>
      </rPr>
      <t xml:space="preserve"> NLSE22-47</t>
    </r>
    <r>
      <rPr>
        <b/>
        <sz val="12"/>
        <color theme="1"/>
        <rFont val="Calibri"/>
        <family val="2"/>
        <scheme val="minor"/>
      </rPr>
      <t xml:space="preserve">     FACTURA</t>
    </r>
    <r>
      <rPr>
        <b/>
        <sz val="14"/>
        <color theme="1"/>
        <rFont val="Calibri"/>
        <family val="2"/>
        <scheme val="minor"/>
      </rPr>
      <t xml:space="preserve"> --2014499--</t>
    </r>
    <r>
      <rPr>
        <b/>
        <sz val="12"/>
        <color theme="1"/>
        <rFont val="Calibri"/>
        <family val="2"/>
        <scheme val="minor"/>
      </rPr>
      <t xml:space="preserve">   valor   FACTURA  32,064.91   </t>
    </r>
    <r>
      <rPr>
        <b/>
        <sz val="14"/>
        <color rgb="FF0000FF"/>
        <rFont val="Calibri"/>
        <family val="2"/>
        <scheme val="minor"/>
      </rPr>
      <t xml:space="preserve"> </t>
    </r>
    <r>
      <rPr>
        <b/>
        <sz val="12"/>
        <color theme="1"/>
        <rFont val="Calibri"/>
        <family val="2"/>
        <scheme val="minor"/>
      </rPr>
      <t>SALDO  A FVOR  2,935.09   usd</t>
    </r>
  </si>
  <si>
    <t>NLSE22-47</t>
  </si>
  <si>
    <r>
      <t xml:space="preserve">Compra de 35,000.00  usd t.c. 20.980     A SEABOARD    </t>
    </r>
    <r>
      <rPr>
        <b/>
        <sz val="18"/>
        <color rgb="FF0000FF"/>
        <rFont val="Calibri"/>
        <family val="2"/>
        <scheme val="minor"/>
      </rPr>
      <t xml:space="preserve"> </t>
    </r>
    <r>
      <rPr>
        <b/>
        <sz val="16"/>
        <color rgb="FF0000FF"/>
        <rFont val="Calibri"/>
        <family val="2"/>
        <scheme val="minor"/>
      </rPr>
      <t xml:space="preserve"> NLSE22-48</t>
    </r>
    <r>
      <rPr>
        <b/>
        <sz val="12"/>
        <color theme="1"/>
        <rFont val="Calibri"/>
        <family val="2"/>
        <scheme val="minor"/>
      </rPr>
      <t xml:space="preserve">     FACTURA</t>
    </r>
    <r>
      <rPr>
        <b/>
        <sz val="14"/>
        <color theme="1"/>
        <rFont val="Calibri"/>
        <family val="2"/>
        <scheme val="minor"/>
      </rPr>
      <t xml:space="preserve"> --2014500--</t>
    </r>
    <r>
      <rPr>
        <b/>
        <sz val="12"/>
        <color theme="1"/>
        <rFont val="Calibri"/>
        <family val="2"/>
        <scheme val="minor"/>
      </rPr>
      <t xml:space="preserve">   valor   FACTURA  32,293.34   </t>
    </r>
    <r>
      <rPr>
        <b/>
        <sz val="14"/>
        <color rgb="FF0000FF"/>
        <rFont val="Calibri"/>
        <family val="2"/>
        <scheme val="minor"/>
      </rPr>
      <t xml:space="preserve"> </t>
    </r>
    <r>
      <rPr>
        <b/>
        <sz val="12"/>
        <color theme="1"/>
        <rFont val="Calibri"/>
        <family val="2"/>
        <scheme val="minor"/>
      </rPr>
      <t>SALDO  A FVOR  2,706.66   usd</t>
    </r>
  </si>
  <si>
    <t>NLSE22-48</t>
  </si>
  <si>
    <r>
      <t xml:space="preserve">Compra de 31,500.00  usd t.c. 20.385     A SEABOARD    </t>
    </r>
    <r>
      <rPr>
        <b/>
        <sz val="18"/>
        <color rgb="FF0000FF"/>
        <rFont val="Calibri"/>
        <family val="2"/>
        <scheme val="minor"/>
      </rPr>
      <t xml:space="preserve"> </t>
    </r>
    <r>
      <rPr>
        <b/>
        <sz val="16"/>
        <color rgb="FF0000FF"/>
        <rFont val="Calibri"/>
        <family val="2"/>
        <scheme val="minor"/>
      </rPr>
      <t xml:space="preserve"> NLSE22-49</t>
    </r>
    <r>
      <rPr>
        <b/>
        <sz val="12"/>
        <color theme="1"/>
        <rFont val="Calibri"/>
        <family val="2"/>
        <scheme val="minor"/>
      </rPr>
      <t xml:space="preserve">     FACTURA</t>
    </r>
    <r>
      <rPr>
        <b/>
        <sz val="14"/>
        <color theme="1"/>
        <rFont val="Calibri"/>
        <family val="2"/>
        <scheme val="minor"/>
      </rPr>
      <t xml:space="preserve"> --2016002--</t>
    </r>
    <r>
      <rPr>
        <b/>
        <sz val="12"/>
        <color theme="1"/>
        <rFont val="Calibri"/>
        <family val="2"/>
        <scheme val="minor"/>
      </rPr>
      <t xml:space="preserve">   valor   FACTURA  32,366.39   </t>
    </r>
    <r>
      <rPr>
        <b/>
        <sz val="14"/>
        <color rgb="FF0000FF"/>
        <rFont val="Calibri"/>
        <family val="2"/>
        <scheme val="minor"/>
      </rPr>
      <t xml:space="preserve"> </t>
    </r>
    <r>
      <rPr>
        <b/>
        <sz val="12"/>
        <color theme="1"/>
        <rFont val="Calibri"/>
        <family val="2"/>
        <scheme val="minor"/>
      </rPr>
      <t>SALDO  PENDIENTE    866.39  usd</t>
    </r>
  </si>
  <si>
    <t>NLSE22-49</t>
  </si>
  <si>
    <r>
      <t xml:space="preserve">Compra de 31,500.00  usd t.c. 20.385     A SEABOARD    </t>
    </r>
    <r>
      <rPr>
        <b/>
        <sz val="18"/>
        <color rgb="FF0000FF"/>
        <rFont val="Calibri"/>
        <family val="2"/>
        <scheme val="minor"/>
      </rPr>
      <t xml:space="preserve"> </t>
    </r>
    <r>
      <rPr>
        <b/>
        <sz val="16"/>
        <color rgb="FF0000FF"/>
        <rFont val="Calibri"/>
        <family val="2"/>
        <scheme val="minor"/>
      </rPr>
      <t xml:space="preserve"> NLSE22-50</t>
    </r>
    <r>
      <rPr>
        <b/>
        <sz val="12"/>
        <color theme="1"/>
        <rFont val="Calibri"/>
        <family val="2"/>
        <scheme val="minor"/>
      </rPr>
      <t xml:space="preserve">     FACTURA</t>
    </r>
    <r>
      <rPr>
        <b/>
        <sz val="14"/>
        <color theme="1"/>
        <rFont val="Calibri"/>
        <family val="2"/>
        <scheme val="minor"/>
      </rPr>
      <t xml:space="preserve"> --2016003--</t>
    </r>
    <r>
      <rPr>
        <b/>
        <sz val="12"/>
        <color theme="1"/>
        <rFont val="Calibri"/>
        <family val="2"/>
        <scheme val="minor"/>
      </rPr>
      <t xml:space="preserve">   valor   FACTURA  31,486.92   </t>
    </r>
    <r>
      <rPr>
        <b/>
        <sz val="14"/>
        <color rgb="FF0000FF"/>
        <rFont val="Calibri"/>
        <family val="2"/>
        <scheme val="minor"/>
      </rPr>
      <t xml:space="preserve"> </t>
    </r>
    <r>
      <rPr>
        <b/>
        <sz val="12"/>
        <color theme="1"/>
        <rFont val="Calibri"/>
        <family val="2"/>
        <scheme val="minor"/>
      </rPr>
      <t>SALDO  A FAVOR     13.08  usd</t>
    </r>
  </si>
  <si>
    <t>NLSE22-50</t>
  </si>
  <si>
    <t>Y-1299</t>
  </si>
  <si>
    <t>Compra de  31,508.97   usd  tc   20.860   PAGO A TYSON FRESH MEATS. INC  Y-1299   FACTURA  833940     VALOR FACTURA  31,508.97</t>
  </si>
  <si>
    <t>NLSE22-51</t>
  </si>
  <si>
    <r>
      <t xml:space="preserve">Compra de 31,000.00  usd t.c. 20.968     A SEABOARD    </t>
    </r>
    <r>
      <rPr>
        <b/>
        <sz val="18"/>
        <color rgb="FF0000FF"/>
        <rFont val="Calibri"/>
        <family val="2"/>
        <scheme val="minor"/>
      </rPr>
      <t xml:space="preserve"> </t>
    </r>
    <r>
      <rPr>
        <b/>
        <sz val="16"/>
        <color rgb="FF0000FF"/>
        <rFont val="Calibri"/>
        <family val="2"/>
        <scheme val="minor"/>
      </rPr>
      <t xml:space="preserve"> NLSE22-51</t>
    </r>
    <r>
      <rPr>
        <b/>
        <sz val="12"/>
        <color theme="1"/>
        <rFont val="Calibri"/>
        <family val="2"/>
        <scheme val="minor"/>
      </rPr>
      <t xml:space="preserve">     FACTURA</t>
    </r>
    <r>
      <rPr>
        <b/>
        <sz val="14"/>
        <color theme="1"/>
        <rFont val="Calibri"/>
        <family val="2"/>
        <scheme val="minor"/>
      </rPr>
      <t xml:space="preserve"> --2016805--</t>
    </r>
    <r>
      <rPr>
        <b/>
        <sz val="12"/>
        <color theme="1"/>
        <rFont val="Calibri"/>
        <family val="2"/>
        <scheme val="minor"/>
      </rPr>
      <t xml:space="preserve">   valor   FACTURA  30,802.41   </t>
    </r>
    <r>
      <rPr>
        <b/>
        <sz val="14"/>
        <color rgb="FF0000FF"/>
        <rFont val="Calibri"/>
        <family val="2"/>
        <scheme val="minor"/>
      </rPr>
      <t xml:space="preserve"> </t>
    </r>
    <r>
      <rPr>
        <b/>
        <sz val="12"/>
        <color theme="1"/>
        <rFont val="Calibri"/>
        <family val="2"/>
        <scheme val="minor"/>
      </rPr>
      <t>SALDO  A FAVOR     197.59  usd</t>
    </r>
  </si>
  <si>
    <r>
      <t xml:space="preserve">Compra de 31,000.00  usd t.c. 20.900     A SEABOARD    </t>
    </r>
    <r>
      <rPr>
        <b/>
        <sz val="18"/>
        <color rgb="FF0000FF"/>
        <rFont val="Calibri"/>
        <family val="2"/>
        <scheme val="minor"/>
      </rPr>
      <t xml:space="preserve"> </t>
    </r>
    <r>
      <rPr>
        <b/>
        <sz val="16"/>
        <color rgb="FF0000FF"/>
        <rFont val="Calibri"/>
        <family val="2"/>
        <scheme val="minor"/>
      </rPr>
      <t xml:space="preserve"> NLSE22-52</t>
    </r>
    <r>
      <rPr>
        <b/>
        <sz val="12"/>
        <color theme="1"/>
        <rFont val="Calibri"/>
        <family val="2"/>
        <scheme val="minor"/>
      </rPr>
      <t xml:space="preserve">    FACTURA</t>
    </r>
    <r>
      <rPr>
        <b/>
        <sz val="14"/>
        <color theme="1"/>
        <rFont val="Calibri"/>
        <family val="2"/>
        <scheme val="minor"/>
      </rPr>
      <t xml:space="preserve"> --2016806--</t>
    </r>
    <r>
      <rPr>
        <b/>
        <sz val="12"/>
        <color theme="1"/>
        <rFont val="Calibri"/>
        <family val="2"/>
        <scheme val="minor"/>
      </rPr>
      <t xml:space="preserve">   valor   FACTURA  31,057.99   </t>
    </r>
    <r>
      <rPr>
        <b/>
        <sz val="14"/>
        <color rgb="FF0000FF"/>
        <rFont val="Calibri"/>
        <family val="2"/>
        <scheme val="minor"/>
      </rPr>
      <t xml:space="preserve"> </t>
    </r>
    <r>
      <rPr>
        <b/>
        <sz val="12"/>
        <color theme="1"/>
        <rFont val="Calibri"/>
        <family val="2"/>
        <scheme val="minor"/>
      </rPr>
      <t>SALDO  PENDIENTE     57.99  usd</t>
    </r>
  </si>
  <si>
    <t>NLSE22-52</t>
  </si>
  <si>
    <r>
      <t xml:space="preserve">Compra de 31,000.00  usd t.c. 20.900     A SEABOARD    </t>
    </r>
    <r>
      <rPr>
        <b/>
        <sz val="18"/>
        <color rgb="FF0000FF"/>
        <rFont val="Calibri"/>
        <family val="2"/>
        <scheme val="minor"/>
      </rPr>
      <t xml:space="preserve"> </t>
    </r>
    <r>
      <rPr>
        <b/>
        <sz val="16"/>
        <color rgb="FF0000FF"/>
        <rFont val="Calibri"/>
        <family val="2"/>
        <scheme val="minor"/>
      </rPr>
      <t xml:space="preserve"> NLSE22-53</t>
    </r>
    <r>
      <rPr>
        <b/>
        <sz val="12"/>
        <color theme="1"/>
        <rFont val="Calibri"/>
        <family val="2"/>
        <scheme val="minor"/>
      </rPr>
      <t xml:space="preserve">    FACTURA</t>
    </r>
    <r>
      <rPr>
        <b/>
        <sz val="14"/>
        <color theme="1"/>
        <rFont val="Calibri"/>
        <family val="2"/>
        <scheme val="minor"/>
      </rPr>
      <t xml:space="preserve"> --2016807--</t>
    </r>
    <r>
      <rPr>
        <b/>
        <sz val="12"/>
        <color theme="1"/>
        <rFont val="Calibri"/>
        <family val="2"/>
        <scheme val="minor"/>
      </rPr>
      <t xml:space="preserve">   valor   FACTURA  30,725.74   </t>
    </r>
    <r>
      <rPr>
        <b/>
        <sz val="14"/>
        <color rgb="FF0000FF"/>
        <rFont val="Calibri"/>
        <family val="2"/>
        <scheme val="minor"/>
      </rPr>
      <t xml:space="preserve"> </t>
    </r>
    <r>
      <rPr>
        <b/>
        <sz val="12"/>
        <color theme="1"/>
        <rFont val="Calibri"/>
        <family val="2"/>
        <scheme val="minor"/>
      </rPr>
      <t>SALDO  A FAVOR       274.26  usd</t>
    </r>
  </si>
  <si>
    <t>NLSE22-53</t>
  </si>
  <si>
    <r>
      <t xml:space="preserve">Compra de 33,000.00  usd t.c. 20.860     A SEABOARD    </t>
    </r>
    <r>
      <rPr>
        <b/>
        <sz val="18"/>
        <color rgb="FF0000FF"/>
        <rFont val="Calibri"/>
        <family val="2"/>
        <scheme val="minor"/>
      </rPr>
      <t xml:space="preserve"> </t>
    </r>
    <r>
      <rPr>
        <b/>
        <sz val="16"/>
        <color rgb="FF0000FF"/>
        <rFont val="Calibri"/>
        <family val="2"/>
        <scheme val="minor"/>
      </rPr>
      <t xml:space="preserve"> NLSE22-54</t>
    </r>
    <r>
      <rPr>
        <b/>
        <sz val="12"/>
        <color theme="1"/>
        <rFont val="Calibri"/>
        <family val="2"/>
        <scheme val="minor"/>
      </rPr>
      <t xml:space="preserve">    FACTURA</t>
    </r>
    <r>
      <rPr>
        <b/>
        <sz val="14"/>
        <color theme="1"/>
        <rFont val="Calibri"/>
        <family val="2"/>
        <scheme val="minor"/>
      </rPr>
      <t xml:space="preserve"> --2017123--</t>
    </r>
    <r>
      <rPr>
        <b/>
        <sz val="12"/>
        <color theme="1"/>
        <rFont val="Calibri"/>
        <family val="2"/>
        <scheme val="minor"/>
      </rPr>
      <t xml:space="preserve">   valor   FACTURA  30,702.98   </t>
    </r>
    <r>
      <rPr>
        <b/>
        <sz val="14"/>
        <color rgb="FF0000FF"/>
        <rFont val="Calibri"/>
        <family val="2"/>
        <scheme val="minor"/>
      </rPr>
      <t xml:space="preserve"> </t>
    </r>
    <r>
      <rPr>
        <b/>
        <sz val="12"/>
        <color theme="1"/>
        <rFont val="Calibri"/>
        <family val="2"/>
        <scheme val="minor"/>
      </rPr>
      <t>SALDO  A FAVOR       2,297.62  usd</t>
    </r>
  </si>
  <si>
    <t>NLSE22-54</t>
  </si>
  <si>
    <r>
      <t xml:space="preserve">Compra de 30,000.00  usd t.c. 20.880     A SEABOARD    </t>
    </r>
    <r>
      <rPr>
        <b/>
        <sz val="18"/>
        <color rgb="FF0000FF"/>
        <rFont val="Calibri"/>
        <family val="2"/>
        <scheme val="minor"/>
      </rPr>
      <t xml:space="preserve"> </t>
    </r>
    <r>
      <rPr>
        <b/>
        <sz val="16"/>
        <color rgb="FF0000FF"/>
        <rFont val="Calibri"/>
        <family val="2"/>
        <scheme val="minor"/>
      </rPr>
      <t xml:space="preserve"> NLSE22-55</t>
    </r>
    <r>
      <rPr>
        <b/>
        <sz val="12"/>
        <color theme="1"/>
        <rFont val="Calibri"/>
        <family val="2"/>
        <scheme val="minor"/>
      </rPr>
      <t xml:space="preserve">    FACTURA</t>
    </r>
    <r>
      <rPr>
        <b/>
        <sz val="14"/>
        <color theme="1"/>
        <rFont val="Calibri"/>
        <family val="2"/>
        <scheme val="minor"/>
      </rPr>
      <t xml:space="preserve"> --2018170--</t>
    </r>
    <r>
      <rPr>
        <b/>
        <sz val="12"/>
        <color theme="1"/>
        <rFont val="Calibri"/>
        <family val="2"/>
        <scheme val="minor"/>
      </rPr>
      <t xml:space="preserve">   valor   FACTURA 29,083.73   </t>
    </r>
    <r>
      <rPr>
        <b/>
        <sz val="14"/>
        <color rgb="FF0000FF"/>
        <rFont val="Calibri"/>
        <family val="2"/>
        <scheme val="minor"/>
      </rPr>
      <t xml:space="preserve"> </t>
    </r>
    <r>
      <rPr>
        <b/>
        <sz val="12"/>
        <color theme="1"/>
        <rFont val="Calibri"/>
        <family val="2"/>
        <scheme val="minor"/>
      </rPr>
      <t>SALDO  A FAVOR       916.27  usd</t>
    </r>
  </si>
  <si>
    <t>NLSE22-55</t>
  </si>
  <si>
    <t>Compra de  31,106.49   usd  tc   20.810   PAGO A TYSON FRESH MEATS. INC  Y-1300   FACTURA  834246     VALOR FACTURA  31,106.49</t>
  </si>
  <si>
    <t>Y-1300</t>
  </si>
  <si>
    <r>
      <t xml:space="preserve">Compra de 30,000.00  usd t.c. 20.810     A SEABOARD    </t>
    </r>
    <r>
      <rPr>
        <b/>
        <sz val="18"/>
        <color rgb="FF0000FF"/>
        <rFont val="Calibri"/>
        <family val="2"/>
        <scheme val="minor"/>
      </rPr>
      <t xml:space="preserve"> </t>
    </r>
    <r>
      <rPr>
        <b/>
        <sz val="16"/>
        <color rgb="FF0000FF"/>
        <rFont val="Calibri"/>
        <family val="2"/>
        <scheme val="minor"/>
      </rPr>
      <t xml:space="preserve"> NLSE22-56</t>
    </r>
    <r>
      <rPr>
        <b/>
        <sz val="12"/>
        <color theme="1"/>
        <rFont val="Calibri"/>
        <family val="2"/>
        <scheme val="minor"/>
      </rPr>
      <t xml:space="preserve">    FACTURA</t>
    </r>
    <r>
      <rPr>
        <b/>
        <sz val="14"/>
        <color theme="1"/>
        <rFont val="Calibri"/>
        <family val="2"/>
        <scheme val="minor"/>
      </rPr>
      <t xml:space="preserve"> --2019062--</t>
    </r>
    <r>
      <rPr>
        <b/>
        <sz val="12"/>
        <color theme="1"/>
        <rFont val="Calibri"/>
        <family val="2"/>
        <scheme val="minor"/>
      </rPr>
      <t xml:space="preserve">   valor   FACTURA 29,275.50   </t>
    </r>
    <r>
      <rPr>
        <b/>
        <sz val="14"/>
        <color rgb="FF0000FF"/>
        <rFont val="Calibri"/>
        <family val="2"/>
        <scheme val="minor"/>
      </rPr>
      <t xml:space="preserve"> </t>
    </r>
    <r>
      <rPr>
        <b/>
        <sz val="12"/>
        <color theme="1"/>
        <rFont val="Calibri"/>
        <family val="2"/>
        <scheme val="minor"/>
      </rPr>
      <t>SALDO  A FAVOR       724.50 usd</t>
    </r>
  </si>
  <si>
    <t>NLSE22-56</t>
  </si>
  <si>
    <r>
      <t xml:space="preserve">Compra de 27,000.00  usd t.c. 20.546     A SEABOARD    </t>
    </r>
    <r>
      <rPr>
        <b/>
        <sz val="18"/>
        <color rgb="FF0000FF"/>
        <rFont val="Calibri"/>
        <family val="2"/>
        <scheme val="minor"/>
      </rPr>
      <t xml:space="preserve"> </t>
    </r>
    <r>
      <rPr>
        <b/>
        <sz val="16"/>
        <color rgb="FF0000FF"/>
        <rFont val="Calibri"/>
        <family val="2"/>
        <scheme val="minor"/>
      </rPr>
      <t xml:space="preserve"> NLSE22-57</t>
    </r>
    <r>
      <rPr>
        <b/>
        <sz val="12"/>
        <color theme="1"/>
        <rFont val="Calibri"/>
        <family val="2"/>
        <scheme val="minor"/>
      </rPr>
      <t xml:space="preserve">    FACTURA</t>
    </r>
    <r>
      <rPr>
        <b/>
        <sz val="14"/>
        <color theme="1"/>
        <rFont val="Calibri"/>
        <family val="2"/>
        <scheme val="minor"/>
      </rPr>
      <t xml:space="preserve"> --2019463--</t>
    </r>
    <r>
      <rPr>
        <b/>
        <sz val="12"/>
        <color theme="1"/>
        <rFont val="Calibri"/>
        <family val="2"/>
        <scheme val="minor"/>
      </rPr>
      <t xml:space="preserve">   valor   FACTURA 30,014.88   </t>
    </r>
    <r>
      <rPr>
        <b/>
        <sz val="14"/>
        <color rgb="FF0000FF"/>
        <rFont val="Calibri"/>
        <family val="2"/>
        <scheme val="minor"/>
      </rPr>
      <t xml:space="preserve"> </t>
    </r>
    <r>
      <rPr>
        <b/>
        <sz val="12"/>
        <color theme="1"/>
        <rFont val="Calibri"/>
        <family val="2"/>
        <scheme val="minor"/>
      </rPr>
      <t>SALDO  PENDIENTE  3,014.88 usd</t>
    </r>
  </si>
  <si>
    <t>NLSE22-57</t>
  </si>
  <si>
    <t>Y-1301</t>
  </si>
  <si>
    <t>Compra de  28,975.58   usd  tc   20.298   PAGO A TYSON FRESH MEATS. INC  Y-1301   FACTURA  842495     VALOR FACTURA  28,975.58  usd</t>
  </si>
  <si>
    <t>Compra de  29,612.44   usd  tc   20.185   PAGO A TYSON FRESH MEATS. INC  Y-1307   FACTURA  843804     VALOR FACTURA  29,612.44  usd</t>
  </si>
  <si>
    <t>Y-1307</t>
  </si>
  <si>
    <r>
      <t xml:space="preserve">Compra de 27,000.00  usd t.c. 20.546     A SEABOARD    </t>
    </r>
    <r>
      <rPr>
        <b/>
        <sz val="18"/>
        <color rgb="FF0000FF"/>
        <rFont val="Calibri"/>
        <family val="2"/>
        <scheme val="minor"/>
      </rPr>
      <t xml:space="preserve"> </t>
    </r>
    <r>
      <rPr>
        <b/>
        <sz val="16"/>
        <color rgb="FF0000FF"/>
        <rFont val="Calibri"/>
        <family val="2"/>
        <scheme val="minor"/>
      </rPr>
      <t xml:space="preserve"> NLSE22-61</t>
    </r>
    <r>
      <rPr>
        <b/>
        <sz val="12"/>
        <color theme="1"/>
        <rFont val="Calibri"/>
        <family val="2"/>
        <scheme val="minor"/>
      </rPr>
      <t xml:space="preserve">    FACTURA</t>
    </r>
    <r>
      <rPr>
        <b/>
        <sz val="14"/>
        <color theme="1"/>
        <rFont val="Calibri"/>
        <family val="2"/>
        <scheme val="minor"/>
      </rPr>
      <t xml:space="preserve"> --2022023--</t>
    </r>
    <r>
      <rPr>
        <b/>
        <sz val="12"/>
        <color theme="1"/>
        <rFont val="Calibri"/>
        <family val="2"/>
        <scheme val="minor"/>
      </rPr>
      <t xml:space="preserve">   valor   FACTURA 31,533.61   </t>
    </r>
    <r>
      <rPr>
        <b/>
        <sz val="14"/>
        <color rgb="FF0000FF"/>
        <rFont val="Calibri"/>
        <family val="2"/>
        <scheme val="minor"/>
      </rPr>
      <t xml:space="preserve"> </t>
    </r>
    <r>
      <rPr>
        <b/>
        <sz val="12"/>
        <color theme="1"/>
        <rFont val="Calibri"/>
        <family val="2"/>
        <scheme val="minor"/>
      </rPr>
      <t>SALDO  PENDIENTE  3 4,533.61 usd</t>
    </r>
  </si>
  <si>
    <t>NLSE22-58------NLSE22-61</t>
  </si>
  <si>
    <r>
      <t xml:space="preserve">Compra de 30,000.00  usd t.c. 20.295     A SEABOARD    </t>
    </r>
    <r>
      <rPr>
        <b/>
        <sz val="18"/>
        <color rgb="FF0000FF"/>
        <rFont val="Calibri"/>
        <family val="2"/>
        <scheme val="minor"/>
      </rPr>
      <t xml:space="preserve"> </t>
    </r>
    <r>
      <rPr>
        <b/>
        <sz val="16"/>
        <color rgb="FF0000FF"/>
        <rFont val="Calibri"/>
        <family val="2"/>
        <scheme val="minor"/>
      </rPr>
      <t xml:space="preserve"> NLSE22-59</t>
    </r>
    <r>
      <rPr>
        <b/>
        <sz val="12"/>
        <color theme="1"/>
        <rFont val="Calibri"/>
        <family val="2"/>
        <scheme val="minor"/>
      </rPr>
      <t xml:space="preserve">    FACTURA</t>
    </r>
    <r>
      <rPr>
        <b/>
        <sz val="14"/>
        <color theme="1"/>
        <rFont val="Calibri"/>
        <family val="2"/>
        <scheme val="minor"/>
      </rPr>
      <t xml:space="preserve"> --2021308--</t>
    </r>
    <r>
      <rPr>
        <b/>
        <sz val="12"/>
        <color theme="1"/>
        <rFont val="Calibri"/>
        <family val="2"/>
        <scheme val="minor"/>
      </rPr>
      <t xml:space="preserve">   valor   FACTURA      31,685.33   </t>
    </r>
    <r>
      <rPr>
        <b/>
        <sz val="14"/>
        <color rgb="FF0000FF"/>
        <rFont val="Calibri"/>
        <family val="2"/>
        <scheme val="minor"/>
      </rPr>
      <t xml:space="preserve"> </t>
    </r>
    <r>
      <rPr>
        <b/>
        <sz val="12"/>
        <color theme="1"/>
        <rFont val="Calibri"/>
        <family val="2"/>
        <scheme val="minor"/>
      </rPr>
      <t>SALDO  PENDIENTE  1,685.33    usd</t>
    </r>
  </si>
  <si>
    <t>NLSE22-59</t>
  </si>
  <si>
    <r>
      <t xml:space="preserve">Compra de 30,000.00  usd t.c. 20.295     A SEABOARD    </t>
    </r>
    <r>
      <rPr>
        <b/>
        <sz val="18"/>
        <color rgb="FF0000FF"/>
        <rFont val="Calibri"/>
        <family val="2"/>
        <scheme val="minor"/>
      </rPr>
      <t xml:space="preserve"> </t>
    </r>
    <r>
      <rPr>
        <b/>
        <sz val="16"/>
        <color rgb="FF0000FF"/>
        <rFont val="Calibri"/>
        <family val="2"/>
        <scheme val="minor"/>
      </rPr>
      <t xml:space="preserve"> NLSE22-60</t>
    </r>
    <r>
      <rPr>
        <b/>
        <sz val="12"/>
        <color theme="1"/>
        <rFont val="Calibri"/>
        <family val="2"/>
        <scheme val="minor"/>
      </rPr>
      <t xml:space="preserve">   FACTURA</t>
    </r>
    <r>
      <rPr>
        <b/>
        <sz val="14"/>
        <color theme="1"/>
        <rFont val="Calibri"/>
        <family val="2"/>
        <scheme val="minor"/>
      </rPr>
      <t xml:space="preserve"> --2021309--</t>
    </r>
    <r>
      <rPr>
        <b/>
        <sz val="12"/>
        <color theme="1"/>
        <rFont val="Calibri"/>
        <family val="2"/>
        <scheme val="minor"/>
      </rPr>
      <t xml:space="preserve">   valor   FACTURA      31,722.14   </t>
    </r>
    <r>
      <rPr>
        <b/>
        <sz val="14"/>
        <color rgb="FF0000FF"/>
        <rFont val="Calibri"/>
        <family val="2"/>
        <scheme val="minor"/>
      </rPr>
      <t xml:space="preserve"> </t>
    </r>
    <r>
      <rPr>
        <b/>
        <sz val="12"/>
        <color theme="1"/>
        <rFont val="Calibri"/>
        <family val="2"/>
        <scheme val="minor"/>
      </rPr>
      <t>SALDO  PENDIENTE  1,722.14    usd</t>
    </r>
  </si>
  <si>
    <t>NLSE22-60</t>
  </si>
  <si>
    <r>
      <t xml:space="preserve">Compra de 34,000.00  usd t.c. 20.115     A SEABOARD    </t>
    </r>
    <r>
      <rPr>
        <b/>
        <sz val="18"/>
        <color rgb="FF0000FF"/>
        <rFont val="Calibri"/>
        <family val="2"/>
        <scheme val="minor"/>
      </rPr>
      <t xml:space="preserve"> </t>
    </r>
    <r>
      <rPr>
        <b/>
        <sz val="16"/>
        <color rgb="FF0000FF"/>
        <rFont val="Calibri"/>
        <family val="2"/>
        <scheme val="minor"/>
      </rPr>
      <t xml:space="preserve"> NLSE22-62</t>
    </r>
    <r>
      <rPr>
        <b/>
        <sz val="12"/>
        <color theme="1"/>
        <rFont val="Calibri"/>
        <family val="2"/>
        <scheme val="minor"/>
      </rPr>
      <t xml:space="preserve">   FACTURA</t>
    </r>
    <r>
      <rPr>
        <b/>
        <sz val="14"/>
        <color theme="1"/>
        <rFont val="Calibri"/>
        <family val="2"/>
        <scheme val="minor"/>
      </rPr>
      <t xml:space="preserve"> --2022024--</t>
    </r>
    <r>
      <rPr>
        <b/>
        <sz val="12"/>
        <color theme="1"/>
        <rFont val="Calibri"/>
        <family val="2"/>
        <scheme val="minor"/>
      </rPr>
      <t xml:space="preserve">   valor   FACTURA      31,652.04   </t>
    </r>
    <r>
      <rPr>
        <b/>
        <sz val="14"/>
        <color rgb="FF0000FF"/>
        <rFont val="Calibri"/>
        <family val="2"/>
        <scheme val="minor"/>
      </rPr>
      <t xml:space="preserve"> </t>
    </r>
    <r>
      <rPr>
        <b/>
        <sz val="12"/>
        <color theme="1"/>
        <rFont val="Calibri"/>
        <family val="2"/>
        <scheme val="minor"/>
      </rPr>
      <t>SALDO  A FAVOR    2,347.96    usd</t>
    </r>
  </si>
  <si>
    <t>NLSE22-62</t>
  </si>
  <si>
    <r>
      <t xml:space="preserve">Compra de 34,000.00  usd t.c. 20.115     A SEABOARD    </t>
    </r>
    <r>
      <rPr>
        <b/>
        <sz val="18"/>
        <color rgb="FF0000FF"/>
        <rFont val="Calibri"/>
        <family val="2"/>
        <scheme val="minor"/>
      </rPr>
      <t xml:space="preserve"> </t>
    </r>
    <r>
      <rPr>
        <b/>
        <sz val="16"/>
        <color rgb="FF0000FF"/>
        <rFont val="Calibri"/>
        <family val="2"/>
        <scheme val="minor"/>
      </rPr>
      <t xml:space="preserve"> NLSE22-63</t>
    </r>
    <r>
      <rPr>
        <b/>
        <sz val="12"/>
        <color theme="1"/>
        <rFont val="Calibri"/>
        <family val="2"/>
        <scheme val="minor"/>
      </rPr>
      <t xml:space="preserve">   FACTURA</t>
    </r>
    <r>
      <rPr>
        <b/>
        <sz val="14"/>
        <color theme="1"/>
        <rFont val="Calibri"/>
        <family val="2"/>
        <scheme val="minor"/>
      </rPr>
      <t xml:space="preserve"> --2022025--</t>
    </r>
    <r>
      <rPr>
        <b/>
        <sz val="12"/>
        <color theme="1"/>
        <rFont val="Calibri"/>
        <family val="2"/>
        <scheme val="minor"/>
      </rPr>
      <t xml:space="preserve">   valor   FACTURA      32,196.49   </t>
    </r>
    <r>
      <rPr>
        <b/>
        <sz val="14"/>
        <color rgb="FF0000FF"/>
        <rFont val="Calibri"/>
        <family val="2"/>
        <scheme val="minor"/>
      </rPr>
      <t xml:space="preserve"> </t>
    </r>
    <r>
      <rPr>
        <b/>
        <sz val="12"/>
        <color theme="1"/>
        <rFont val="Calibri"/>
        <family val="2"/>
        <scheme val="minor"/>
      </rPr>
      <t>SALDO  A FAVOR    1,803.51    usd</t>
    </r>
  </si>
  <si>
    <t>NLSE22-63</t>
  </si>
  <si>
    <t>Compra de  30,377.45   usd  tc   19.980   PAGO A TYSON FRESH MEATS. INC  Y-1302   FACTURA  852660     VALOR FACTURA    30,377.45  usd</t>
  </si>
  <si>
    <t>Y-1302</t>
  </si>
  <si>
    <t>Compra de  30,971.87   usd  tc   19.977   PAGO A TYSON FRESH MEATS. INC  Y-1304   FACTURA  853742     VALOR FACTURA    30,971.87  usd</t>
  </si>
  <si>
    <t>Y-1304</t>
  </si>
  <si>
    <r>
      <t xml:space="preserve">Compra de 33,500.00  usd t.c. 19.980     A SEABOARD    </t>
    </r>
    <r>
      <rPr>
        <b/>
        <sz val="18"/>
        <color rgb="FF0000FF"/>
        <rFont val="Calibri"/>
        <family val="2"/>
        <scheme val="minor"/>
      </rPr>
      <t xml:space="preserve"> </t>
    </r>
    <r>
      <rPr>
        <b/>
        <sz val="16"/>
        <color rgb="FF0000FF"/>
        <rFont val="Calibri"/>
        <family val="2"/>
        <scheme val="minor"/>
      </rPr>
      <t xml:space="preserve"> NLSE22-64</t>
    </r>
    <r>
      <rPr>
        <b/>
        <sz val="12"/>
        <color theme="1"/>
        <rFont val="Calibri"/>
        <family val="2"/>
        <scheme val="minor"/>
      </rPr>
      <t xml:space="preserve">   FACTURA</t>
    </r>
    <r>
      <rPr>
        <b/>
        <sz val="14"/>
        <color theme="1"/>
        <rFont val="Calibri"/>
        <family val="2"/>
        <scheme val="minor"/>
      </rPr>
      <t xml:space="preserve"> --2023973--</t>
    </r>
    <r>
      <rPr>
        <b/>
        <sz val="12"/>
        <color theme="1"/>
        <rFont val="Calibri"/>
        <family val="2"/>
        <scheme val="minor"/>
      </rPr>
      <t xml:space="preserve">   valor   FACTURA      31,966.20   </t>
    </r>
    <r>
      <rPr>
        <b/>
        <sz val="14"/>
        <color rgb="FF0000FF"/>
        <rFont val="Calibri"/>
        <family val="2"/>
        <scheme val="minor"/>
      </rPr>
      <t xml:space="preserve"> </t>
    </r>
    <r>
      <rPr>
        <b/>
        <sz val="12"/>
        <color theme="1"/>
        <rFont val="Calibri"/>
        <family val="2"/>
        <scheme val="minor"/>
      </rPr>
      <t>SALDO  A FAVOR    1,533.80   usd</t>
    </r>
  </si>
  <si>
    <t>NLSE22-64</t>
  </si>
  <si>
    <r>
      <t xml:space="preserve">Compra de 33,500.00  usd t.c. 19.980     A SEABOARD    </t>
    </r>
    <r>
      <rPr>
        <b/>
        <sz val="18"/>
        <color rgb="FF0000FF"/>
        <rFont val="Calibri"/>
        <family val="2"/>
        <scheme val="minor"/>
      </rPr>
      <t xml:space="preserve"> </t>
    </r>
    <r>
      <rPr>
        <b/>
        <sz val="16"/>
        <color rgb="FF0000FF"/>
        <rFont val="Calibri"/>
        <family val="2"/>
        <scheme val="minor"/>
      </rPr>
      <t xml:space="preserve"> NLSE22-65</t>
    </r>
    <r>
      <rPr>
        <b/>
        <sz val="12"/>
        <color theme="1"/>
        <rFont val="Calibri"/>
        <family val="2"/>
        <scheme val="minor"/>
      </rPr>
      <t xml:space="preserve">   FACTURA</t>
    </r>
    <r>
      <rPr>
        <b/>
        <sz val="14"/>
        <color theme="1"/>
        <rFont val="Calibri"/>
        <family val="2"/>
        <scheme val="minor"/>
      </rPr>
      <t xml:space="preserve"> --2023974--</t>
    </r>
    <r>
      <rPr>
        <b/>
        <sz val="12"/>
        <color theme="1"/>
        <rFont val="Calibri"/>
        <family val="2"/>
        <scheme val="minor"/>
      </rPr>
      <t xml:space="preserve">   valor   FACTURA      32,259.70   </t>
    </r>
    <r>
      <rPr>
        <b/>
        <sz val="14"/>
        <color rgb="FF0000FF"/>
        <rFont val="Calibri"/>
        <family val="2"/>
        <scheme val="minor"/>
      </rPr>
      <t xml:space="preserve"> </t>
    </r>
    <r>
      <rPr>
        <b/>
        <sz val="12"/>
        <color theme="1"/>
        <rFont val="Calibri"/>
        <family val="2"/>
        <scheme val="minor"/>
      </rPr>
      <t>SALDO  A FAVOR    1,240.30   usd</t>
    </r>
  </si>
  <si>
    <t>NLSE22-65</t>
  </si>
  <si>
    <r>
      <t xml:space="preserve">Compra de 32,500.00  usd t.c. 19.925     A SEABOARD    </t>
    </r>
    <r>
      <rPr>
        <b/>
        <sz val="18"/>
        <color rgb="FF0000FF"/>
        <rFont val="Calibri"/>
        <family val="2"/>
        <scheme val="minor"/>
      </rPr>
      <t xml:space="preserve"> </t>
    </r>
    <r>
      <rPr>
        <b/>
        <sz val="16"/>
        <color rgb="FF0000FF"/>
        <rFont val="Calibri"/>
        <family val="2"/>
        <scheme val="minor"/>
      </rPr>
      <t xml:space="preserve"> NLSE22-66</t>
    </r>
    <r>
      <rPr>
        <b/>
        <sz val="12"/>
        <color theme="1"/>
        <rFont val="Calibri"/>
        <family val="2"/>
        <scheme val="minor"/>
      </rPr>
      <t xml:space="preserve">   FACTURA</t>
    </r>
    <r>
      <rPr>
        <b/>
        <sz val="14"/>
        <color theme="1"/>
        <rFont val="Calibri"/>
        <family val="2"/>
        <scheme val="minor"/>
      </rPr>
      <t xml:space="preserve"> --2023975--</t>
    </r>
    <r>
      <rPr>
        <b/>
        <sz val="12"/>
        <color theme="1"/>
        <rFont val="Calibri"/>
        <family val="2"/>
        <scheme val="minor"/>
      </rPr>
      <t xml:space="preserve">   valor   FACTURA      31,885.28   </t>
    </r>
    <r>
      <rPr>
        <b/>
        <sz val="14"/>
        <color rgb="FF0000FF"/>
        <rFont val="Calibri"/>
        <family val="2"/>
        <scheme val="minor"/>
      </rPr>
      <t xml:space="preserve"> </t>
    </r>
    <r>
      <rPr>
        <b/>
        <sz val="12"/>
        <color theme="1"/>
        <rFont val="Calibri"/>
        <family val="2"/>
        <scheme val="minor"/>
      </rPr>
      <t>SALDO  A FAVOR    614.72   usd</t>
    </r>
  </si>
  <si>
    <t>NLSE22-66</t>
  </si>
  <si>
    <r>
      <t xml:space="preserve">Compra de 32,500.00  usd t.c. 19.925     A SEABOARD    </t>
    </r>
    <r>
      <rPr>
        <b/>
        <sz val="18"/>
        <color rgb="FF0000FF"/>
        <rFont val="Calibri"/>
        <family val="2"/>
        <scheme val="minor"/>
      </rPr>
      <t xml:space="preserve"> </t>
    </r>
    <r>
      <rPr>
        <b/>
        <sz val="16"/>
        <color rgb="FF0000FF"/>
        <rFont val="Calibri"/>
        <family val="2"/>
        <scheme val="minor"/>
      </rPr>
      <t xml:space="preserve"> NLSE22-67</t>
    </r>
    <r>
      <rPr>
        <b/>
        <sz val="12"/>
        <color theme="1"/>
        <rFont val="Calibri"/>
        <family val="2"/>
        <scheme val="minor"/>
      </rPr>
      <t xml:space="preserve">   FACTURA</t>
    </r>
    <r>
      <rPr>
        <b/>
        <sz val="14"/>
        <color theme="1"/>
        <rFont val="Calibri"/>
        <family val="2"/>
        <scheme val="minor"/>
      </rPr>
      <t xml:space="preserve"> --2024602--</t>
    </r>
    <r>
      <rPr>
        <b/>
        <sz val="12"/>
        <color theme="1"/>
        <rFont val="Calibri"/>
        <family val="2"/>
        <scheme val="minor"/>
      </rPr>
      <t xml:space="preserve">   valor   FACTURA      31,149.18   </t>
    </r>
    <r>
      <rPr>
        <b/>
        <sz val="14"/>
        <color rgb="FF0000FF"/>
        <rFont val="Calibri"/>
        <family val="2"/>
        <scheme val="minor"/>
      </rPr>
      <t xml:space="preserve"> </t>
    </r>
    <r>
      <rPr>
        <b/>
        <sz val="12"/>
        <color theme="1"/>
        <rFont val="Calibri"/>
        <family val="2"/>
        <scheme val="minor"/>
      </rPr>
      <t>SALDO  A FAVOR    1,350.82  usd</t>
    </r>
  </si>
  <si>
    <t>NLSE22-67</t>
  </si>
  <si>
    <r>
      <t xml:space="preserve">Compra de 32,500.00  usd t.c. 19.925     A SEABOARD    </t>
    </r>
    <r>
      <rPr>
        <b/>
        <sz val="18"/>
        <color rgb="FF0000FF"/>
        <rFont val="Calibri"/>
        <family val="2"/>
        <scheme val="minor"/>
      </rPr>
      <t xml:space="preserve"> </t>
    </r>
    <r>
      <rPr>
        <b/>
        <sz val="16"/>
        <color rgb="FF0000FF"/>
        <rFont val="Calibri"/>
        <family val="2"/>
        <scheme val="minor"/>
      </rPr>
      <t xml:space="preserve"> NLSE22-68</t>
    </r>
    <r>
      <rPr>
        <b/>
        <sz val="12"/>
        <color theme="1"/>
        <rFont val="Calibri"/>
        <family val="2"/>
        <scheme val="minor"/>
      </rPr>
      <t xml:space="preserve">   FACTURA</t>
    </r>
    <r>
      <rPr>
        <b/>
        <sz val="14"/>
        <color theme="1"/>
        <rFont val="Calibri"/>
        <family val="2"/>
        <scheme val="minor"/>
      </rPr>
      <t xml:space="preserve"> --2024603--</t>
    </r>
    <r>
      <rPr>
        <b/>
        <sz val="12"/>
        <color theme="1"/>
        <rFont val="Calibri"/>
        <family val="2"/>
        <scheme val="minor"/>
      </rPr>
      <t xml:space="preserve">   valor   FACTURA      31,103.21   </t>
    </r>
    <r>
      <rPr>
        <b/>
        <sz val="14"/>
        <color rgb="FF0000FF"/>
        <rFont val="Calibri"/>
        <family val="2"/>
        <scheme val="minor"/>
      </rPr>
      <t xml:space="preserve"> </t>
    </r>
    <r>
      <rPr>
        <b/>
        <sz val="12"/>
        <color theme="1"/>
        <rFont val="Calibri"/>
        <family val="2"/>
        <scheme val="minor"/>
      </rPr>
      <t>SALDO  A FAVOR    1,396.79  usd</t>
    </r>
  </si>
  <si>
    <t>NLSE22-68</t>
  </si>
  <si>
    <t>Compra de  30,522.47   usd  tc   20.135   PAGO A TYSON FRESH MEATS. INC  Y-1306   FACTURA  865435     VALOR FACTURA    30,522.47  usd</t>
  </si>
  <si>
    <t>Y-1306</t>
  </si>
  <si>
    <t>Compra de  31,648.00   usd  tc   20.180   PAGO A TYSON FRESH MEATS. INC  Y-1305   FACTURA  862839     VALOR FACTURA    31,648.00  usd</t>
  </si>
  <si>
    <t>Y-1305</t>
  </si>
  <si>
    <r>
      <t xml:space="preserve">Compra de 28,000.00    usd t.c. 20.180     A SEABOARD    </t>
    </r>
    <r>
      <rPr>
        <b/>
        <sz val="18"/>
        <color rgb="FF0000FF"/>
        <rFont val="Calibri"/>
        <family val="2"/>
        <scheme val="minor"/>
      </rPr>
      <t xml:space="preserve"> </t>
    </r>
    <r>
      <rPr>
        <b/>
        <sz val="16"/>
        <color rgb="FF0000FF"/>
        <rFont val="Calibri"/>
        <family val="2"/>
        <scheme val="minor"/>
      </rPr>
      <t xml:space="preserve"> NLSE22-71</t>
    </r>
    <r>
      <rPr>
        <b/>
        <sz val="12"/>
        <color theme="1"/>
        <rFont val="Calibri"/>
        <family val="2"/>
        <scheme val="minor"/>
      </rPr>
      <t xml:space="preserve">   FACTURA</t>
    </r>
    <r>
      <rPr>
        <b/>
        <sz val="14"/>
        <color theme="1"/>
        <rFont val="Calibri"/>
        <family val="2"/>
        <scheme val="minor"/>
      </rPr>
      <t xml:space="preserve"> --206432--</t>
    </r>
    <r>
      <rPr>
        <b/>
        <sz val="12"/>
        <color theme="1"/>
        <rFont val="Calibri"/>
        <family val="2"/>
        <scheme val="minor"/>
      </rPr>
      <t xml:space="preserve">   valor   FACTURA      31,398.73   </t>
    </r>
    <r>
      <rPr>
        <b/>
        <sz val="14"/>
        <color rgb="FF0000FF"/>
        <rFont val="Calibri"/>
        <family val="2"/>
        <scheme val="minor"/>
      </rPr>
      <t xml:space="preserve"> </t>
    </r>
    <r>
      <rPr>
        <b/>
        <sz val="12"/>
        <color theme="1"/>
        <rFont val="Calibri"/>
        <family val="2"/>
        <scheme val="minor"/>
      </rPr>
      <t>SALDO  PENDIENTE  3,398.73  usd</t>
    </r>
  </si>
  <si>
    <t>NLSE22-71</t>
  </si>
  <si>
    <r>
      <t xml:space="preserve">Compra de 32,000.00    usd t.c. 20.135     A SEABOARD    </t>
    </r>
    <r>
      <rPr>
        <b/>
        <sz val="18"/>
        <color rgb="FF0000FF"/>
        <rFont val="Calibri"/>
        <family val="2"/>
        <scheme val="minor"/>
      </rPr>
      <t xml:space="preserve"> </t>
    </r>
    <r>
      <rPr>
        <b/>
        <sz val="16"/>
        <color rgb="FF0000FF"/>
        <rFont val="Calibri"/>
        <family val="2"/>
        <scheme val="minor"/>
      </rPr>
      <t xml:space="preserve"> NLSE22-72</t>
    </r>
    <r>
      <rPr>
        <b/>
        <sz val="12"/>
        <color theme="1"/>
        <rFont val="Calibri"/>
        <family val="2"/>
        <scheme val="minor"/>
      </rPr>
      <t xml:space="preserve">   FACTURA</t>
    </r>
    <r>
      <rPr>
        <b/>
        <sz val="14"/>
        <color theme="1"/>
        <rFont val="Calibri"/>
        <family val="2"/>
        <scheme val="minor"/>
      </rPr>
      <t xml:space="preserve"> --2026433--</t>
    </r>
    <r>
      <rPr>
        <b/>
        <sz val="12"/>
        <color theme="1"/>
        <rFont val="Calibri"/>
        <family val="2"/>
        <scheme val="minor"/>
      </rPr>
      <t xml:space="preserve">   valor   FACTURA      31,625.64   </t>
    </r>
    <r>
      <rPr>
        <b/>
        <sz val="14"/>
        <color rgb="FF0000FF"/>
        <rFont val="Calibri"/>
        <family val="2"/>
        <scheme val="minor"/>
      </rPr>
      <t xml:space="preserve"> </t>
    </r>
    <r>
      <rPr>
        <b/>
        <sz val="12"/>
        <color theme="1"/>
        <rFont val="Calibri"/>
        <family val="2"/>
        <scheme val="minor"/>
      </rPr>
      <t>SALDO  A FAVOR    374.36  usd</t>
    </r>
  </si>
  <si>
    <t>NLSE22-72</t>
  </si>
  <si>
    <t>Compra de  31,339.62   usd  tc   19.860   PAGO A TYSON FRESH MEATS. INC     35030        FACTURA  873775     VALOR FACTURA    31,339.62  usd</t>
  </si>
  <si>
    <t>Compra de  33,437.17   usd  tc   20.035      PAGO A TYSON FRESH MEATS. INC     35040        FACTURA  884106     VALOR FACTURA    33,437.17  usd</t>
  </si>
  <si>
    <t>Compra de  34,453.91   usd  tc   20.035      PAGO A TYSON FRESH MEATS. INC     35041        FACTURA  885698     VALOR FACTURA      34,453.91  usd</t>
  </si>
  <si>
    <r>
      <t xml:space="preserve">Compra de 31,000.00    usd t.c. 19.784     A SEABOARD    </t>
    </r>
    <r>
      <rPr>
        <b/>
        <sz val="18"/>
        <color rgb="FF0000FF"/>
        <rFont val="Calibri"/>
        <family val="2"/>
        <scheme val="minor"/>
      </rPr>
      <t xml:space="preserve"> </t>
    </r>
    <r>
      <rPr>
        <b/>
        <sz val="16"/>
        <color rgb="FF0000FF"/>
        <rFont val="Calibri"/>
        <family val="2"/>
        <scheme val="minor"/>
      </rPr>
      <t xml:space="preserve"> NLSE22-73</t>
    </r>
    <r>
      <rPr>
        <b/>
        <sz val="12"/>
        <color theme="1"/>
        <rFont val="Calibri"/>
        <family val="2"/>
        <scheme val="minor"/>
      </rPr>
      <t xml:space="preserve">  FACTURA</t>
    </r>
    <r>
      <rPr>
        <b/>
        <sz val="14"/>
        <color theme="1"/>
        <rFont val="Calibri"/>
        <family val="2"/>
        <scheme val="minor"/>
      </rPr>
      <t xml:space="preserve"> --2028701--</t>
    </r>
    <r>
      <rPr>
        <b/>
        <sz val="12"/>
        <color theme="1"/>
        <rFont val="Calibri"/>
        <family val="2"/>
        <scheme val="minor"/>
      </rPr>
      <t xml:space="preserve">   valor   FACTURA      34,338.97   </t>
    </r>
    <r>
      <rPr>
        <b/>
        <sz val="14"/>
        <color rgb="FF0000FF"/>
        <rFont val="Calibri"/>
        <family val="2"/>
        <scheme val="minor"/>
      </rPr>
      <t xml:space="preserve"> </t>
    </r>
    <r>
      <rPr>
        <b/>
        <sz val="12"/>
        <color theme="1"/>
        <rFont val="Calibri"/>
        <family val="2"/>
        <scheme val="minor"/>
      </rPr>
      <t>SALDO  PENDIENTE  3,338.97  usd</t>
    </r>
  </si>
  <si>
    <t>NLSE22-69--------NLSE22-73</t>
  </si>
  <si>
    <r>
      <t xml:space="preserve">Compra de 31,000.00    usd t.c. 19.784     A SEABOARD    </t>
    </r>
    <r>
      <rPr>
        <b/>
        <sz val="18"/>
        <color rgb="FF0000FF"/>
        <rFont val="Calibri"/>
        <family val="2"/>
        <scheme val="minor"/>
      </rPr>
      <t xml:space="preserve"> </t>
    </r>
    <r>
      <rPr>
        <b/>
        <sz val="16"/>
        <color rgb="FF0000FF"/>
        <rFont val="Calibri"/>
        <family val="2"/>
        <scheme val="minor"/>
      </rPr>
      <t xml:space="preserve"> NLSE22-74</t>
    </r>
    <r>
      <rPr>
        <b/>
        <sz val="12"/>
        <color theme="1"/>
        <rFont val="Calibri"/>
        <family val="2"/>
        <scheme val="minor"/>
      </rPr>
      <t xml:space="preserve">  FACTURA</t>
    </r>
    <r>
      <rPr>
        <b/>
        <sz val="14"/>
        <color theme="1"/>
        <rFont val="Calibri"/>
        <family val="2"/>
        <scheme val="minor"/>
      </rPr>
      <t xml:space="preserve"> --2028702--</t>
    </r>
    <r>
      <rPr>
        <b/>
        <sz val="12"/>
        <color theme="1"/>
        <rFont val="Calibri"/>
        <family val="2"/>
        <scheme val="minor"/>
      </rPr>
      <t xml:space="preserve">   valor   FACTURA      34,089.87   </t>
    </r>
    <r>
      <rPr>
        <b/>
        <sz val="14"/>
        <color rgb="FF0000FF"/>
        <rFont val="Calibri"/>
        <family val="2"/>
        <scheme val="minor"/>
      </rPr>
      <t xml:space="preserve"> </t>
    </r>
    <r>
      <rPr>
        <b/>
        <sz val="12"/>
        <color theme="1"/>
        <rFont val="Calibri"/>
        <family val="2"/>
        <scheme val="minor"/>
      </rPr>
      <t>SALDO  PENDIENTE  3,089.87  usd</t>
    </r>
  </si>
  <si>
    <t>NLSE22-70------NLSE22-74</t>
  </si>
  <si>
    <r>
      <t xml:space="preserve">Compra de 36,000.00    usd t.c. 19.805     A SEABOARD    </t>
    </r>
    <r>
      <rPr>
        <b/>
        <sz val="18"/>
        <color rgb="FF0000FF"/>
        <rFont val="Calibri"/>
        <family val="2"/>
        <scheme val="minor"/>
      </rPr>
      <t xml:space="preserve"> </t>
    </r>
    <r>
      <rPr>
        <b/>
        <sz val="16"/>
        <color rgb="FF0000FF"/>
        <rFont val="Calibri"/>
        <family val="2"/>
        <scheme val="minor"/>
      </rPr>
      <t xml:space="preserve"> NLSE22-75</t>
    </r>
    <r>
      <rPr>
        <b/>
        <sz val="12"/>
        <color theme="1"/>
        <rFont val="Calibri"/>
        <family val="2"/>
        <scheme val="minor"/>
      </rPr>
      <t xml:space="preserve">   FACTURA</t>
    </r>
    <r>
      <rPr>
        <b/>
        <sz val="14"/>
        <color theme="1"/>
        <rFont val="Calibri"/>
        <family val="2"/>
        <scheme val="minor"/>
      </rPr>
      <t xml:space="preserve"> --2028703--</t>
    </r>
    <r>
      <rPr>
        <b/>
        <sz val="12"/>
        <color theme="1"/>
        <rFont val="Calibri"/>
        <family val="2"/>
        <scheme val="minor"/>
      </rPr>
      <t xml:space="preserve">   valor   FACTURA      35,381.30   </t>
    </r>
    <r>
      <rPr>
        <b/>
        <sz val="14"/>
        <color rgb="FF0000FF"/>
        <rFont val="Calibri"/>
        <family val="2"/>
        <scheme val="minor"/>
      </rPr>
      <t xml:space="preserve"> </t>
    </r>
    <r>
      <rPr>
        <b/>
        <sz val="12"/>
        <color theme="1"/>
        <rFont val="Calibri"/>
        <family val="2"/>
        <scheme val="minor"/>
      </rPr>
      <t>SALDO  A FAVOR   618.70  usd</t>
    </r>
  </si>
  <si>
    <t>NLSE22-75</t>
  </si>
  <si>
    <r>
      <t xml:space="preserve">Compra de 36,000.00    usd t.c. 19.805     A SEABOARD    </t>
    </r>
    <r>
      <rPr>
        <b/>
        <sz val="18"/>
        <color rgb="FF0000FF"/>
        <rFont val="Calibri"/>
        <family val="2"/>
        <scheme val="minor"/>
      </rPr>
      <t xml:space="preserve"> </t>
    </r>
    <r>
      <rPr>
        <b/>
        <sz val="16"/>
        <color rgb="FF0000FF"/>
        <rFont val="Calibri"/>
        <family val="2"/>
        <scheme val="minor"/>
      </rPr>
      <t xml:space="preserve"> NLSE22-76</t>
    </r>
    <r>
      <rPr>
        <b/>
        <sz val="12"/>
        <color theme="1"/>
        <rFont val="Calibri"/>
        <family val="2"/>
        <scheme val="minor"/>
      </rPr>
      <t xml:space="preserve">   FACTURA</t>
    </r>
    <r>
      <rPr>
        <b/>
        <sz val="14"/>
        <color theme="1"/>
        <rFont val="Calibri"/>
        <family val="2"/>
        <scheme val="minor"/>
      </rPr>
      <t xml:space="preserve"> --2029949--</t>
    </r>
    <r>
      <rPr>
        <b/>
        <sz val="12"/>
        <color theme="1"/>
        <rFont val="Calibri"/>
        <family val="2"/>
        <scheme val="minor"/>
      </rPr>
      <t xml:space="preserve">   valor   FACTURA      36,164.67   </t>
    </r>
    <r>
      <rPr>
        <b/>
        <sz val="14"/>
        <color rgb="FF0000FF"/>
        <rFont val="Calibri"/>
        <family val="2"/>
        <scheme val="minor"/>
      </rPr>
      <t xml:space="preserve"> </t>
    </r>
    <r>
      <rPr>
        <b/>
        <sz val="12"/>
        <color theme="1"/>
        <rFont val="Calibri"/>
        <family val="2"/>
        <scheme val="minor"/>
      </rPr>
      <t>SALDO  PENDIENTE    164.67    usd</t>
    </r>
  </si>
  <si>
    <t>NLSE22-76</t>
  </si>
  <si>
    <t>Compra de  34,557.08   usd  tc   19.860   PAGO A TYSON FRESH MEATS. INC    44122        FACTURA  883477     VALOR FACTURA    34,557.08  usd</t>
  </si>
  <si>
    <t>Compra de  36,057.84   usd  tc   20.330      PAGO A TYSON FRESH MEATS. INC     35049        FACTURA  889592     VALOR FACTURA      36,057.84  usd</t>
  </si>
  <si>
    <r>
      <t xml:space="preserve">Compra de 37,500.00    usd t.c. 19.863     A SEABOARD    </t>
    </r>
    <r>
      <rPr>
        <b/>
        <sz val="18"/>
        <color rgb="FF0000FF"/>
        <rFont val="Calibri"/>
        <family val="2"/>
        <scheme val="minor"/>
      </rPr>
      <t xml:space="preserve"> </t>
    </r>
    <r>
      <rPr>
        <b/>
        <sz val="16"/>
        <color rgb="FF0000FF"/>
        <rFont val="Calibri"/>
        <family val="2"/>
        <scheme val="minor"/>
      </rPr>
      <t xml:space="preserve"> NLSE22-77</t>
    </r>
    <r>
      <rPr>
        <b/>
        <sz val="12"/>
        <color theme="1"/>
        <rFont val="Calibri"/>
        <family val="2"/>
        <scheme val="minor"/>
      </rPr>
      <t xml:space="preserve">   FACTURA</t>
    </r>
    <r>
      <rPr>
        <b/>
        <sz val="14"/>
        <color theme="1"/>
        <rFont val="Calibri"/>
        <family val="2"/>
        <scheme val="minor"/>
      </rPr>
      <t xml:space="preserve"> --2030689--</t>
    </r>
    <r>
      <rPr>
        <b/>
        <sz val="12"/>
        <color theme="1"/>
        <rFont val="Calibri"/>
        <family val="2"/>
        <scheme val="minor"/>
      </rPr>
      <t xml:space="preserve">   valor   FACTURA      38,537.48   </t>
    </r>
    <r>
      <rPr>
        <b/>
        <sz val="14"/>
        <color rgb="FF0000FF"/>
        <rFont val="Calibri"/>
        <family val="2"/>
        <scheme val="minor"/>
      </rPr>
      <t xml:space="preserve"> </t>
    </r>
    <r>
      <rPr>
        <b/>
        <sz val="12"/>
        <color theme="1"/>
        <rFont val="Calibri"/>
        <family val="2"/>
        <scheme val="minor"/>
      </rPr>
      <t>SALDO  PENDIENTE    1,037.48    usd</t>
    </r>
  </si>
  <si>
    <t>NLSE22-77</t>
  </si>
  <si>
    <r>
      <t xml:space="preserve">Compra de 37,500.00    usd t.c. 19.863     A SEABOARD    </t>
    </r>
    <r>
      <rPr>
        <b/>
        <sz val="18"/>
        <color rgb="FF0000FF"/>
        <rFont val="Calibri"/>
        <family val="2"/>
        <scheme val="minor"/>
      </rPr>
      <t xml:space="preserve"> </t>
    </r>
    <r>
      <rPr>
        <b/>
        <sz val="16"/>
        <color rgb="FF0000FF"/>
        <rFont val="Calibri"/>
        <family val="2"/>
        <scheme val="minor"/>
      </rPr>
      <t xml:space="preserve"> NLSE22-78</t>
    </r>
    <r>
      <rPr>
        <b/>
        <sz val="12"/>
        <color theme="1"/>
        <rFont val="Calibri"/>
        <family val="2"/>
        <scheme val="minor"/>
      </rPr>
      <t xml:space="preserve">   FACTURA</t>
    </r>
    <r>
      <rPr>
        <b/>
        <sz val="14"/>
        <color theme="1"/>
        <rFont val="Calibri"/>
        <family val="2"/>
        <scheme val="minor"/>
      </rPr>
      <t xml:space="preserve"> --2031305--</t>
    </r>
    <r>
      <rPr>
        <b/>
        <sz val="12"/>
        <color theme="1"/>
        <rFont val="Calibri"/>
        <family val="2"/>
        <scheme val="minor"/>
      </rPr>
      <t xml:space="preserve">   valor   FACTURA      38,397.69   </t>
    </r>
    <r>
      <rPr>
        <b/>
        <sz val="14"/>
        <color rgb="FF0000FF"/>
        <rFont val="Calibri"/>
        <family val="2"/>
        <scheme val="minor"/>
      </rPr>
      <t xml:space="preserve"> </t>
    </r>
    <r>
      <rPr>
        <b/>
        <sz val="12"/>
        <color theme="1"/>
        <rFont val="Calibri"/>
        <family val="2"/>
        <scheme val="minor"/>
      </rPr>
      <t>SALDO  PENDIENTE    897.69    usd</t>
    </r>
  </si>
  <si>
    <t>NLSE22-78</t>
  </si>
  <si>
    <t>Compra de  38,628.99   usd  tc   20.470      PAGO A TYSON FRESH MEATS. INC     35043       FACTURA  899661     VALOR FACTURA      38,628.99  usd</t>
  </si>
  <si>
    <t>Compra de  38,343.71   usd  tc   20.505      PAGO A TYSON FRESH MEATS. INC     35095        FACTURA  895110     VALOR FACTURA      38,343.71 usd</t>
  </si>
  <si>
    <r>
      <t xml:space="preserve">Compra de 39,000.00    usd t.c. 20.090     A SEABOARD    </t>
    </r>
    <r>
      <rPr>
        <b/>
        <sz val="18"/>
        <color rgb="FF0000FF"/>
        <rFont val="Calibri"/>
        <family val="2"/>
        <scheme val="minor"/>
      </rPr>
      <t xml:space="preserve"> </t>
    </r>
    <r>
      <rPr>
        <b/>
        <sz val="16"/>
        <color rgb="FF0000FF"/>
        <rFont val="Calibri"/>
        <family val="2"/>
        <scheme val="minor"/>
      </rPr>
      <t xml:space="preserve"> NLSE22-79</t>
    </r>
    <r>
      <rPr>
        <b/>
        <sz val="12"/>
        <color theme="1"/>
        <rFont val="Calibri"/>
        <family val="2"/>
        <scheme val="minor"/>
      </rPr>
      <t xml:space="preserve">   FACTURA</t>
    </r>
    <r>
      <rPr>
        <b/>
        <sz val="14"/>
        <color theme="1"/>
        <rFont val="Calibri"/>
        <family val="2"/>
        <scheme val="minor"/>
      </rPr>
      <t xml:space="preserve"> --2031785--</t>
    </r>
    <r>
      <rPr>
        <b/>
        <sz val="12"/>
        <color theme="1"/>
        <rFont val="Calibri"/>
        <family val="2"/>
        <scheme val="minor"/>
      </rPr>
      <t xml:space="preserve">   valor   FACTURA      38,385.82   </t>
    </r>
    <r>
      <rPr>
        <b/>
        <sz val="14"/>
        <color rgb="FF0000FF"/>
        <rFont val="Calibri"/>
        <family val="2"/>
        <scheme val="minor"/>
      </rPr>
      <t xml:space="preserve"> </t>
    </r>
    <r>
      <rPr>
        <b/>
        <sz val="12"/>
        <color theme="1"/>
        <rFont val="Calibri"/>
        <family val="2"/>
        <scheme val="minor"/>
      </rPr>
      <t>SALDO  A FAVOR    614.18    usd</t>
    </r>
  </si>
  <si>
    <t>NLSE22-79</t>
  </si>
  <si>
    <r>
      <t xml:space="preserve">Compra de 39,000.00    usd t.c. 20.330     A SEABOARD    </t>
    </r>
    <r>
      <rPr>
        <b/>
        <sz val="18"/>
        <color rgb="FF0000FF"/>
        <rFont val="Calibri"/>
        <family val="2"/>
        <scheme val="minor"/>
      </rPr>
      <t xml:space="preserve"> </t>
    </r>
    <r>
      <rPr>
        <b/>
        <sz val="16"/>
        <color rgb="FF0000FF"/>
        <rFont val="Calibri"/>
        <family val="2"/>
        <scheme val="minor"/>
      </rPr>
      <t xml:space="preserve"> NLSE22-80</t>
    </r>
    <r>
      <rPr>
        <b/>
        <sz val="12"/>
        <color theme="1"/>
        <rFont val="Calibri"/>
        <family val="2"/>
        <scheme val="minor"/>
      </rPr>
      <t xml:space="preserve">   FACTURA</t>
    </r>
    <r>
      <rPr>
        <b/>
        <sz val="14"/>
        <color theme="1"/>
        <rFont val="Calibri"/>
        <family val="2"/>
        <scheme val="minor"/>
      </rPr>
      <t xml:space="preserve"> --2032677--</t>
    </r>
    <r>
      <rPr>
        <b/>
        <sz val="12"/>
        <color theme="1"/>
        <rFont val="Calibri"/>
        <family val="2"/>
        <scheme val="minor"/>
      </rPr>
      <t xml:space="preserve">   valor   FACTURA      39,022.50   </t>
    </r>
    <r>
      <rPr>
        <b/>
        <sz val="14"/>
        <color rgb="FF0000FF"/>
        <rFont val="Calibri"/>
        <family val="2"/>
        <scheme val="minor"/>
      </rPr>
      <t xml:space="preserve"> </t>
    </r>
    <r>
      <rPr>
        <b/>
        <sz val="12"/>
        <color theme="1"/>
        <rFont val="Calibri"/>
        <family val="2"/>
        <scheme val="minor"/>
      </rPr>
      <t>SALDO  PENDIENTE    22.50    usd</t>
    </r>
  </si>
  <si>
    <t>NLSE22-80</t>
  </si>
  <si>
    <t>Compra de  37,175.37   usd  tc   20.450      PAGO A TYSON FRESH MEATS. INC     35042        FACTURA  893672     VALOR FACTURA      37,175.37  usd</t>
  </si>
  <si>
    <r>
      <t xml:space="preserve">Compra de 41,000.00    usd t.c. 20.233     A SEABOARD    </t>
    </r>
    <r>
      <rPr>
        <b/>
        <sz val="18"/>
        <color rgb="FF0000FF"/>
        <rFont val="Calibri"/>
        <family val="2"/>
        <scheme val="minor"/>
      </rPr>
      <t xml:space="preserve"> </t>
    </r>
    <r>
      <rPr>
        <b/>
        <sz val="16"/>
        <color rgb="FF0000FF"/>
        <rFont val="Calibri"/>
        <family val="2"/>
        <scheme val="minor"/>
      </rPr>
      <t xml:space="preserve"> NLSE22-81</t>
    </r>
    <r>
      <rPr>
        <b/>
        <sz val="12"/>
        <color theme="1"/>
        <rFont val="Calibri"/>
        <family val="2"/>
        <scheme val="minor"/>
      </rPr>
      <t xml:space="preserve">   FACTURA</t>
    </r>
    <r>
      <rPr>
        <b/>
        <sz val="14"/>
        <color theme="1"/>
        <rFont val="Calibri"/>
        <family val="2"/>
        <scheme val="minor"/>
      </rPr>
      <t xml:space="preserve"> --2034539--</t>
    </r>
    <r>
      <rPr>
        <b/>
        <sz val="12"/>
        <color theme="1"/>
        <rFont val="Calibri"/>
        <family val="2"/>
        <scheme val="minor"/>
      </rPr>
      <t xml:space="preserve">   valor   FACTURA     42,975.68   </t>
    </r>
    <r>
      <rPr>
        <b/>
        <sz val="14"/>
        <color rgb="FF0000FF"/>
        <rFont val="Calibri"/>
        <family val="2"/>
        <scheme val="minor"/>
      </rPr>
      <t xml:space="preserve"> </t>
    </r>
    <r>
      <rPr>
        <b/>
        <sz val="12"/>
        <color theme="1"/>
        <rFont val="Calibri"/>
        <family val="2"/>
        <scheme val="minor"/>
      </rPr>
      <t>SALDO  PENDIENTE   1,975.68    usd</t>
    </r>
  </si>
  <si>
    <t>NLSE22-81</t>
  </si>
  <si>
    <r>
      <t xml:space="preserve">Compra de 41,000.00    usd t.c. 20.210     A SEABOARD    </t>
    </r>
    <r>
      <rPr>
        <b/>
        <sz val="18"/>
        <color rgb="FF0000FF"/>
        <rFont val="Calibri"/>
        <family val="2"/>
        <scheme val="minor"/>
      </rPr>
      <t xml:space="preserve"> </t>
    </r>
    <r>
      <rPr>
        <b/>
        <sz val="16"/>
        <color rgb="FF0000FF"/>
        <rFont val="Calibri"/>
        <family val="2"/>
        <scheme val="minor"/>
      </rPr>
      <t xml:space="preserve"> NLSE22-82</t>
    </r>
    <r>
      <rPr>
        <b/>
        <sz val="12"/>
        <color theme="1"/>
        <rFont val="Calibri"/>
        <family val="2"/>
        <scheme val="minor"/>
      </rPr>
      <t xml:space="preserve">   FACTURA</t>
    </r>
    <r>
      <rPr>
        <b/>
        <sz val="14"/>
        <color theme="1"/>
        <rFont val="Calibri"/>
        <family val="2"/>
        <scheme val="minor"/>
      </rPr>
      <t xml:space="preserve"> --2034540--</t>
    </r>
    <r>
      <rPr>
        <b/>
        <sz val="12"/>
        <color theme="1"/>
        <rFont val="Calibri"/>
        <family val="2"/>
        <scheme val="minor"/>
      </rPr>
      <t xml:space="preserve">   valor   FACTURA     42,356.04  </t>
    </r>
    <r>
      <rPr>
        <b/>
        <sz val="14"/>
        <color rgb="FF0000FF"/>
        <rFont val="Calibri"/>
        <family val="2"/>
        <scheme val="minor"/>
      </rPr>
      <t xml:space="preserve"> </t>
    </r>
    <r>
      <rPr>
        <b/>
        <sz val="12"/>
        <color theme="1"/>
        <rFont val="Calibri"/>
        <family val="2"/>
        <scheme val="minor"/>
      </rPr>
      <t>SALDO  PENDIENTE   1,356.04    usd</t>
    </r>
  </si>
  <si>
    <t>NLSE22-82</t>
  </si>
  <si>
    <r>
      <t xml:space="preserve">Compra de 45,000.00    usd t.c. 20.505     A SEABOARD    </t>
    </r>
    <r>
      <rPr>
        <b/>
        <sz val="18"/>
        <color rgb="FF0000FF"/>
        <rFont val="Calibri"/>
        <family val="2"/>
        <scheme val="minor"/>
      </rPr>
      <t xml:space="preserve"> </t>
    </r>
    <r>
      <rPr>
        <b/>
        <sz val="16"/>
        <color rgb="FF0000FF"/>
        <rFont val="Calibri"/>
        <family val="2"/>
        <scheme val="minor"/>
      </rPr>
      <t xml:space="preserve"> NLSE22-83</t>
    </r>
    <r>
      <rPr>
        <b/>
        <sz val="12"/>
        <color theme="1"/>
        <rFont val="Calibri"/>
        <family val="2"/>
        <scheme val="minor"/>
      </rPr>
      <t xml:space="preserve">   FACTURA</t>
    </r>
    <r>
      <rPr>
        <b/>
        <sz val="14"/>
        <color theme="1"/>
        <rFont val="Calibri"/>
        <family val="2"/>
        <scheme val="minor"/>
      </rPr>
      <t xml:space="preserve"> --2035329--</t>
    </r>
    <r>
      <rPr>
        <b/>
        <sz val="12"/>
        <color theme="1"/>
        <rFont val="Calibri"/>
        <family val="2"/>
        <scheme val="minor"/>
      </rPr>
      <t xml:space="preserve">   valor   FACTURA     41,169.69  </t>
    </r>
    <r>
      <rPr>
        <b/>
        <sz val="14"/>
        <color rgb="FF0000FF"/>
        <rFont val="Calibri"/>
        <family val="2"/>
        <scheme val="minor"/>
      </rPr>
      <t xml:space="preserve"> </t>
    </r>
    <r>
      <rPr>
        <b/>
        <sz val="12"/>
        <color theme="1"/>
        <rFont val="Calibri"/>
        <family val="2"/>
        <scheme val="minor"/>
      </rPr>
      <t>SALDO  A  FAVOR    3,830.31    usd</t>
    </r>
  </si>
  <si>
    <t>NLSE22-83</t>
  </si>
  <si>
    <r>
      <t xml:space="preserve">Compra de 45,000.00    usd t.c. 20.350     A SEABOARD    </t>
    </r>
    <r>
      <rPr>
        <b/>
        <sz val="18"/>
        <color rgb="FF0000FF"/>
        <rFont val="Calibri"/>
        <family val="2"/>
        <scheme val="minor"/>
      </rPr>
      <t xml:space="preserve"> </t>
    </r>
    <r>
      <rPr>
        <b/>
        <sz val="16"/>
        <color rgb="FF0000FF"/>
        <rFont val="Calibri"/>
        <family val="2"/>
        <scheme val="minor"/>
      </rPr>
      <t xml:space="preserve"> NLSE22-84</t>
    </r>
    <r>
      <rPr>
        <b/>
        <sz val="12"/>
        <color theme="1"/>
        <rFont val="Calibri"/>
        <family val="2"/>
        <scheme val="minor"/>
      </rPr>
      <t xml:space="preserve">   FACTURA</t>
    </r>
    <r>
      <rPr>
        <b/>
        <sz val="14"/>
        <color theme="1"/>
        <rFont val="Calibri"/>
        <family val="2"/>
        <scheme val="minor"/>
      </rPr>
      <t xml:space="preserve"> --2035370--</t>
    </r>
    <r>
      <rPr>
        <b/>
        <sz val="12"/>
        <color theme="1"/>
        <rFont val="Calibri"/>
        <family val="2"/>
        <scheme val="minor"/>
      </rPr>
      <t xml:space="preserve">   valor   FACTURA     41,941.68  </t>
    </r>
    <r>
      <rPr>
        <b/>
        <sz val="14"/>
        <color rgb="FF0000FF"/>
        <rFont val="Calibri"/>
        <family val="2"/>
        <scheme val="minor"/>
      </rPr>
      <t xml:space="preserve"> </t>
    </r>
    <r>
      <rPr>
        <b/>
        <sz val="12"/>
        <color theme="1"/>
        <rFont val="Calibri"/>
        <family val="2"/>
        <scheme val="minor"/>
      </rPr>
      <t>SALDO  A  FAVOR    3,058.32    usd</t>
    </r>
  </si>
  <si>
    <t>NLSE22-84</t>
  </si>
  <si>
    <r>
      <t xml:space="preserve">Compra de 51,000.00    usd t.c. 20.320     A SEABOARD    </t>
    </r>
    <r>
      <rPr>
        <b/>
        <sz val="18"/>
        <color rgb="FF0000FF"/>
        <rFont val="Calibri"/>
        <family val="2"/>
        <scheme val="minor"/>
      </rPr>
      <t xml:space="preserve"> </t>
    </r>
    <r>
      <rPr>
        <b/>
        <sz val="16"/>
        <color rgb="FF0000FF"/>
        <rFont val="Calibri"/>
        <family val="2"/>
        <scheme val="minor"/>
      </rPr>
      <t xml:space="preserve"> NLSE22-101</t>
    </r>
    <r>
      <rPr>
        <b/>
        <sz val="12"/>
        <color theme="1"/>
        <rFont val="Calibri"/>
        <family val="2"/>
        <scheme val="minor"/>
      </rPr>
      <t xml:space="preserve">   FACTURA</t>
    </r>
    <r>
      <rPr>
        <b/>
        <sz val="14"/>
        <color theme="1"/>
        <rFont val="Calibri"/>
        <family val="2"/>
        <scheme val="minor"/>
      </rPr>
      <t xml:space="preserve"> --2037125--</t>
    </r>
    <r>
      <rPr>
        <b/>
        <sz val="12"/>
        <color theme="1"/>
        <rFont val="Calibri"/>
        <family val="2"/>
        <scheme val="minor"/>
      </rPr>
      <t xml:space="preserve">   valor   FACTURA     48,197.32  </t>
    </r>
    <r>
      <rPr>
        <b/>
        <sz val="14"/>
        <color rgb="FF0000FF"/>
        <rFont val="Calibri"/>
        <family val="2"/>
        <scheme val="minor"/>
      </rPr>
      <t xml:space="preserve"> </t>
    </r>
    <r>
      <rPr>
        <b/>
        <sz val="12"/>
        <color theme="1"/>
        <rFont val="Calibri"/>
        <family val="2"/>
        <scheme val="minor"/>
      </rPr>
      <t>SALDO  A  FAVOR    2,802.68    usd</t>
    </r>
  </si>
  <si>
    <t>NLSE22-101</t>
  </si>
  <si>
    <r>
      <t xml:space="preserve">Compra de 42,000.00    usd t.c. 20.370     A SEABOARD    </t>
    </r>
    <r>
      <rPr>
        <b/>
        <sz val="18"/>
        <color rgb="FF0000FF"/>
        <rFont val="Calibri"/>
        <family val="2"/>
        <scheme val="minor"/>
      </rPr>
      <t xml:space="preserve"> </t>
    </r>
    <r>
      <rPr>
        <b/>
        <sz val="16"/>
        <color rgb="FF0000FF"/>
        <rFont val="Calibri"/>
        <family val="2"/>
        <scheme val="minor"/>
      </rPr>
      <t xml:space="preserve"> NLSE22-85</t>
    </r>
    <r>
      <rPr>
        <b/>
        <sz val="12"/>
        <color theme="1"/>
        <rFont val="Calibri"/>
        <family val="2"/>
        <scheme val="minor"/>
      </rPr>
      <t xml:space="preserve">   FACTURA</t>
    </r>
    <r>
      <rPr>
        <b/>
        <sz val="14"/>
        <color theme="1"/>
        <rFont val="Calibri"/>
        <family val="2"/>
        <scheme val="minor"/>
      </rPr>
      <t xml:space="preserve"> --2037122--</t>
    </r>
    <r>
      <rPr>
        <b/>
        <sz val="12"/>
        <color theme="1"/>
        <rFont val="Calibri"/>
        <family val="2"/>
        <scheme val="minor"/>
      </rPr>
      <t xml:space="preserve">   valor   FACTURA     42,338.06  </t>
    </r>
    <r>
      <rPr>
        <b/>
        <sz val="14"/>
        <color rgb="FF0000FF"/>
        <rFont val="Calibri"/>
        <family val="2"/>
        <scheme val="minor"/>
      </rPr>
      <t xml:space="preserve"> </t>
    </r>
    <r>
      <rPr>
        <b/>
        <sz val="12"/>
        <color theme="1"/>
        <rFont val="Calibri"/>
        <family val="2"/>
        <scheme val="minor"/>
      </rPr>
      <t>SALDO  PENDIENTE       338.06    usd</t>
    </r>
  </si>
  <si>
    <t>NLSE22-85</t>
  </si>
  <si>
    <t>Compra de  41,894.55   usd  tc   20.314      PAGO A TYSON FRESH MEATS. INC     35044       FACTURA  903432     VALOR FACTURA     41,894.55  usd</t>
  </si>
  <si>
    <t>Compra de  41,365.30   usd  tc   20.365      PAGO A TYSON FRESH MEATS. INC     35045       FACTURA  910052     VALOR FACTURA     41,365.30  usd</t>
  </si>
  <si>
    <t>Compra de  41,175.48  usd  tc   20.280      PAGO A TYSON FRESH MEATS. INC     A-9437       FACTURA  914168     VALOR FACTURA     41,175.48  usd</t>
  </si>
  <si>
    <t>A-9437</t>
  </si>
  <si>
    <t>Compra de  43,242.15 usd  tc   20.150      PAGO A TYSON FRESH MEATS. INC     A-9609       FACTURA  915976     VALOR FACTURA     43,242.15  usd</t>
  </si>
  <si>
    <t>A-9609</t>
  </si>
  <si>
    <r>
      <t xml:space="preserve">Compra de 44,000.00    usd t.c. 20.370     A SEABOARD    </t>
    </r>
    <r>
      <rPr>
        <b/>
        <sz val="18"/>
        <color rgb="FF0000FF"/>
        <rFont val="Calibri"/>
        <family val="2"/>
        <scheme val="minor"/>
      </rPr>
      <t xml:space="preserve"> </t>
    </r>
    <r>
      <rPr>
        <b/>
        <sz val="16"/>
        <color rgb="FF0000FF"/>
        <rFont val="Calibri"/>
        <family val="2"/>
        <scheme val="minor"/>
      </rPr>
      <t xml:space="preserve"> NLSE22-69   </t>
    </r>
    <r>
      <rPr>
        <b/>
        <sz val="12"/>
        <color theme="1"/>
        <rFont val="Calibri"/>
        <family val="2"/>
        <scheme val="minor"/>
      </rPr>
      <t xml:space="preserve">  FACTURA</t>
    </r>
    <r>
      <rPr>
        <b/>
        <sz val="14"/>
        <color theme="1"/>
        <rFont val="Calibri"/>
        <family val="2"/>
        <scheme val="minor"/>
      </rPr>
      <t xml:space="preserve"> --2035233--</t>
    </r>
    <r>
      <rPr>
        <b/>
        <sz val="12"/>
        <color theme="1"/>
        <rFont val="Calibri"/>
        <family val="2"/>
        <scheme val="minor"/>
      </rPr>
      <t xml:space="preserve">   valor   FACTURA     42,437.94  </t>
    </r>
    <r>
      <rPr>
        <b/>
        <sz val="14"/>
        <color rgb="FF0000FF"/>
        <rFont val="Calibri"/>
        <family val="2"/>
        <scheme val="minor"/>
      </rPr>
      <t xml:space="preserve"> </t>
    </r>
    <r>
      <rPr>
        <b/>
        <sz val="12"/>
        <color theme="1"/>
        <rFont val="Calibri"/>
        <family val="2"/>
        <scheme val="minor"/>
      </rPr>
      <t>SALDO  A FAVOR       1,224.00    usd</t>
    </r>
  </si>
  <si>
    <t>NLSE22-69</t>
  </si>
  <si>
    <r>
      <t xml:space="preserve">Compra de 44,000.00    usd t.c. 20.370     A SEABOARD    </t>
    </r>
    <r>
      <rPr>
        <b/>
        <sz val="18"/>
        <color rgb="FF0000FF"/>
        <rFont val="Calibri"/>
        <family val="2"/>
        <scheme val="minor"/>
      </rPr>
      <t xml:space="preserve"> </t>
    </r>
    <r>
      <rPr>
        <b/>
        <sz val="16"/>
        <color rgb="FF0000FF"/>
        <rFont val="Calibri"/>
        <family val="2"/>
        <scheme val="minor"/>
      </rPr>
      <t xml:space="preserve"> NLSE22-70   </t>
    </r>
    <r>
      <rPr>
        <b/>
        <sz val="12"/>
        <color theme="1"/>
        <rFont val="Calibri"/>
        <family val="2"/>
        <scheme val="minor"/>
      </rPr>
      <t xml:space="preserve">  FACTURA</t>
    </r>
    <r>
      <rPr>
        <b/>
        <sz val="14"/>
        <color theme="1"/>
        <rFont val="Calibri"/>
        <family val="2"/>
        <scheme val="minor"/>
      </rPr>
      <t xml:space="preserve"> --2035234--</t>
    </r>
    <r>
      <rPr>
        <b/>
        <sz val="12"/>
        <color theme="1"/>
        <rFont val="Calibri"/>
        <family val="2"/>
        <scheme val="minor"/>
      </rPr>
      <t xml:space="preserve">   valor   FACTURA     42,613.57  </t>
    </r>
    <r>
      <rPr>
        <b/>
        <sz val="14"/>
        <color rgb="FF0000FF"/>
        <rFont val="Calibri"/>
        <family val="2"/>
        <scheme val="minor"/>
      </rPr>
      <t xml:space="preserve"> </t>
    </r>
    <r>
      <rPr>
        <b/>
        <sz val="12"/>
        <color theme="1"/>
        <rFont val="Calibri"/>
        <family val="2"/>
        <scheme val="minor"/>
      </rPr>
      <t>SALDO  A FAVOR       1,386.43    usd</t>
    </r>
  </si>
  <si>
    <t>NLSE22-70</t>
  </si>
  <si>
    <r>
      <t xml:space="preserve">Compra de 42,000.00    usd t.c. 20.370     A SEABOARD    </t>
    </r>
    <r>
      <rPr>
        <b/>
        <sz val="18"/>
        <color rgb="FF0000FF"/>
        <rFont val="Calibri"/>
        <family val="2"/>
        <scheme val="minor"/>
      </rPr>
      <t xml:space="preserve"> </t>
    </r>
    <r>
      <rPr>
        <b/>
        <sz val="16"/>
        <color rgb="FF0000FF"/>
        <rFont val="Calibri"/>
        <family val="2"/>
        <scheme val="minor"/>
      </rPr>
      <t xml:space="preserve"> NLSE22-86</t>
    </r>
    <r>
      <rPr>
        <b/>
        <sz val="12"/>
        <color theme="1"/>
        <rFont val="Calibri"/>
        <family val="2"/>
        <scheme val="minor"/>
      </rPr>
      <t xml:space="preserve">   FACTURA</t>
    </r>
    <r>
      <rPr>
        <b/>
        <sz val="14"/>
        <color theme="1"/>
        <rFont val="Calibri"/>
        <family val="2"/>
        <scheme val="minor"/>
      </rPr>
      <t xml:space="preserve"> --2037123--</t>
    </r>
    <r>
      <rPr>
        <b/>
        <sz val="12"/>
        <color theme="1"/>
        <rFont val="Calibri"/>
        <family val="2"/>
        <scheme val="minor"/>
      </rPr>
      <t xml:space="preserve">   valor   FACTURA     42,724.90  </t>
    </r>
    <r>
      <rPr>
        <b/>
        <sz val="14"/>
        <color rgb="FF0000FF"/>
        <rFont val="Calibri"/>
        <family val="2"/>
        <scheme val="minor"/>
      </rPr>
      <t xml:space="preserve"> </t>
    </r>
    <r>
      <rPr>
        <b/>
        <sz val="12"/>
        <color theme="1"/>
        <rFont val="Calibri"/>
        <family val="2"/>
        <scheme val="minor"/>
      </rPr>
      <t>SALDO  PENDIENTE       724.90   usd</t>
    </r>
  </si>
  <si>
    <t>NLSE22-86</t>
  </si>
  <si>
    <r>
      <t xml:space="preserve">Compra de 43,500.00    usd t.c. 20.224     A SEABOARD    </t>
    </r>
    <r>
      <rPr>
        <b/>
        <sz val="18"/>
        <color rgb="FF0000FF"/>
        <rFont val="Calibri"/>
        <family val="2"/>
        <scheme val="minor"/>
      </rPr>
      <t xml:space="preserve"> </t>
    </r>
    <r>
      <rPr>
        <b/>
        <sz val="16"/>
        <color rgb="FF0000FF"/>
        <rFont val="Calibri"/>
        <family val="2"/>
        <scheme val="minor"/>
      </rPr>
      <t xml:space="preserve"> NLSE22-87</t>
    </r>
    <r>
      <rPr>
        <b/>
        <sz val="12"/>
        <color theme="1"/>
        <rFont val="Calibri"/>
        <family val="2"/>
        <scheme val="minor"/>
      </rPr>
      <t xml:space="preserve">   FACTURA</t>
    </r>
    <r>
      <rPr>
        <b/>
        <sz val="14"/>
        <color theme="1"/>
        <rFont val="Calibri"/>
        <family val="2"/>
        <scheme val="minor"/>
      </rPr>
      <t xml:space="preserve"> --2037124--</t>
    </r>
    <r>
      <rPr>
        <b/>
        <sz val="12"/>
        <color theme="1"/>
        <rFont val="Calibri"/>
        <family val="2"/>
        <scheme val="minor"/>
      </rPr>
      <t xml:space="preserve">   valor   FACTURA     43,898.40  </t>
    </r>
    <r>
      <rPr>
        <b/>
        <sz val="14"/>
        <color rgb="FF0000FF"/>
        <rFont val="Calibri"/>
        <family val="2"/>
        <scheme val="minor"/>
      </rPr>
      <t xml:space="preserve"> </t>
    </r>
    <r>
      <rPr>
        <b/>
        <sz val="12"/>
        <color theme="1"/>
        <rFont val="Calibri"/>
        <family val="2"/>
        <scheme val="minor"/>
      </rPr>
      <t>SALDO  PENDIENTE    398.40    usd</t>
    </r>
  </si>
  <si>
    <t>NLSE22-87</t>
  </si>
  <si>
    <r>
      <t xml:space="preserve">Compra de 41,000.00    usd t.c. 20.130     A SEABOARD    </t>
    </r>
    <r>
      <rPr>
        <b/>
        <sz val="18"/>
        <color rgb="FF0000FF"/>
        <rFont val="Calibri"/>
        <family val="2"/>
        <scheme val="minor"/>
      </rPr>
      <t xml:space="preserve"> </t>
    </r>
    <r>
      <rPr>
        <b/>
        <sz val="16"/>
        <color rgb="FF0000FF"/>
        <rFont val="Calibri"/>
        <family val="2"/>
        <scheme val="minor"/>
      </rPr>
      <t xml:space="preserve"> NLSE22-88</t>
    </r>
    <r>
      <rPr>
        <b/>
        <sz val="12"/>
        <color theme="1"/>
        <rFont val="Calibri"/>
        <family val="2"/>
        <scheme val="minor"/>
      </rPr>
      <t xml:space="preserve">   FACTURA</t>
    </r>
    <r>
      <rPr>
        <b/>
        <sz val="14"/>
        <color theme="1"/>
        <rFont val="Calibri"/>
        <family val="2"/>
        <scheme val="minor"/>
      </rPr>
      <t xml:space="preserve"> --2037945--</t>
    </r>
    <r>
      <rPr>
        <b/>
        <sz val="12"/>
        <color theme="1"/>
        <rFont val="Calibri"/>
        <family val="2"/>
        <scheme val="minor"/>
      </rPr>
      <t xml:space="preserve">   valor   FACTURA     41,757.34  </t>
    </r>
    <r>
      <rPr>
        <b/>
        <sz val="14"/>
        <color rgb="FF0000FF"/>
        <rFont val="Calibri"/>
        <family val="2"/>
        <scheme val="minor"/>
      </rPr>
      <t xml:space="preserve"> </t>
    </r>
    <r>
      <rPr>
        <b/>
        <sz val="12"/>
        <color theme="1"/>
        <rFont val="Calibri"/>
        <family val="2"/>
        <scheme val="minor"/>
      </rPr>
      <t>SALDO  PENDIENTE    757.34    usd</t>
    </r>
  </si>
  <si>
    <t>NLSE22-88</t>
  </si>
  <si>
    <t>Compra de  41,446.41   usd  tc   20.130      PAGO A TYSON FRESH MEATS. INC     35089       FACTURA  905937     VALOR FACTURA     41,446.41  usd</t>
  </si>
  <si>
    <r>
      <t xml:space="preserve">Compra de 39,000.00    usd t.c. 20.365     A SEABOARD    </t>
    </r>
    <r>
      <rPr>
        <b/>
        <sz val="18"/>
        <color rgb="FF0000FF"/>
        <rFont val="Calibri"/>
        <family val="2"/>
        <scheme val="minor"/>
      </rPr>
      <t xml:space="preserve"> </t>
    </r>
    <r>
      <rPr>
        <b/>
        <sz val="16"/>
        <color rgb="FF0000FF"/>
        <rFont val="Calibri"/>
        <family val="2"/>
        <scheme val="minor"/>
      </rPr>
      <t xml:space="preserve"> NLSE22-89</t>
    </r>
    <r>
      <rPr>
        <b/>
        <sz val="12"/>
        <color theme="1"/>
        <rFont val="Calibri"/>
        <family val="2"/>
        <scheme val="minor"/>
      </rPr>
      <t xml:space="preserve">   FACTURA</t>
    </r>
    <r>
      <rPr>
        <b/>
        <sz val="14"/>
        <color theme="1"/>
        <rFont val="Calibri"/>
        <family val="2"/>
        <scheme val="minor"/>
      </rPr>
      <t xml:space="preserve"> --2039914--</t>
    </r>
    <r>
      <rPr>
        <b/>
        <sz val="12"/>
        <color theme="1"/>
        <rFont val="Calibri"/>
        <family val="2"/>
        <scheme val="minor"/>
      </rPr>
      <t xml:space="preserve">   valor   FACTURA     36,858.58  </t>
    </r>
    <r>
      <rPr>
        <b/>
        <sz val="14"/>
        <color rgb="FF0000FF"/>
        <rFont val="Calibri"/>
        <family val="2"/>
        <scheme val="minor"/>
      </rPr>
      <t xml:space="preserve"> </t>
    </r>
    <r>
      <rPr>
        <b/>
        <sz val="12"/>
        <color theme="1"/>
        <rFont val="Calibri"/>
        <family val="2"/>
        <scheme val="minor"/>
      </rPr>
      <t>SALDO  A FAVOR   2,141.42    usd</t>
    </r>
  </si>
  <si>
    <t>NLSE22-89</t>
  </si>
  <si>
    <t>Compra de  40,322.38 usd  tc   20.120      PAGO A TYSON FRESH MEATS. INC     A-9462       FACTURA  919903     VALOR FACTURA     40,322.38  usd</t>
  </si>
  <si>
    <t>A-9462</t>
  </si>
  <si>
    <r>
      <t xml:space="preserve">Compra de 39,000.00    usd t.c. 20.365     A SEABOARD    </t>
    </r>
    <r>
      <rPr>
        <b/>
        <sz val="18"/>
        <color rgb="FF0000FF"/>
        <rFont val="Calibri"/>
        <family val="2"/>
        <scheme val="minor"/>
      </rPr>
      <t xml:space="preserve"> </t>
    </r>
    <r>
      <rPr>
        <b/>
        <sz val="16"/>
        <color rgb="FF0000FF"/>
        <rFont val="Calibri"/>
        <family val="2"/>
        <scheme val="minor"/>
      </rPr>
      <t xml:space="preserve"> NLSE22-90</t>
    </r>
    <r>
      <rPr>
        <b/>
        <sz val="12"/>
        <color theme="1"/>
        <rFont val="Calibri"/>
        <family val="2"/>
        <scheme val="minor"/>
      </rPr>
      <t xml:space="preserve">   FACTURA</t>
    </r>
    <r>
      <rPr>
        <b/>
        <sz val="14"/>
        <color theme="1"/>
        <rFont val="Calibri"/>
        <family val="2"/>
        <scheme val="minor"/>
      </rPr>
      <t xml:space="preserve"> --2039915--</t>
    </r>
    <r>
      <rPr>
        <b/>
        <sz val="12"/>
        <color theme="1"/>
        <rFont val="Calibri"/>
        <family val="2"/>
        <scheme val="minor"/>
      </rPr>
      <t xml:space="preserve">   valor   FACTURA     36,647.88 </t>
    </r>
    <r>
      <rPr>
        <b/>
        <sz val="14"/>
        <color rgb="FF0000FF"/>
        <rFont val="Calibri"/>
        <family val="2"/>
        <scheme val="minor"/>
      </rPr>
      <t xml:space="preserve"> </t>
    </r>
    <r>
      <rPr>
        <b/>
        <sz val="12"/>
        <color theme="1"/>
        <rFont val="Calibri"/>
        <family val="2"/>
        <scheme val="minor"/>
      </rPr>
      <t>SALDO  A FAVOR   2,352.12   usd</t>
    </r>
  </si>
  <si>
    <t>NLSE22-90</t>
  </si>
  <si>
    <r>
      <t xml:space="preserve">Compra de 30,000.00    usd t.c. 20.290     A SEABOARD    </t>
    </r>
    <r>
      <rPr>
        <b/>
        <sz val="18"/>
        <color rgb="FF0000FF"/>
        <rFont val="Calibri"/>
        <family val="2"/>
        <scheme val="minor"/>
      </rPr>
      <t xml:space="preserve"> </t>
    </r>
    <r>
      <rPr>
        <b/>
        <sz val="16"/>
        <color rgb="FF0000FF"/>
        <rFont val="Calibri"/>
        <family val="2"/>
        <scheme val="minor"/>
      </rPr>
      <t xml:space="preserve"> NLSE22-91</t>
    </r>
    <r>
      <rPr>
        <b/>
        <sz val="12"/>
        <color theme="1"/>
        <rFont val="Calibri"/>
        <family val="2"/>
        <scheme val="minor"/>
      </rPr>
      <t xml:space="preserve">   FACTURA</t>
    </r>
    <r>
      <rPr>
        <b/>
        <sz val="14"/>
        <color theme="1"/>
        <rFont val="Calibri"/>
        <family val="2"/>
        <scheme val="minor"/>
      </rPr>
      <t xml:space="preserve"> --2040333--</t>
    </r>
    <r>
      <rPr>
        <b/>
        <sz val="12"/>
        <color theme="1"/>
        <rFont val="Calibri"/>
        <family val="2"/>
        <scheme val="minor"/>
      </rPr>
      <t xml:space="preserve">   valor   FACTURA     36,399.11 </t>
    </r>
    <r>
      <rPr>
        <b/>
        <sz val="14"/>
        <color rgb="FF0000FF"/>
        <rFont val="Calibri"/>
        <family val="2"/>
        <scheme val="minor"/>
      </rPr>
      <t xml:space="preserve"> </t>
    </r>
    <r>
      <rPr>
        <b/>
        <sz val="12"/>
        <color theme="1"/>
        <rFont val="Calibri"/>
        <family val="2"/>
        <scheme val="minor"/>
      </rPr>
      <t>SALDO  PENDIENTE      6,399.11   usd</t>
    </r>
  </si>
  <si>
    <t>NLSE22-91</t>
  </si>
  <si>
    <r>
      <t xml:space="preserve">Compra de 35,000.00    usd t.c. 20.250     A SEABOARD    </t>
    </r>
    <r>
      <rPr>
        <b/>
        <sz val="18"/>
        <color rgb="FF0000FF"/>
        <rFont val="Calibri"/>
        <family val="2"/>
        <scheme val="minor"/>
      </rPr>
      <t xml:space="preserve"> </t>
    </r>
    <r>
      <rPr>
        <b/>
        <sz val="16"/>
        <color rgb="FF0000FF"/>
        <rFont val="Calibri"/>
        <family val="2"/>
        <scheme val="minor"/>
      </rPr>
      <t xml:space="preserve"> NLSE22-92</t>
    </r>
    <r>
      <rPr>
        <b/>
        <sz val="12"/>
        <color theme="1"/>
        <rFont val="Calibri"/>
        <family val="2"/>
        <scheme val="minor"/>
      </rPr>
      <t xml:space="preserve">   FACTURA</t>
    </r>
    <r>
      <rPr>
        <b/>
        <sz val="14"/>
        <color theme="1"/>
        <rFont val="Calibri"/>
        <family val="2"/>
        <scheme val="minor"/>
      </rPr>
      <t xml:space="preserve"> --2041114--</t>
    </r>
    <r>
      <rPr>
        <b/>
        <sz val="12"/>
        <color theme="1"/>
        <rFont val="Calibri"/>
        <family val="2"/>
        <scheme val="minor"/>
      </rPr>
      <t xml:space="preserve">   valor   FACTURA     35,639.17 </t>
    </r>
    <r>
      <rPr>
        <b/>
        <sz val="14"/>
        <color rgb="FF0000FF"/>
        <rFont val="Calibri"/>
        <family val="2"/>
        <scheme val="minor"/>
      </rPr>
      <t xml:space="preserve"> </t>
    </r>
    <r>
      <rPr>
        <b/>
        <sz val="12"/>
        <color theme="1"/>
        <rFont val="Calibri"/>
        <family val="2"/>
        <scheme val="minor"/>
      </rPr>
      <t>SALDO  PENDIENTE      639.17   usd</t>
    </r>
  </si>
  <si>
    <t>NLSE22-92</t>
  </si>
  <si>
    <t>Compra de  36,511.54   usd  tc   19.9685      PAGO A TYSON FRESH MEATS. INC     A-9614       FACTURA  925770     VALOR FACTURA     36,511.54  usd</t>
  </si>
  <si>
    <t>A-9614</t>
  </si>
  <si>
    <t>Compra de  36,025.94   usd  tc   19.925      PAGO A TYSON FRESH MEATS. INC     A-9621       FACTURA  927952     VALOR FACTURA     36,025.94  usd</t>
  </si>
  <si>
    <t>A-9621</t>
  </si>
  <si>
    <t>Compra de  37,787.68   usd  tc   19.864      PAGO A TYSON FRESH MEATS. INC     B-2511       FACTURA  934165     VALOR FACTURA     37,787.68  usd</t>
  </si>
  <si>
    <t>B-2511</t>
  </si>
  <si>
    <r>
      <t xml:space="preserve">Compra de 35,000.00    usd t.c. 20.070     A SEABOARD    </t>
    </r>
    <r>
      <rPr>
        <b/>
        <sz val="18"/>
        <color rgb="FF0000FF"/>
        <rFont val="Calibri"/>
        <family val="2"/>
        <scheme val="minor"/>
      </rPr>
      <t xml:space="preserve"> </t>
    </r>
    <r>
      <rPr>
        <b/>
        <sz val="16"/>
        <color rgb="FF0000FF"/>
        <rFont val="Calibri"/>
        <family val="2"/>
        <scheme val="minor"/>
      </rPr>
      <t xml:space="preserve"> NLSE22-94</t>
    </r>
    <r>
      <rPr>
        <b/>
        <sz val="12"/>
        <color theme="1"/>
        <rFont val="Calibri"/>
        <family val="2"/>
        <scheme val="minor"/>
      </rPr>
      <t xml:space="preserve">   FACTURA</t>
    </r>
    <r>
      <rPr>
        <b/>
        <sz val="14"/>
        <color theme="1"/>
        <rFont val="Calibri"/>
        <family val="2"/>
        <scheme val="minor"/>
      </rPr>
      <t xml:space="preserve"> --2042657--</t>
    </r>
    <r>
      <rPr>
        <b/>
        <sz val="12"/>
        <color theme="1"/>
        <rFont val="Calibri"/>
        <family val="2"/>
        <scheme val="minor"/>
      </rPr>
      <t xml:space="preserve">   valor   FACTURA     39,381.65 </t>
    </r>
    <r>
      <rPr>
        <b/>
        <sz val="14"/>
        <color rgb="FF0000FF"/>
        <rFont val="Calibri"/>
        <family val="2"/>
        <scheme val="minor"/>
      </rPr>
      <t xml:space="preserve"> </t>
    </r>
    <r>
      <rPr>
        <b/>
        <sz val="12"/>
        <color theme="1"/>
        <rFont val="Calibri"/>
        <family val="2"/>
        <scheme val="minor"/>
      </rPr>
      <t>SALDO  PENDIENTE     4,381.65   usd</t>
    </r>
  </si>
  <si>
    <t>NLSE22-94</t>
  </si>
  <si>
    <r>
      <t xml:space="preserve">Compra de 35,000.00    usd t.c. 20.070     A SEABOARD    </t>
    </r>
    <r>
      <rPr>
        <b/>
        <sz val="18"/>
        <color rgb="FF0000FF"/>
        <rFont val="Calibri"/>
        <family val="2"/>
        <scheme val="minor"/>
      </rPr>
      <t xml:space="preserve"> </t>
    </r>
    <r>
      <rPr>
        <b/>
        <sz val="16"/>
        <color rgb="FF0000FF"/>
        <rFont val="Calibri"/>
        <family val="2"/>
        <scheme val="minor"/>
      </rPr>
      <t xml:space="preserve"> NLSE22-93</t>
    </r>
    <r>
      <rPr>
        <b/>
        <sz val="12"/>
        <color theme="1"/>
        <rFont val="Calibri"/>
        <family val="2"/>
        <scheme val="minor"/>
      </rPr>
      <t xml:space="preserve">   FACTURA</t>
    </r>
    <r>
      <rPr>
        <b/>
        <sz val="14"/>
        <color theme="1"/>
        <rFont val="Calibri"/>
        <family val="2"/>
        <scheme val="minor"/>
      </rPr>
      <t xml:space="preserve"> --2042656--</t>
    </r>
    <r>
      <rPr>
        <b/>
        <sz val="12"/>
        <color theme="1"/>
        <rFont val="Calibri"/>
        <family val="2"/>
        <scheme val="minor"/>
      </rPr>
      <t xml:space="preserve">   valor   FACTURA     38,821.39 </t>
    </r>
    <r>
      <rPr>
        <b/>
        <sz val="14"/>
        <color rgb="FF0000FF"/>
        <rFont val="Calibri"/>
        <family val="2"/>
        <scheme val="minor"/>
      </rPr>
      <t xml:space="preserve"> </t>
    </r>
    <r>
      <rPr>
        <b/>
        <sz val="12"/>
        <color theme="1"/>
        <rFont val="Calibri"/>
        <family val="2"/>
        <scheme val="minor"/>
      </rPr>
      <t>SALDO  PENDIENTE     3,821.39   usd</t>
    </r>
  </si>
  <si>
    <t>NLSE22-93</t>
  </si>
  <si>
    <r>
      <t xml:space="preserve">Compra de 42,000.00    usd t.c. 19,925     A SEABOARD    </t>
    </r>
    <r>
      <rPr>
        <b/>
        <sz val="18"/>
        <color rgb="FF0000FF"/>
        <rFont val="Calibri"/>
        <family val="2"/>
        <scheme val="minor"/>
      </rPr>
      <t xml:space="preserve"> </t>
    </r>
    <r>
      <rPr>
        <b/>
        <sz val="16"/>
        <color rgb="FF0000FF"/>
        <rFont val="Calibri"/>
        <family val="2"/>
        <scheme val="minor"/>
      </rPr>
      <t xml:space="preserve"> NLSE22-95</t>
    </r>
    <r>
      <rPr>
        <b/>
        <sz val="12"/>
        <color theme="1"/>
        <rFont val="Calibri"/>
        <family val="2"/>
        <scheme val="minor"/>
      </rPr>
      <t xml:space="preserve">   FACTURA</t>
    </r>
    <r>
      <rPr>
        <b/>
        <sz val="14"/>
        <color theme="1"/>
        <rFont val="Calibri"/>
        <family val="2"/>
        <scheme val="minor"/>
      </rPr>
      <t xml:space="preserve"> --2043087--</t>
    </r>
    <r>
      <rPr>
        <b/>
        <sz val="12"/>
        <color theme="1"/>
        <rFont val="Calibri"/>
        <family val="2"/>
        <scheme val="minor"/>
      </rPr>
      <t xml:space="preserve">   valor   FACTURA     40,748.59 </t>
    </r>
    <r>
      <rPr>
        <b/>
        <sz val="14"/>
        <color rgb="FF0000FF"/>
        <rFont val="Calibri"/>
        <family val="2"/>
        <scheme val="minor"/>
      </rPr>
      <t xml:space="preserve"> </t>
    </r>
    <r>
      <rPr>
        <b/>
        <sz val="12"/>
        <color theme="1"/>
        <rFont val="Calibri"/>
        <family val="2"/>
        <scheme val="minor"/>
      </rPr>
      <t>SALDO  A FAVOR      1,251.41   usd</t>
    </r>
  </si>
  <si>
    <t>NLSE22-95</t>
  </si>
  <si>
    <r>
      <t xml:space="preserve">Compra de 43,000.00    usd t.c. 19,910     A SEABOARD    </t>
    </r>
    <r>
      <rPr>
        <b/>
        <sz val="18"/>
        <color rgb="FF0000FF"/>
        <rFont val="Calibri"/>
        <family val="2"/>
        <scheme val="minor"/>
      </rPr>
      <t xml:space="preserve"> </t>
    </r>
    <r>
      <rPr>
        <b/>
        <sz val="16"/>
        <color rgb="FF0000FF"/>
        <rFont val="Calibri"/>
        <family val="2"/>
        <scheme val="minor"/>
      </rPr>
      <t xml:space="preserve"> NLSE22-96</t>
    </r>
    <r>
      <rPr>
        <b/>
        <sz val="12"/>
        <color theme="1"/>
        <rFont val="Calibri"/>
        <family val="2"/>
        <scheme val="minor"/>
      </rPr>
      <t xml:space="preserve">   FACTURA</t>
    </r>
    <r>
      <rPr>
        <b/>
        <sz val="14"/>
        <color theme="1"/>
        <rFont val="Calibri"/>
        <family val="2"/>
        <scheme val="minor"/>
      </rPr>
      <t xml:space="preserve"> --2043406--</t>
    </r>
    <r>
      <rPr>
        <b/>
        <sz val="12"/>
        <color theme="1"/>
        <rFont val="Calibri"/>
        <family val="2"/>
        <scheme val="minor"/>
      </rPr>
      <t xml:space="preserve">   valor   FACTURA     41,470.11    </t>
    </r>
    <r>
      <rPr>
        <b/>
        <sz val="14"/>
        <color rgb="FF0000FF"/>
        <rFont val="Calibri"/>
        <family val="2"/>
        <scheme val="minor"/>
      </rPr>
      <t xml:space="preserve"> </t>
    </r>
    <r>
      <rPr>
        <b/>
        <sz val="12"/>
        <color theme="1"/>
        <rFont val="Calibri"/>
        <family val="2"/>
        <scheme val="minor"/>
      </rPr>
      <t>SALDO  A FAVOR      1,529.89   usd</t>
    </r>
  </si>
  <si>
    <t>NLSE22-96</t>
  </si>
  <si>
    <t>Compra de  35,955.86  usd  tc   19.880      PAGO A TYSON FRESH MEATS. INC     A-9463       FACTURA  929667     VALOR FACTURA     35,955.86  usd</t>
  </si>
  <si>
    <t>A-9463</t>
  </si>
  <si>
    <r>
      <t xml:space="preserve">Compra de 44,000.00    usd t.c. 19,890    A SEABOARD    </t>
    </r>
    <r>
      <rPr>
        <b/>
        <sz val="18"/>
        <color rgb="FF0000FF"/>
        <rFont val="Calibri"/>
        <family val="2"/>
        <scheme val="minor"/>
      </rPr>
      <t xml:space="preserve"> </t>
    </r>
    <r>
      <rPr>
        <b/>
        <sz val="16"/>
        <color rgb="FF0000FF"/>
        <rFont val="Calibri"/>
        <family val="2"/>
        <scheme val="minor"/>
      </rPr>
      <t xml:space="preserve"> NLSE22-97</t>
    </r>
    <r>
      <rPr>
        <b/>
        <sz val="12"/>
        <color theme="1"/>
        <rFont val="Calibri"/>
        <family val="2"/>
        <scheme val="minor"/>
      </rPr>
      <t xml:space="preserve">   FACTURA</t>
    </r>
    <r>
      <rPr>
        <b/>
        <sz val="14"/>
        <color theme="1"/>
        <rFont val="Calibri"/>
        <family val="2"/>
        <scheme val="minor"/>
      </rPr>
      <t xml:space="preserve"> --2045265--</t>
    </r>
    <r>
      <rPr>
        <b/>
        <sz val="12"/>
        <color theme="1"/>
        <rFont val="Calibri"/>
        <family val="2"/>
        <scheme val="minor"/>
      </rPr>
      <t xml:space="preserve">   valor   FACTURA     41,999.17    </t>
    </r>
    <r>
      <rPr>
        <b/>
        <sz val="14"/>
        <color rgb="FF0000FF"/>
        <rFont val="Calibri"/>
        <family val="2"/>
        <scheme val="minor"/>
      </rPr>
      <t xml:space="preserve"> </t>
    </r>
    <r>
      <rPr>
        <b/>
        <sz val="12"/>
        <color theme="1"/>
        <rFont val="Calibri"/>
        <family val="2"/>
        <scheme val="minor"/>
      </rPr>
      <t>SALDO  A FAVOR      2,000.83   usd</t>
    </r>
  </si>
  <si>
    <t>NLSE22-97</t>
  </si>
  <si>
    <t>NLSE22-98</t>
  </si>
  <si>
    <r>
      <t xml:space="preserve">Compra de 44,000.00    usd t.c. 19,890    A SEABOARD    </t>
    </r>
    <r>
      <rPr>
        <b/>
        <sz val="18"/>
        <color rgb="FF0000FF"/>
        <rFont val="Calibri"/>
        <family val="2"/>
        <scheme val="minor"/>
      </rPr>
      <t xml:space="preserve"> </t>
    </r>
    <r>
      <rPr>
        <b/>
        <sz val="16"/>
        <color rgb="FF0000FF"/>
        <rFont val="Calibri"/>
        <family val="2"/>
        <scheme val="minor"/>
      </rPr>
      <t xml:space="preserve"> NLSE22-98</t>
    </r>
    <r>
      <rPr>
        <b/>
        <sz val="12"/>
        <color theme="1"/>
        <rFont val="Calibri"/>
        <family val="2"/>
        <scheme val="minor"/>
      </rPr>
      <t xml:space="preserve">   FACTURA</t>
    </r>
    <r>
      <rPr>
        <b/>
        <sz val="14"/>
        <color theme="1"/>
        <rFont val="Calibri"/>
        <family val="2"/>
        <scheme val="minor"/>
      </rPr>
      <t xml:space="preserve"> --2045266--</t>
    </r>
    <r>
      <rPr>
        <b/>
        <sz val="12"/>
        <color theme="1"/>
        <rFont val="Calibri"/>
        <family val="2"/>
        <scheme val="minor"/>
      </rPr>
      <t xml:space="preserve">   valor   FACTURA     41,799.81    </t>
    </r>
    <r>
      <rPr>
        <b/>
        <sz val="14"/>
        <color rgb="FF0000FF"/>
        <rFont val="Calibri"/>
        <family val="2"/>
        <scheme val="minor"/>
      </rPr>
      <t xml:space="preserve"> </t>
    </r>
    <r>
      <rPr>
        <b/>
        <sz val="12"/>
        <color theme="1"/>
        <rFont val="Calibri"/>
        <family val="2"/>
        <scheme val="minor"/>
      </rPr>
      <t>SALDO  A FAVOR      2,200.19  usd</t>
    </r>
  </si>
  <si>
    <t>Compra de  40,530.62  usd  tc   19.620      PAGO A TYSON FRESH MEATS. INC     A-9465       FACTURA  939702     VALOR FACTURA     40.530.62  usd</t>
  </si>
  <si>
    <t>A-9465</t>
  </si>
  <si>
    <t>Compra de  39,006.89  usd  tc   19.789      PAGO A TYSON FRESH MEATS. INC     A-9464       FACTURA  936161     VALOR FACTURA     39,006.89  usd</t>
  </si>
  <si>
    <t>A-9464</t>
  </si>
  <si>
    <t>B-2515</t>
  </si>
  <si>
    <t>Compra de  41,100.06  usd  tc   19.710      PAGO A TYSON FRESH MEATS. INC     B-2515       FACTURA  944817     VALOR FACTURA     41,100.06  usd</t>
  </si>
  <si>
    <r>
      <t xml:space="preserve">Compra de 46,000.00    usd t.c. 19,810    A SEABOARD    </t>
    </r>
    <r>
      <rPr>
        <b/>
        <sz val="18"/>
        <color rgb="FF0000FF"/>
        <rFont val="Calibri"/>
        <family val="2"/>
        <scheme val="minor"/>
      </rPr>
      <t xml:space="preserve"> </t>
    </r>
    <r>
      <rPr>
        <b/>
        <sz val="16"/>
        <color rgb="FF0000FF"/>
        <rFont val="Calibri"/>
        <family val="2"/>
        <scheme val="minor"/>
      </rPr>
      <t xml:space="preserve"> NLSE22-99</t>
    </r>
    <r>
      <rPr>
        <b/>
        <sz val="12"/>
        <color theme="1"/>
        <rFont val="Calibri"/>
        <family val="2"/>
        <scheme val="minor"/>
      </rPr>
      <t xml:space="preserve">   FACTURA</t>
    </r>
    <r>
      <rPr>
        <b/>
        <sz val="14"/>
        <color theme="1"/>
        <rFont val="Calibri"/>
        <family val="2"/>
        <scheme val="minor"/>
      </rPr>
      <t xml:space="preserve"> --2045267--</t>
    </r>
    <r>
      <rPr>
        <b/>
        <sz val="12"/>
        <color theme="1"/>
        <rFont val="Calibri"/>
        <family val="2"/>
        <scheme val="minor"/>
      </rPr>
      <t xml:space="preserve">   valor   FACTURA     43,042.41    </t>
    </r>
    <r>
      <rPr>
        <b/>
        <sz val="14"/>
        <color rgb="FF0000FF"/>
        <rFont val="Calibri"/>
        <family val="2"/>
        <scheme val="minor"/>
      </rPr>
      <t xml:space="preserve"> </t>
    </r>
    <r>
      <rPr>
        <b/>
        <sz val="12"/>
        <color theme="1"/>
        <rFont val="Calibri"/>
        <family val="2"/>
        <scheme val="minor"/>
      </rPr>
      <t>SALDO  A  FAVOR      2,957.59  usd</t>
    </r>
  </si>
  <si>
    <t>NLSE22-99</t>
  </si>
  <si>
    <r>
      <t xml:space="preserve">Compra de 42,000.00    usd t.c. 19,534    A SEABOARD    </t>
    </r>
    <r>
      <rPr>
        <b/>
        <sz val="18"/>
        <color rgb="FF0000FF"/>
        <rFont val="Calibri"/>
        <family val="2"/>
        <scheme val="minor"/>
      </rPr>
      <t xml:space="preserve"> </t>
    </r>
    <r>
      <rPr>
        <b/>
        <sz val="16"/>
        <color rgb="FF0000FF"/>
        <rFont val="Calibri"/>
        <family val="2"/>
        <scheme val="minor"/>
      </rPr>
      <t xml:space="preserve"> NLSE22-100</t>
    </r>
    <r>
      <rPr>
        <b/>
        <sz val="12"/>
        <color theme="1"/>
        <rFont val="Calibri"/>
        <family val="2"/>
        <scheme val="minor"/>
      </rPr>
      <t xml:space="preserve">   FACTURA</t>
    </r>
    <r>
      <rPr>
        <b/>
        <sz val="14"/>
        <color theme="1"/>
        <rFont val="Calibri"/>
        <family val="2"/>
        <scheme val="minor"/>
      </rPr>
      <t xml:space="preserve"> --2047580--</t>
    </r>
    <r>
      <rPr>
        <b/>
        <sz val="12"/>
        <color theme="1"/>
        <rFont val="Calibri"/>
        <family val="2"/>
        <scheme val="minor"/>
      </rPr>
      <t xml:space="preserve">   valor   FACTURA     46,238.55    </t>
    </r>
    <r>
      <rPr>
        <b/>
        <sz val="14"/>
        <color rgb="FF0000FF"/>
        <rFont val="Calibri"/>
        <family val="2"/>
        <scheme val="minor"/>
      </rPr>
      <t xml:space="preserve"> </t>
    </r>
    <r>
      <rPr>
        <b/>
        <sz val="12"/>
        <color theme="1"/>
        <rFont val="Calibri"/>
        <family val="2"/>
        <scheme val="minor"/>
      </rPr>
      <t>SALDO  PENDIENTE       4,238.55  usd</t>
    </r>
  </si>
  <si>
    <t>NLSE22-100</t>
  </si>
  <si>
    <r>
      <t xml:space="preserve">Compra de 42,000.00    usd t.c. 19,534    A SEABOARD    </t>
    </r>
    <r>
      <rPr>
        <b/>
        <sz val="18"/>
        <color rgb="FF0000FF"/>
        <rFont val="Calibri"/>
        <family val="2"/>
        <scheme val="minor"/>
      </rPr>
      <t xml:space="preserve"> </t>
    </r>
    <r>
      <rPr>
        <b/>
        <sz val="16"/>
        <color rgb="FF0000FF"/>
        <rFont val="Calibri"/>
        <family val="2"/>
        <scheme val="minor"/>
      </rPr>
      <t xml:space="preserve"> NLSE22-101</t>
    </r>
    <r>
      <rPr>
        <b/>
        <sz val="12"/>
        <color theme="1"/>
        <rFont val="Calibri"/>
        <family val="2"/>
        <scheme val="minor"/>
      </rPr>
      <t xml:space="preserve">      FACTURA</t>
    </r>
    <r>
      <rPr>
        <b/>
        <sz val="14"/>
        <color theme="1"/>
        <rFont val="Calibri"/>
        <family val="2"/>
        <scheme val="minor"/>
      </rPr>
      <t xml:space="preserve"> --2047757--</t>
    </r>
    <r>
      <rPr>
        <b/>
        <sz val="12"/>
        <color theme="1"/>
        <rFont val="Calibri"/>
        <family val="2"/>
        <scheme val="minor"/>
      </rPr>
      <t xml:space="preserve">   valor   FACTURA     45,624.40    </t>
    </r>
    <r>
      <rPr>
        <b/>
        <sz val="14"/>
        <color rgb="FF0000FF"/>
        <rFont val="Calibri"/>
        <family val="2"/>
        <scheme val="minor"/>
      </rPr>
      <t xml:space="preserve"> </t>
    </r>
    <r>
      <rPr>
        <b/>
        <sz val="12"/>
        <color theme="1"/>
        <rFont val="Calibri"/>
        <family val="2"/>
        <scheme val="minor"/>
      </rPr>
      <t>SALDO  PENDIENTE       3,624.40  usd</t>
    </r>
  </si>
  <si>
    <r>
      <t xml:space="preserve">Compra de 44,000.00    usd t.c. 19,660    A SEABOARD    </t>
    </r>
    <r>
      <rPr>
        <b/>
        <sz val="18"/>
        <color rgb="FF0000FF"/>
        <rFont val="Calibri"/>
        <family val="2"/>
        <scheme val="minor"/>
      </rPr>
      <t xml:space="preserve"> </t>
    </r>
    <r>
      <rPr>
        <b/>
        <sz val="16"/>
        <color rgb="FF0000FF"/>
        <rFont val="Calibri"/>
        <family val="2"/>
        <scheme val="minor"/>
      </rPr>
      <t xml:space="preserve"> NLSE22-117</t>
    </r>
    <r>
      <rPr>
        <b/>
        <sz val="12"/>
        <color theme="1"/>
        <rFont val="Calibri"/>
        <family val="2"/>
        <scheme val="minor"/>
      </rPr>
      <t xml:space="preserve">      FACTURA</t>
    </r>
    <r>
      <rPr>
        <b/>
        <sz val="14"/>
        <color theme="1"/>
        <rFont val="Calibri"/>
        <family val="2"/>
        <scheme val="minor"/>
      </rPr>
      <t xml:space="preserve"> --2047582--</t>
    </r>
    <r>
      <rPr>
        <b/>
        <sz val="12"/>
        <color theme="1"/>
        <rFont val="Calibri"/>
        <family val="2"/>
        <scheme val="minor"/>
      </rPr>
      <t xml:space="preserve">   valor   FACTURA     45,650.63    </t>
    </r>
    <r>
      <rPr>
        <b/>
        <sz val="14"/>
        <color rgb="FF0000FF"/>
        <rFont val="Calibri"/>
        <family val="2"/>
        <scheme val="minor"/>
      </rPr>
      <t xml:space="preserve"> </t>
    </r>
    <r>
      <rPr>
        <b/>
        <sz val="12"/>
        <color theme="1"/>
        <rFont val="Calibri"/>
        <family val="2"/>
        <scheme val="minor"/>
      </rPr>
      <t>SALDO  PENDIENTE        1,650.63  usd</t>
    </r>
  </si>
  <si>
    <t>NLSE22-117</t>
  </si>
  <si>
    <r>
      <t xml:space="preserve">Compra de 50,000.00    usd t.c. 19,660    A SEABOARD    </t>
    </r>
    <r>
      <rPr>
        <b/>
        <sz val="18"/>
        <color rgb="FF0000FF"/>
        <rFont val="Calibri"/>
        <family val="2"/>
        <scheme val="minor"/>
      </rPr>
      <t xml:space="preserve"> </t>
    </r>
    <r>
      <rPr>
        <b/>
        <sz val="16"/>
        <color rgb="FF0000FF"/>
        <rFont val="Calibri"/>
        <family val="2"/>
        <scheme val="minor"/>
      </rPr>
      <t xml:space="preserve"> NLSE22-103</t>
    </r>
    <r>
      <rPr>
        <b/>
        <sz val="12"/>
        <color theme="1"/>
        <rFont val="Calibri"/>
        <family val="2"/>
        <scheme val="minor"/>
      </rPr>
      <t xml:space="preserve">      FACTURA</t>
    </r>
    <r>
      <rPr>
        <b/>
        <sz val="14"/>
        <color theme="1"/>
        <rFont val="Calibri"/>
        <family val="2"/>
        <scheme val="minor"/>
      </rPr>
      <t xml:space="preserve"> --2047758--</t>
    </r>
    <r>
      <rPr>
        <b/>
        <sz val="12"/>
        <color theme="1"/>
        <rFont val="Calibri"/>
        <family val="2"/>
        <scheme val="minor"/>
      </rPr>
      <t xml:space="preserve">   valor   FACTURA     45,137.20    </t>
    </r>
    <r>
      <rPr>
        <b/>
        <sz val="14"/>
        <color rgb="FF0000FF"/>
        <rFont val="Calibri"/>
        <family val="2"/>
        <scheme val="minor"/>
      </rPr>
      <t xml:space="preserve"> </t>
    </r>
    <r>
      <rPr>
        <b/>
        <sz val="12"/>
        <color theme="1"/>
        <rFont val="Calibri"/>
        <family val="2"/>
        <scheme val="minor"/>
      </rPr>
      <t>SALDO  A FAVOR   4,862.80  usd</t>
    </r>
  </si>
  <si>
    <t>NLSE22-103</t>
  </si>
  <si>
    <t>Compra de  40,869.80  usd  tc   19.585      PAGO A TYSON FRESH MEATS. INC     A-9466       FACTURA  946483     VALOR FACTURA     40,869.80  usd</t>
  </si>
  <si>
    <t>A-9466</t>
  </si>
  <si>
    <r>
      <t xml:space="preserve">Compra de 44,000.00    usd t.c. 19,660    A SEABOARD    </t>
    </r>
    <r>
      <rPr>
        <b/>
        <sz val="18"/>
        <color rgb="FF0000FF"/>
        <rFont val="Calibri"/>
        <family val="2"/>
        <scheme val="minor"/>
      </rPr>
      <t xml:space="preserve"> </t>
    </r>
    <r>
      <rPr>
        <b/>
        <sz val="16"/>
        <color rgb="FF0000FF"/>
        <rFont val="Calibri"/>
        <family val="2"/>
        <scheme val="minor"/>
      </rPr>
      <t xml:space="preserve"> NLSE22-102</t>
    </r>
    <r>
      <rPr>
        <b/>
        <sz val="12"/>
        <color theme="1"/>
        <rFont val="Calibri"/>
        <family val="2"/>
        <scheme val="minor"/>
      </rPr>
      <t xml:space="preserve">      FACTURA</t>
    </r>
    <r>
      <rPr>
        <b/>
        <sz val="14"/>
        <color theme="1"/>
        <rFont val="Calibri"/>
        <family val="2"/>
        <scheme val="minor"/>
      </rPr>
      <t xml:space="preserve"> --2047581--</t>
    </r>
    <r>
      <rPr>
        <b/>
        <sz val="12"/>
        <color theme="1"/>
        <rFont val="Calibri"/>
        <family val="2"/>
        <scheme val="minor"/>
      </rPr>
      <t xml:space="preserve">   valor   FACTURA     45,770.84    </t>
    </r>
    <r>
      <rPr>
        <b/>
        <sz val="14"/>
        <color rgb="FF0000FF"/>
        <rFont val="Calibri"/>
        <family val="2"/>
        <scheme val="minor"/>
      </rPr>
      <t xml:space="preserve"> </t>
    </r>
    <r>
      <rPr>
        <b/>
        <sz val="12"/>
        <color theme="1"/>
        <rFont val="Calibri"/>
        <family val="2"/>
        <scheme val="minor"/>
      </rPr>
      <t>SALDO  PENDIENTE        1,770.84  usd</t>
    </r>
  </si>
  <si>
    <t>NLSE22-102</t>
  </si>
  <si>
    <r>
      <t xml:space="preserve">Compra de 49,000.00    usd t.c. 19,540    A SEABOARD    </t>
    </r>
    <r>
      <rPr>
        <b/>
        <sz val="18"/>
        <color rgb="FF0000FF"/>
        <rFont val="Calibri"/>
        <family val="2"/>
        <scheme val="minor"/>
      </rPr>
      <t xml:space="preserve"> </t>
    </r>
    <r>
      <rPr>
        <b/>
        <sz val="16"/>
        <color rgb="FF0000FF"/>
        <rFont val="Calibri"/>
        <family val="2"/>
        <scheme val="minor"/>
      </rPr>
      <t xml:space="preserve"> NLSE22-104</t>
    </r>
    <r>
      <rPr>
        <b/>
        <sz val="12"/>
        <color theme="1"/>
        <rFont val="Calibri"/>
        <family val="2"/>
        <scheme val="minor"/>
      </rPr>
      <t xml:space="preserve">      FACTURA</t>
    </r>
    <r>
      <rPr>
        <b/>
        <sz val="14"/>
        <color theme="1"/>
        <rFont val="Calibri"/>
        <family val="2"/>
        <scheme val="minor"/>
      </rPr>
      <t xml:space="preserve"> --2048370--</t>
    </r>
    <r>
      <rPr>
        <b/>
        <sz val="12"/>
        <color theme="1"/>
        <rFont val="Calibri"/>
        <family val="2"/>
        <scheme val="minor"/>
      </rPr>
      <t xml:space="preserve">   valor   FACTURA     41,042.79    </t>
    </r>
    <r>
      <rPr>
        <b/>
        <sz val="14"/>
        <color rgb="FF0000FF"/>
        <rFont val="Calibri"/>
        <family val="2"/>
        <scheme val="minor"/>
      </rPr>
      <t xml:space="preserve"> </t>
    </r>
    <r>
      <rPr>
        <b/>
        <sz val="12"/>
        <color theme="1"/>
        <rFont val="Calibri"/>
        <family val="2"/>
        <scheme val="minor"/>
      </rPr>
      <t>SALDO  A FAVOR    7,957.21  usd</t>
    </r>
  </si>
  <si>
    <t>NLSE22-104</t>
  </si>
  <si>
    <t>H-7151</t>
  </si>
  <si>
    <t>Compra de  41,529.42  usd  tc   20.438      PAGO A TYSON FRESH MEATS. INC     H-7197       FACTURA  966130     VALOR FACTURA     41,529.42  usd</t>
  </si>
  <si>
    <t>H-7197</t>
  </si>
  <si>
    <r>
      <t xml:space="preserve">Compra de 40,000.00    usd t.c. 19,575    A SEABOARD    </t>
    </r>
    <r>
      <rPr>
        <b/>
        <sz val="18"/>
        <color rgb="FF0000FF"/>
        <rFont val="Calibri"/>
        <family val="2"/>
        <scheme val="minor"/>
      </rPr>
      <t xml:space="preserve"> </t>
    </r>
    <r>
      <rPr>
        <b/>
        <sz val="16"/>
        <color rgb="FF0000FF"/>
        <rFont val="Calibri"/>
        <family val="2"/>
        <scheme val="minor"/>
      </rPr>
      <t xml:space="preserve"> NLSE22-106</t>
    </r>
    <r>
      <rPr>
        <b/>
        <sz val="12"/>
        <color theme="1"/>
        <rFont val="Calibri"/>
        <family val="2"/>
        <scheme val="minor"/>
      </rPr>
      <t xml:space="preserve">      FACTURA</t>
    </r>
    <r>
      <rPr>
        <b/>
        <sz val="14"/>
        <color theme="1"/>
        <rFont val="Calibri"/>
        <family val="2"/>
        <scheme val="minor"/>
      </rPr>
      <t xml:space="preserve"> --2050311--</t>
    </r>
    <r>
      <rPr>
        <b/>
        <sz val="12"/>
        <color theme="1"/>
        <rFont val="Calibri"/>
        <family val="2"/>
        <scheme val="minor"/>
      </rPr>
      <t xml:space="preserve">   valor   FACTURA     43,095.68    </t>
    </r>
    <r>
      <rPr>
        <b/>
        <sz val="14"/>
        <color rgb="FF0000FF"/>
        <rFont val="Calibri"/>
        <family val="2"/>
        <scheme val="minor"/>
      </rPr>
      <t xml:space="preserve"> </t>
    </r>
    <r>
      <rPr>
        <b/>
        <sz val="12"/>
        <color theme="1"/>
        <rFont val="Calibri"/>
        <family val="2"/>
        <scheme val="minor"/>
      </rPr>
      <t>SALDO  PENDIENTE     3,095.68  usd</t>
    </r>
  </si>
  <si>
    <t>NLSE22-106</t>
  </si>
  <si>
    <r>
      <t xml:space="preserve">Compra de 40,000.00    usd t.c. 19,575    A SEABOARD    </t>
    </r>
    <r>
      <rPr>
        <b/>
        <sz val="18"/>
        <color rgb="FF0000FF"/>
        <rFont val="Calibri"/>
        <family val="2"/>
        <scheme val="minor"/>
      </rPr>
      <t xml:space="preserve"> </t>
    </r>
    <r>
      <rPr>
        <b/>
        <sz val="16"/>
        <color rgb="FF0000FF"/>
        <rFont val="Calibri"/>
        <family val="2"/>
        <scheme val="minor"/>
      </rPr>
      <t xml:space="preserve"> NLSE22-105</t>
    </r>
    <r>
      <rPr>
        <b/>
        <sz val="12"/>
        <color theme="1"/>
        <rFont val="Calibri"/>
        <family val="2"/>
        <scheme val="minor"/>
      </rPr>
      <t xml:space="preserve">      FACTURA</t>
    </r>
    <r>
      <rPr>
        <b/>
        <sz val="14"/>
        <color theme="1"/>
        <rFont val="Calibri"/>
        <family val="2"/>
        <scheme val="minor"/>
      </rPr>
      <t xml:space="preserve"> --2050310--</t>
    </r>
    <r>
      <rPr>
        <b/>
        <sz val="12"/>
        <color theme="1"/>
        <rFont val="Calibri"/>
        <family val="2"/>
        <scheme val="minor"/>
      </rPr>
      <t xml:space="preserve">   valor   FACTURA     43,676.96    </t>
    </r>
    <r>
      <rPr>
        <b/>
        <sz val="14"/>
        <color rgb="FF0000FF"/>
        <rFont val="Calibri"/>
        <family val="2"/>
        <scheme val="minor"/>
      </rPr>
      <t xml:space="preserve"> </t>
    </r>
    <r>
      <rPr>
        <b/>
        <sz val="12"/>
        <color theme="1"/>
        <rFont val="Calibri"/>
        <family val="2"/>
        <scheme val="minor"/>
      </rPr>
      <t>SALDO  PENDIENTE     3,676.96  usd</t>
    </r>
  </si>
  <si>
    <t>NLSE22-105</t>
  </si>
  <si>
    <r>
      <t xml:space="preserve">Compra de 41,000.00    usd t.c. 19,570    A SEABOARD    </t>
    </r>
    <r>
      <rPr>
        <b/>
        <sz val="18"/>
        <color rgb="FF0000FF"/>
        <rFont val="Calibri"/>
        <family val="2"/>
        <scheme val="minor"/>
      </rPr>
      <t xml:space="preserve"> </t>
    </r>
    <r>
      <rPr>
        <b/>
        <sz val="16"/>
        <color rgb="FF0000FF"/>
        <rFont val="Calibri"/>
        <family val="2"/>
        <scheme val="minor"/>
      </rPr>
      <t xml:space="preserve"> NLSE22-107</t>
    </r>
    <r>
      <rPr>
        <b/>
        <sz val="12"/>
        <color theme="1"/>
        <rFont val="Calibri"/>
        <family val="2"/>
        <scheme val="minor"/>
      </rPr>
      <t xml:space="preserve">      FACTURA</t>
    </r>
    <r>
      <rPr>
        <b/>
        <sz val="14"/>
        <color theme="1"/>
        <rFont val="Calibri"/>
        <family val="2"/>
        <scheme val="minor"/>
      </rPr>
      <t xml:space="preserve"> --2050312--</t>
    </r>
    <r>
      <rPr>
        <b/>
        <sz val="12"/>
        <color theme="1"/>
        <rFont val="Calibri"/>
        <family val="2"/>
        <scheme val="minor"/>
      </rPr>
      <t xml:space="preserve">   valor   FACTURA     37,188.14    </t>
    </r>
    <r>
      <rPr>
        <b/>
        <sz val="14"/>
        <color rgb="FF0000FF"/>
        <rFont val="Calibri"/>
        <family val="2"/>
        <scheme val="minor"/>
      </rPr>
      <t xml:space="preserve"> </t>
    </r>
    <r>
      <rPr>
        <b/>
        <sz val="12"/>
        <color theme="1"/>
        <rFont val="Calibri"/>
        <family val="2"/>
        <scheme val="minor"/>
      </rPr>
      <t>SALDO   A FAVOR  3,811.86  usd</t>
    </r>
  </si>
  <si>
    <t>NLSE22-107</t>
  </si>
  <si>
    <r>
      <t xml:space="preserve">Compra de 43,000.00    usd t.c. 20.010    A SEABOARD    </t>
    </r>
    <r>
      <rPr>
        <b/>
        <sz val="18"/>
        <color rgb="FF0000FF"/>
        <rFont val="Calibri"/>
        <family val="2"/>
        <scheme val="minor"/>
      </rPr>
      <t xml:space="preserve"> </t>
    </r>
    <r>
      <rPr>
        <b/>
        <sz val="16"/>
        <color rgb="FF0000FF"/>
        <rFont val="Calibri"/>
        <family val="2"/>
        <scheme val="minor"/>
      </rPr>
      <t xml:space="preserve"> NLSE22-108</t>
    </r>
    <r>
      <rPr>
        <b/>
        <sz val="12"/>
        <color theme="1"/>
        <rFont val="Calibri"/>
        <family val="2"/>
        <scheme val="minor"/>
      </rPr>
      <t xml:space="preserve">      FACTURA</t>
    </r>
    <r>
      <rPr>
        <b/>
        <sz val="14"/>
        <color theme="1"/>
        <rFont val="Calibri"/>
        <family val="2"/>
        <scheme val="minor"/>
      </rPr>
      <t xml:space="preserve"> --2051070--</t>
    </r>
    <r>
      <rPr>
        <b/>
        <sz val="12"/>
        <color theme="1"/>
        <rFont val="Calibri"/>
        <family val="2"/>
        <scheme val="minor"/>
      </rPr>
      <t xml:space="preserve">   valor   FACTURA     44,228.62    </t>
    </r>
    <r>
      <rPr>
        <b/>
        <sz val="14"/>
        <color rgb="FF0000FF"/>
        <rFont val="Calibri"/>
        <family val="2"/>
        <scheme val="minor"/>
      </rPr>
      <t xml:space="preserve"> </t>
    </r>
    <r>
      <rPr>
        <b/>
        <sz val="12"/>
        <color theme="1"/>
        <rFont val="Calibri"/>
        <family val="2"/>
        <scheme val="minor"/>
      </rPr>
      <t>SALDO   PENDIENTE    1,228.62  usd</t>
    </r>
  </si>
  <si>
    <t>NLSE22-108</t>
  </si>
  <si>
    <t>Compra de  43,651.68  usd  tc   20.650      PAGO A TYSON FRESH MEATS. INC     H-7180      FACTURA  960299     VALOR FACTURA     43,651.68  usd</t>
  </si>
  <si>
    <t>H-7180</t>
  </si>
  <si>
    <t>Compra de  42,636.89  usd  tc   20.568      PAGO A TYSON FRESH MEATS. INC     H-7175      FACTURA  964588     VALOR FACTURA     42,636.89  usd</t>
  </si>
  <si>
    <t>H-7175</t>
  </si>
  <si>
    <t>Compra de  44,347.48  usd  tc   20.280      PAGO A TYSON FRESH MEATS. INC     H-7211       FACTURA  969708     VALOR FACTURA     44,347.48  usd</t>
  </si>
  <si>
    <t>H-7211</t>
  </si>
  <si>
    <r>
      <t xml:space="preserve">Compra de 44,500.00    usd t.c. 20.600    A SEABOARD    </t>
    </r>
    <r>
      <rPr>
        <b/>
        <sz val="18"/>
        <color rgb="FF0000FF"/>
        <rFont val="Calibri"/>
        <family val="2"/>
        <scheme val="minor"/>
      </rPr>
      <t xml:space="preserve"> </t>
    </r>
    <r>
      <rPr>
        <b/>
        <sz val="16"/>
        <color rgb="FF0000FF"/>
        <rFont val="Calibri"/>
        <family val="2"/>
        <scheme val="minor"/>
      </rPr>
      <t xml:space="preserve"> NLSE22-110</t>
    </r>
    <r>
      <rPr>
        <b/>
        <sz val="12"/>
        <color theme="1"/>
        <rFont val="Calibri"/>
        <family val="2"/>
        <scheme val="minor"/>
      </rPr>
      <t xml:space="preserve">      FACTURA</t>
    </r>
    <r>
      <rPr>
        <b/>
        <sz val="14"/>
        <color theme="1"/>
        <rFont val="Calibri"/>
        <family val="2"/>
        <scheme val="minor"/>
      </rPr>
      <t xml:space="preserve"> --2052447--</t>
    </r>
    <r>
      <rPr>
        <b/>
        <sz val="12"/>
        <color theme="1"/>
        <rFont val="Calibri"/>
        <family val="2"/>
        <scheme val="minor"/>
      </rPr>
      <t xml:space="preserve">   valor   FACTURA     46,624.42    </t>
    </r>
    <r>
      <rPr>
        <b/>
        <sz val="14"/>
        <color rgb="FF0000FF"/>
        <rFont val="Calibri"/>
        <family val="2"/>
        <scheme val="minor"/>
      </rPr>
      <t xml:space="preserve"> </t>
    </r>
    <r>
      <rPr>
        <b/>
        <sz val="12"/>
        <color theme="1"/>
        <rFont val="Calibri"/>
        <family val="2"/>
        <scheme val="minor"/>
      </rPr>
      <t>SALDO   PENDIENTE    2,124.42  usd</t>
    </r>
  </si>
  <si>
    <t>NLSE22-110</t>
  </si>
  <si>
    <t>Compra de  45,354.06  usd  tc   19.890      PAGO A TYSON FRESH MEATS. INC     H-7224       FACTURA  976537     VALOR FACTURA     45,354.06  usd</t>
  </si>
  <si>
    <t>H-7224</t>
  </si>
  <si>
    <r>
      <t xml:space="preserve">Compra de 44,500.00    usd t.c. 20.650    A SEABOARD    </t>
    </r>
    <r>
      <rPr>
        <b/>
        <sz val="18"/>
        <color rgb="FF0000FF"/>
        <rFont val="Calibri"/>
        <family val="2"/>
        <scheme val="minor"/>
      </rPr>
      <t xml:space="preserve"> </t>
    </r>
    <r>
      <rPr>
        <b/>
        <sz val="16"/>
        <color rgb="FF0000FF"/>
        <rFont val="Calibri"/>
        <family val="2"/>
        <scheme val="minor"/>
      </rPr>
      <t xml:space="preserve"> NLSE22-109</t>
    </r>
    <r>
      <rPr>
        <b/>
        <sz val="12"/>
        <color theme="1"/>
        <rFont val="Calibri"/>
        <family val="2"/>
        <scheme val="minor"/>
      </rPr>
      <t xml:space="preserve">      FACTURA</t>
    </r>
    <r>
      <rPr>
        <b/>
        <sz val="14"/>
        <color theme="1"/>
        <rFont val="Calibri"/>
        <family val="2"/>
        <scheme val="minor"/>
      </rPr>
      <t xml:space="preserve"> --2051828-</t>
    </r>
    <r>
      <rPr>
        <b/>
        <sz val="12"/>
        <color theme="1"/>
        <rFont val="Calibri"/>
        <family val="2"/>
        <scheme val="minor"/>
      </rPr>
      <t xml:space="preserve">   valor   FACTURA     45,739.45    </t>
    </r>
    <r>
      <rPr>
        <b/>
        <sz val="14"/>
        <color rgb="FF0000FF"/>
        <rFont val="Calibri"/>
        <family val="2"/>
        <scheme val="minor"/>
      </rPr>
      <t xml:space="preserve"> </t>
    </r>
    <r>
      <rPr>
        <b/>
        <sz val="12"/>
        <color theme="1"/>
        <rFont val="Calibri"/>
        <family val="2"/>
        <scheme val="minor"/>
      </rPr>
      <t>SALDO   PENDIENTE    1,239.45  usd</t>
    </r>
  </si>
  <si>
    <t>NLSE22-109</t>
  </si>
  <si>
    <r>
      <t xml:space="preserve">Compra de 44,500.00    usd t.c. 20.640    A SEABOARD    </t>
    </r>
    <r>
      <rPr>
        <b/>
        <sz val="18"/>
        <color rgb="FF0000FF"/>
        <rFont val="Calibri"/>
        <family val="2"/>
        <scheme val="minor"/>
      </rPr>
      <t xml:space="preserve"> </t>
    </r>
    <r>
      <rPr>
        <b/>
        <sz val="16"/>
        <color rgb="FF0000FF"/>
        <rFont val="Calibri"/>
        <family val="2"/>
        <scheme val="minor"/>
      </rPr>
      <t xml:space="preserve"> NLSE22-111</t>
    </r>
    <r>
      <rPr>
        <b/>
        <sz val="12"/>
        <color theme="1"/>
        <rFont val="Calibri"/>
        <family val="2"/>
        <scheme val="minor"/>
      </rPr>
      <t xml:space="preserve">      FACTURA</t>
    </r>
    <r>
      <rPr>
        <b/>
        <sz val="14"/>
        <color theme="1"/>
        <rFont val="Calibri"/>
        <family val="2"/>
        <scheme val="minor"/>
      </rPr>
      <t xml:space="preserve"> --2052922--</t>
    </r>
    <r>
      <rPr>
        <b/>
        <sz val="12"/>
        <color theme="1"/>
        <rFont val="Calibri"/>
        <family val="2"/>
        <scheme val="minor"/>
      </rPr>
      <t xml:space="preserve">   valor   FACTURA     46,599.07    </t>
    </r>
    <r>
      <rPr>
        <b/>
        <sz val="14"/>
        <color rgb="FF0000FF"/>
        <rFont val="Calibri"/>
        <family val="2"/>
        <scheme val="minor"/>
      </rPr>
      <t xml:space="preserve"> </t>
    </r>
    <r>
      <rPr>
        <b/>
        <sz val="12"/>
        <color theme="1"/>
        <rFont val="Calibri"/>
        <family val="2"/>
        <scheme val="minor"/>
      </rPr>
      <t>SALDO   PENDIENTE    2,099.07  usd</t>
    </r>
  </si>
  <si>
    <t>NLSE22-111</t>
  </si>
  <si>
    <r>
      <t xml:space="preserve">Compra de 48,000.00    usd t.c. 20.280   A SEABOARD    </t>
    </r>
    <r>
      <rPr>
        <b/>
        <sz val="18"/>
        <color rgb="FF0000FF"/>
        <rFont val="Calibri"/>
        <family val="2"/>
        <scheme val="minor"/>
      </rPr>
      <t xml:space="preserve"> </t>
    </r>
    <r>
      <rPr>
        <b/>
        <sz val="16"/>
        <color rgb="FF0000FF"/>
        <rFont val="Calibri"/>
        <family val="2"/>
        <scheme val="minor"/>
      </rPr>
      <t xml:space="preserve"> NLSE22-112</t>
    </r>
    <r>
      <rPr>
        <b/>
        <sz val="12"/>
        <color theme="1"/>
        <rFont val="Calibri"/>
        <family val="2"/>
        <scheme val="minor"/>
      </rPr>
      <t xml:space="preserve">      FACTURA</t>
    </r>
    <r>
      <rPr>
        <b/>
        <sz val="14"/>
        <color theme="1"/>
        <rFont val="Calibri"/>
        <family val="2"/>
        <scheme val="minor"/>
      </rPr>
      <t xml:space="preserve"> --2054054--</t>
    </r>
    <r>
      <rPr>
        <b/>
        <sz val="12"/>
        <color theme="1"/>
        <rFont val="Calibri"/>
        <family val="2"/>
        <scheme val="minor"/>
      </rPr>
      <t xml:space="preserve">   valor   FACTURA     45,270.95    </t>
    </r>
    <r>
      <rPr>
        <b/>
        <sz val="14"/>
        <color rgb="FF0000FF"/>
        <rFont val="Calibri"/>
        <family val="2"/>
        <scheme val="minor"/>
      </rPr>
      <t xml:space="preserve"> </t>
    </r>
    <r>
      <rPr>
        <b/>
        <sz val="12"/>
        <color theme="1"/>
        <rFont val="Calibri"/>
        <family val="2"/>
        <scheme val="minor"/>
      </rPr>
      <t>SALDO  A FAVRO     2,729.05  usd</t>
    </r>
  </si>
  <si>
    <t>NLSE22-112</t>
  </si>
  <si>
    <r>
      <t xml:space="preserve">Compra de 48,000.00    usd t.c. 20.180   A SEABOARD    </t>
    </r>
    <r>
      <rPr>
        <b/>
        <sz val="18"/>
        <color rgb="FF0000FF"/>
        <rFont val="Calibri"/>
        <family val="2"/>
        <scheme val="minor"/>
      </rPr>
      <t xml:space="preserve"> </t>
    </r>
    <r>
      <rPr>
        <b/>
        <sz val="16"/>
        <color rgb="FF0000FF"/>
        <rFont val="Calibri"/>
        <family val="2"/>
        <scheme val="minor"/>
      </rPr>
      <t xml:space="preserve"> NLSE22-113</t>
    </r>
    <r>
      <rPr>
        <b/>
        <sz val="12"/>
        <color theme="1"/>
        <rFont val="Calibri"/>
        <family val="2"/>
        <scheme val="minor"/>
      </rPr>
      <t xml:space="preserve">      FACTURA</t>
    </r>
    <r>
      <rPr>
        <b/>
        <sz val="14"/>
        <color theme="1"/>
        <rFont val="Calibri"/>
        <family val="2"/>
        <scheme val="minor"/>
      </rPr>
      <t xml:space="preserve"> --2055423--</t>
    </r>
    <r>
      <rPr>
        <b/>
        <sz val="12"/>
        <color theme="1"/>
        <rFont val="Calibri"/>
        <family val="2"/>
        <scheme val="minor"/>
      </rPr>
      <t xml:space="preserve">   valor   FACTURA     48,095.26    </t>
    </r>
    <r>
      <rPr>
        <b/>
        <sz val="14"/>
        <color rgb="FF0000FF"/>
        <rFont val="Calibri"/>
        <family val="2"/>
        <scheme val="minor"/>
      </rPr>
      <t xml:space="preserve"> </t>
    </r>
    <r>
      <rPr>
        <b/>
        <sz val="12"/>
        <color theme="1"/>
        <rFont val="Calibri"/>
        <family val="2"/>
        <scheme val="minor"/>
      </rPr>
      <t>SALDO  PENDIENTE     95.26  usd</t>
    </r>
  </si>
  <si>
    <t>NLSE22-113</t>
  </si>
  <si>
    <r>
      <t xml:space="preserve">Compra de 48,000.00    usd t.c. 20.165   A SEABOARD    </t>
    </r>
    <r>
      <rPr>
        <b/>
        <sz val="18"/>
        <color rgb="FF0000FF"/>
        <rFont val="Calibri"/>
        <family val="2"/>
        <scheme val="minor"/>
      </rPr>
      <t xml:space="preserve"> </t>
    </r>
    <r>
      <rPr>
        <b/>
        <sz val="16"/>
        <color rgb="FF0000FF"/>
        <rFont val="Calibri"/>
        <family val="2"/>
        <scheme val="minor"/>
      </rPr>
      <t xml:space="preserve"> NLSE22-114</t>
    </r>
    <r>
      <rPr>
        <b/>
        <sz val="12"/>
        <color theme="1"/>
        <rFont val="Calibri"/>
        <family val="2"/>
        <scheme val="minor"/>
      </rPr>
      <t xml:space="preserve">      FACTURA</t>
    </r>
    <r>
      <rPr>
        <b/>
        <sz val="14"/>
        <color theme="1"/>
        <rFont val="Calibri"/>
        <family val="2"/>
        <scheme val="minor"/>
      </rPr>
      <t xml:space="preserve"> --2055424--</t>
    </r>
    <r>
      <rPr>
        <b/>
        <sz val="12"/>
        <color theme="1"/>
        <rFont val="Calibri"/>
        <family val="2"/>
        <scheme val="minor"/>
      </rPr>
      <t xml:space="preserve">   valor   FACTURA     48,113.68    </t>
    </r>
    <r>
      <rPr>
        <b/>
        <sz val="14"/>
        <color rgb="FF0000FF"/>
        <rFont val="Calibri"/>
        <family val="2"/>
        <scheme val="minor"/>
      </rPr>
      <t xml:space="preserve"> </t>
    </r>
    <r>
      <rPr>
        <b/>
        <sz val="12"/>
        <color theme="1"/>
        <rFont val="Calibri"/>
        <family val="2"/>
        <scheme val="minor"/>
      </rPr>
      <t>SALDO  PENDIENTE     113.68    usd</t>
    </r>
  </si>
  <si>
    <t>NLSE22-114</t>
  </si>
  <si>
    <t>H-7218</t>
  </si>
  <si>
    <t>Compra de  46,224.58  usd  tc   20.030      PAGO A TYSON FRESH MEATS. INC     H-7218       FACTURA  974312    VALOR FACTURA     46,224.58  usd</t>
  </si>
  <si>
    <t>Compra de  45,067.39  usd  tc   19,902      PAGO A TYSON FRESH MEATS. INC     H-7198       FACTURA  979973    VALOR FACTURA     45,067.39  usd</t>
  </si>
  <si>
    <t>H-7198</t>
  </si>
  <si>
    <r>
      <t xml:space="preserve">Compra de 49,000.00    usd t.c. 20.050   A SEABOARD    </t>
    </r>
    <r>
      <rPr>
        <b/>
        <sz val="18"/>
        <color rgb="FF0000FF"/>
        <rFont val="Calibri"/>
        <family val="2"/>
        <scheme val="minor"/>
      </rPr>
      <t xml:space="preserve"> </t>
    </r>
    <r>
      <rPr>
        <b/>
        <sz val="16"/>
        <color rgb="FF0000FF"/>
        <rFont val="Calibri"/>
        <family val="2"/>
        <scheme val="minor"/>
      </rPr>
      <t xml:space="preserve"> NLSE22-115</t>
    </r>
    <r>
      <rPr>
        <b/>
        <sz val="12"/>
        <color theme="1"/>
        <rFont val="Calibri"/>
        <family val="2"/>
        <scheme val="minor"/>
      </rPr>
      <t xml:space="preserve">      FACTURA</t>
    </r>
    <r>
      <rPr>
        <b/>
        <sz val="14"/>
        <color theme="1"/>
        <rFont val="Calibri"/>
        <family val="2"/>
        <scheme val="minor"/>
      </rPr>
      <t xml:space="preserve"> --2055425--</t>
    </r>
    <r>
      <rPr>
        <b/>
        <sz val="12"/>
        <color theme="1"/>
        <rFont val="Calibri"/>
        <family val="2"/>
        <scheme val="minor"/>
      </rPr>
      <t xml:space="preserve">   valor   FACTURA     46,700.35    </t>
    </r>
    <r>
      <rPr>
        <b/>
        <sz val="14"/>
        <color rgb="FF0000FF"/>
        <rFont val="Calibri"/>
        <family val="2"/>
        <scheme val="minor"/>
      </rPr>
      <t xml:space="preserve"> </t>
    </r>
    <r>
      <rPr>
        <b/>
        <sz val="12"/>
        <color theme="1"/>
        <rFont val="Calibri"/>
        <family val="2"/>
        <scheme val="minor"/>
      </rPr>
      <t>SALDO   A FAVOR   2,299.65    usd</t>
    </r>
  </si>
  <si>
    <t>NLSE22-115</t>
  </si>
  <si>
    <r>
      <t xml:space="preserve">Compra de 48,000.00    usd t.c. 19,920   A SEABOARD    </t>
    </r>
    <r>
      <rPr>
        <b/>
        <sz val="18"/>
        <color rgb="FF0000FF"/>
        <rFont val="Calibri"/>
        <family val="2"/>
        <scheme val="minor"/>
      </rPr>
      <t xml:space="preserve"> </t>
    </r>
    <r>
      <rPr>
        <b/>
        <sz val="16"/>
        <color rgb="FF0000FF"/>
        <rFont val="Calibri"/>
        <family val="2"/>
        <scheme val="minor"/>
      </rPr>
      <t xml:space="preserve"> NLSE22-116</t>
    </r>
    <r>
      <rPr>
        <b/>
        <sz val="12"/>
        <color theme="1"/>
        <rFont val="Calibri"/>
        <family val="2"/>
        <scheme val="minor"/>
      </rPr>
      <t xml:space="preserve">      FACTURA</t>
    </r>
    <r>
      <rPr>
        <b/>
        <sz val="14"/>
        <color theme="1"/>
        <rFont val="Calibri"/>
        <family val="2"/>
        <scheme val="minor"/>
      </rPr>
      <t xml:space="preserve"> --2056227--</t>
    </r>
    <r>
      <rPr>
        <b/>
        <sz val="12"/>
        <color theme="1"/>
        <rFont val="Calibri"/>
        <family val="2"/>
        <scheme val="minor"/>
      </rPr>
      <t xml:space="preserve">   valor   FACTURA     46,770.39    </t>
    </r>
    <r>
      <rPr>
        <b/>
        <sz val="14"/>
        <color rgb="FF0000FF"/>
        <rFont val="Calibri"/>
        <family val="2"/>
        <scheme val="minor"/>
      </rPr>
      <t xml:space="preserve"> </t>
    </r>
    <r>
      <rPr>
        <b/>
        <sz val="12"/>
        <color theme="1"/>
        <rFont val="Calibri"/>
        <family val="2"/>
        <scheme val="minor"/>
      </rPr>
      <t>SALDO   A FAVOR   1,229.61    usd</t>
    </r>
  </si>
  <si>
    <t>NLSE22-116</t>
  </si>
  <si>
    <r>
      <t xml:space="preserve">Compra de 42,000.00    usd t.c. 20,050   A SEABOARD    </t>
    </r>
    <r>
      <rPr>
        <b/>
        <sz val="18"/>
        <color rgb="FF0000FF"/>
        <rFont val="Calibri"/>
        <family val="2"/>
        <scheme val="minor"/>
      </rPr>
      <t xml:space="preserve"> </t>
    </r>
    <r>
      <rPr>
        <b/>
        <sz val="16"/>
        <color rgb="FF0000FF"/>
        <rFont val="Calibri"/>
        <family val="2"/>
        <scheme val="minor"/>
      </rPr>
      <t xml:space="preserve"> NLSE22-117</t>
    </r>
    <r>
      <rPr>
        <b/>
        <sz val="12"/>
        <color theme="1"/>
        <rFont val="Calibri"/>
        <family val="2"/>
        <scheme val="minor"/>
      </rPr>
      <t xml:space="preserve">      FACTURA</t>
    </r>
    <r>
      <rPr>
        <b/>
        <sz val="14"/>
        <color theme="1"/>
        <rFont val="Calibri"/>
        <family val="2"/>
        <scheme val="minor"/>
      </rPr>
      <t xml:space="preserve"> --2056891--</t>
    </r>
    <r>
      <rPr>
        <b/>
        <sz val="12"/>
        <color theme="1"/>
        <rFont val="Calibri"/>
        <family val="2"/>
        <scheme val="minor"/>
      </rPr>
      <t xml:space="preserve">   valor   FACTURA     44,546.93    </t>
    </r>
    <r>
      <rPr>
        <b/>
        <sz val="14"/>
        <color rgb="FF0000FF"/>
        <rFont val="Calibri"/>
        <family val="2"/>
        <scheme val="minor"/>
      </rPr>
      <t xml:space="preserve"> </t>
    </r>
    <r>
      <rPr>
        <b/>
        <sz val="12"/>
        <color theme="1"/>
        <rFont val="Calibri"/>
        <family val="2"/>
        <scheme val="minor"/>
      </rPr>
      <t>SALDO PENDIENTE     2,546.93    usd</t>
    </r>
  </si>
  <si>
    <t>Compra de  42,965.96  usd  tc   20,120      PAGO A TYSON FRESH MEATS. INC     H-7176       FACTURA  986432   VALOR FACTURA     42,965.96  usd</t>
  </si>
  <si>
    <t>H-7176</t>
  </si>
  <si>
    <r>
      <t xml:space="preserve">Compra de 47,000.00    usd t.c. 20,165   A SEABOARD    </t>
    </r>
    <r>
      <rPr>
        <b/>
        <sz val="18"/>
        <color rgb="FF0000FF"/>
        <rFont val="Calibri"/>
        <family val="2"/>
        <scheme val="minor"/>
      </rPr>
      <t xml:space="preserve"> </t>
    </r>
    <r>
      <rPr>
        <b/>
        <sz val="16"/>
        <color rgb="FF0000FF"/>
        <rFont val="Calibri"/>
        <family val="2"/>
        <scheme val="minor"/>
      </rPr>
      <t xml:space="preserve"> NLSE22-118</t>
    </r>
    <r>
      <rPr>
        <b/>
        <sz val="12"/>
        <color theme="1"/>
        <rFont val="Calibri"/>
        <family val="2"/>
        <scheme val="minor"/>
      </rPr>
      <t xml:space="preserve">      FACTURA</t>
    </r>
    <r>
      <rPr>
        <b/>
        <sz val="14"/>
        <color theme="1"/>
        <rFont val="Calibri"/>
        <family val="2"/>
        <scheme val="minor"/>
      </rPr>
      <t xml:space="preserve"> --2057923--</t>
    </r>
    <r>
      <rPr>
        <b/>
        <sz val="12"/>
        <color theme="1"/>
        <rFont val="Calibri"/>
        <family val="2"/>
        <scheme val="minor"/>
      </rPr>
      <t xml:space="preserve">   valor   FACTURA     46,240.91    </t>
    </r>
    <r>
      <rPr>
        <b/>
        <sz val="14"/>
        <color rgb="FF0000FF"/>
        <rFont val="Calibri"/>
        <family val="2"/>
        <scheme val="minor"/>
      </rPr>
      <t xml:space="preserve"> </t>
    </r>
    <r>
      <rPr>
        <b/>
        <sz val="12"/>
        <color theme="1"/>
        <rFont val="Calibri"/>
        <family val="2"/>
        <scheme val="minor"/>
      </rPr>
      <t>SALDO A FAVOR      759.309    usd</t>
    </r>
  </si>
  <si>
    <t>NLSE22-118</t>
  </si>
  <si>
    <t>Compra de  45,916.40    usd  tc   20,350      PAGO A TYSON FRESH MEATS. INC     H-7177       FACTURA  986432   VALOR FACTURA     45,916.40  usd</t>
  </si>
  <si>
    <t>H-7177</t>
  </si>
  <si>
    <t>Compra de  44,866.98    usd  tc   20,596      PAGO A TYSON FRESH MEATS. INC     H-7200       FACTURA  9990728  VALOR FACTURA     44,866.98  usd</t>
  </si>
  <si>
    <t>H-7200</t>
  </si>
  <si>
    <t>Compra de  45,557.88    usd  tc   20,445      PAGO A TYSON FRESH MEATS. INC     I-7662       FACTURA  9990728  VALOR FACTURA     45,557.88  usd</t>
  </si>
  <si>
    <t>I-7662</t>
  </si>
  <si>
    <t>Compra de  46,283.95    usd  tc   20,610      PAGO A TYSON FRESH MEATS. INC     H-7178       FACTURA  994851  VALOR FACTURA     46,283.95  usd</t>
  </si>
  <si>
    <t>H-7178</t>
  </si>
  <si>
    <r>
      <t xml:space="preserve">Compra de 47,000.00    usd t.c. 20,350   A SEABOARD    </t>
    </r>
    <r>
      <rPr>
        <b/>
        <sz val="18"/>
        <color rgb="FF0000FF"/>
        <rFont val="Calibri"/>
        <family val="2"/>
        <scheme val="minor"/>
      </rPr>
      <t xml:space="preserve"> </t>
    </r>
    <r>
      <rPr>
        <b/>
        <sz val="16"/>
        <color rgb="FF0000FF"/>
        <rFont val="Calibri"/>
        <family val="2"/>
        <scheme val="minor"/>
      </rPr>
      <t xml:space="preserve"> NLSE22-120</t>
    </r>
    <r>
      <rPr>
        <b/>
        <sz val="12"/>
        <color theme="1"/>
        <rFont val="Calibri"/>
        <family val="2"/>
        <scheme val="minor"/>
      </rPr>
      <t xml:space="preserve">      FACTURA</t>
    </r>
    <r>
      <rPr>
        <b/>
        <sz val="14"/>
        <color theme="1"/>
        <rFont val="Calibri"/>
        <family val="2"/>
        <scheme val="minor"/>
      </rPr>
      <t xml:space="preserve"> --2058724--</t>
    </r>
    <r>
      <rPr>
        <b/>
        <sz val="12"/>
        <color theme="1"/>
        <rFont val="Calibri"/>
        <family val="2"/>
        <scheme val="minor"/>
      </rPr>
      <t xml:space="preserve">   valor   FACTURA     45,680.31    </t>
    </r>
    <r>
      <rPr>
        <b/>
        <sz val="14"/>
        <color rgb="FF0000FF"/>
        <rFont val="Calibri"/>
        <family val="2"/>
        <scheme val="minor"/>
      </rPr>
      <t xml:space="preserve"> </t>
    </r>
    <r>
      <rPr>
        <b/>
        <sz val="12"/>
        <color theme="1"/>
        <rFont val="Calibri"/>
        <family val="2"/>
        <scheme val="minor"/>
      </rPr>
      <t>SALDO A FAVOR      1,319.69   usd</t>
    </r>
  </si>
  <si>
    <t>NLSE22-120</t>
  </si>
  <si>
    <t>Compra de  49,611.70    usd  tc   20,728      PAGO A TYSON FRESH MEATS. INC     N-3737       FACTURA  1003624      VALOR FACTURA     49,611.70  usd</t>
  </si>
  <si>
    <t>N-3737</t>
  </si>
  <si>
    <t>Compra de  49,285.20    usd  tc   20,545      PAGO A TYSON FRESH MEATS. INC     N-1762      FACTURA  1006845      VALOR FACTURA     49,285.20  usd</t>
  </si>
  <si>
    <t>N-1762</t>
  </si>
  <si>
    <r>
      <t xml:space="preserve">Compra de 47,500.00    usd t.c. 20,596   A SEABOARD    </t>
    </r>
    <r>
      <rPr>
        <b/>
        <sz val="18"/>
        <color rgb="FF0000FF"/>
        <rFont val="Calibri"/>
        <family val="2"/>
        <scheme val="minor"/>
      </rPr>
      <t xml:space="preserve"> </t>
    </r>
    <r>
      <rPr>
        <b/>
        <sz val="16"/>
        <color rgb="FF0000FF"/>
        <rFont val="Calibri"/>
        <family val="2"/>
        <scheme val="minor"/>
      </rPr>
      <t xml:space="preserve"> NLSE22-122</t>
    </r>
    <r>
      <rPr>
        <b/>
        <sz val="12"/>
        <color theme="1"/>
        <rFont val="Calibri"/>
        <family val="2"/>
        <scheme val="minor"/>
      </rPr>
      <t xml:space="preserve">      FACTURA</t>
    </r>
    <r>
      <rPr>
        <b/>
        <sz val="14"/>
        <color theme="1"/>
        <rFont val="Calibri"/>
        <family val="2"/>
        <scheme val="minor"/>
      </rPr>
      <t xml:space="preserve"> --2060227--</t>
    </r>
    <r>
      <rPr>
        <b/>
        <sz val="12"/>
        <color theme="1"/>
        <rFont val="Calibri"/>
        <family val="2"/>
        <scheme val="minor"/>
      </rPr>
      <t xml:space="preserve">   valor   FACTURA     47,615.90    </t>
    </r>
    <r>
      <rPr>
        <b/>
        <sz val="14"/>
        <color rgb="FF0000FF"/>
        <rFont val="Calibri"/>
        <family val="2"/>
        <scheme val="minor"/>
      </rPr>
      <t xml:space="preserve"> </t>
    </r>
    <r>
      <rPr>
        <b/>
        <sz val="12"/>
        <color theme="1"/>
        <rFont val="Calibri"/>
        <family val="2"/>
        <scheme val="minor"/>
      </rPr>
      <t>SALDO     115.90   usd</t>
    </r>
  </si>
  <si>
    <t>NLSE22-122</t>
  </si>
  <si>
    <r>
      <t xml:space="preserve">Compra de 47,500.00    usd t.c. 20,596   A SEABOARD    </t>
    </r>
    <r>
      <rPr>
        <b/>
        <sz val="18"/>
        <color rgb="FF0000FF"/>
        <rFont val="Calibri"/>
        <family val="2"/>
        <scheme val="minor"/>
      </rPr>
      <t xml:space="preserve"> </t>
    </r>
    <r>
      <rPr>
        <b/>
        <sz val="16"/>
        <color rgb="FF0000FF"/>
        <rFont val="Calibri"/>
        <family val="2"/>
        <scheme val="minor"/>
      </rPr>
      <t xml:space="preserve"> NLSE22-121</t>
    </r>
    <r>
      <rPr>
        <b/>
        <sz val="12"/>
        <color theme="1"/>
        <rFont val="Calibri"/>
        <family val="2"/>
        <scheme val="minor"/>
      </rPr>
      <t xml:space="preserve">     FACTURA</t>
    </r>
    <r>
      <rPr>
        <b/>
        <sz val="14"/>
        <color theme="1"/>
        <rFont val="Calibri"/>
        <family val="2"/>
        <scheme val="minor"/>
      </rPr>
      <t xml:space="preserve"> --2060226--</t>
    </r>
    <r>
      <rPr>
        <b/>
        <sz val="12"/>
        <color theme="1"/>
        <rFont val="Calibri"/>
        <family val="2"/>
        <scheme val="minor"/>
      </rPr>
      <t xml:space="preserve">   valor   FACTURA     47,825.36    </t>
    </r>
    <r>
      <rPr>
        <b/>
        <sz val="14"/>
        <color rgb="FF0000FF"/>
        <rFont val="Calibri"/>
        <family val="2"/>
        <scheme val="minor"/>
      </rPr>
      <t xml:space="preserve"> </t>
    </r>
    <r>
      <rPr>
        <b/>
        <sz val="12"/>
        <color theme="1"/>
        <rFont val="Calibri"/>
        <family val="2"/>
        <scheme val="minor"/>
      </rPr>
      <t>SALDO     325.36  usd</t>
    </r>
  </si>
  <si>
    <t>NLSE22-121</t>
  </si>
  <si>
    <t>NLSE22-119</t>
  </si>
  <si>
    <r>
      <t xml:space="preserve">Compra de 48,000.00    usd t.c. 20,532   A SEABOARD    </t>
    </r>
    <r>
      <rPr>
        <b/>
        <sz val="18"/>
        <color rgb="FF0000FF"/>
        <rFont val="Calibri"/>
        <family val="2"/>
        <scheme val="minor"/>
      </rPr>
      <t xml:space="preserve"> </t>
    </r>
    <r>
      <rPr>
        <b/>
        <sz val="16"/>
        <color rgb="FF0000FF"/>
        <rFont val="Calibri"/>
        <family val="2"/>
        <scheme val="minor"/>
      </rPr>
      <t xml:space="preserve"> NLSE22-123</t>
    </r>
    <r>
      <rPr>
        <b/>
        <sz val="12"/>
        <color theme="1"/>
        <rFont val="Calibri"/>
        <family val="2"/>
        <scheme val="minor"/>
      </rPr>
      <t xml:space="preserve">      FACTURA</t>
    </r>
    <r>
      <rPr>
        <b/>
        <sz val="14"/>
        <color theme="1"/>
        <rFont val="Calibri"/>
        <family val="2"/>
        <scheme val="minor"/>
      </rPr>
      <t xml:space="preserve"> --2060228--</t>
    </r>
    <r>
      <rPr>
        <b/>
        <sz val="12"/>
        <color theme="1"/>
        <rFont val="Calibri"/>
        <family val="2"/>
        <scheme val="minor"/>
      </rPr>
      <t xml:space="preserve">   valor   FACTURA     49,966.80    </t>
    </r>
    <r>
      <rPr>
        <b/>
        <sz val="14"/>
        <color rgb="FF0000FF"/>
        <rFont val="Calibri"/>
        <family val="2"/>
        <scheme val="minor"/>
      </rPr>
      <t xml:space="preserve"> </t>
    </r>
    <r>
      <rPr>
        <b/>
        <sz val="12"/>
        <color theme="1"/>
        <rFont val="Calibri"/>
        <family val="2"/>
        <scheme val="minor"/>
      </rPr>
      <t>SALDO     1,966.80   usd</t>
    </r>
  </si>
  <si>
    <r>
      <t xml:space="preserve">Compra de 49,000.00    usd t.c. 20,690   A SEABOARD    </t>
    </r>
    <r>
      <rPr>
        <b/>
        <sz val="18"/>
        <color rgb="FF0000FF"/>
        <rFont val="Calibri"/>
        <family val="2"/>
        <scheme val="minor"/>
      </rPr>
      <t xml:space="preserve"> </t>
    </r>
    <r>
      <rPr>
        <b/>
        <sz val="16"/>
        <color rgb="FF0000FF"/>
        <rFont val="Calibri"/>
        <family val="2"/>
        <scheme val="minor"/>
      </rPr>
      <t xml:space="preserve"> NLSE22-119</t>
    </r>
    <r>
      <rPr>
        <b/>
        <sz val="12"/>
        <color theme="1"/>
        <rFont val="Calibri"/>
        <family val="2"/>
        <scheme val="minor"/>
      </rPr>
      <t xml:space="preserve">     FACTURA</t>
    </r>
    <r>
      <rPr>
        <b/>
        <sz val="14"/>
        <color theme="1"/>
        <rFont val="Calibri"/>
        <family val="2"/>
        <scheme val="minor"/>
      </rPr>
      <t xml:space="preserve"> --2060225--</t>
    </r>
    <r>
      <rPr>
        <b/>
        <sz val="12"/>
        <color theme="1"/>
        <rFont val="Calibri"/>
        <family val="2"/>
        <scheme val="minor"/>
      </rPr>
      <t xml:space="preserve">   valor   FACTURA     50,476.90    </t>
    </r>
    <r>
      <rPr>
        <b/>
        <sz val="14"/>
        <color rgb="FF0000FF"/>
        <rFont val="Calibri"/>
        <family val="2"/>
        <scheme val="minor"/>
      </rPr>
      <t xml:space="preserve"> </t>
    </r>
    <r>
      <rPr>
        <b/>
        <sz val="12"/>
        <color theme="1"/>
        <rFont val="Calibri"/>
        <family val="2"/>
        <scheme val="minor"/>
      </rPr>
      <t>SALDO     1,476.90   usd</t>
    </r>
  </si>
  <si>
    <t>NLSE22-123</t>
  </si>
  <si>
    <r>
      <t xml:space="preserve">Compra de 49,000.00    usd t.c. 20,760   A SEABOARD    </t>
    </r>
    <r>
      <rPr>
        <b/>
        <sz val="18"/>
        <color rgb="FF0000FF"/>
        <rFont val="Calibri"/>
        <family val="2"/>
        <scheme val="minor"/>
      </rPr>
      <t xml:space="preserve"> </t>
    </r>
    <r>
      <rPr>
        <b/>
        <sz val="16"/>
        <color rgb="FF0000FF"/>
        <rFont val="Calibri"/>
        <family val="2"/>
        <scheme val="minor"/>
      </rPr>
      <t xml:space="preserve"> NLSE22-124</t>
    </r>
    <r>
      <rPr>
        <b/>
        <sz val="12"/>
        <color theme="1"/>
        <rFont val="Calibri"/>
        <family val="2"/>
        <scheme val="minor"/>
      </rPr>
      <t xml:space="preserve">      FACTURA</t>
    </r>
    <r>
      <rPr>
        <b/>
        <sz val="14"/>
        <color theme="1"/>
        <rFont val="Calibri"/>
        <family val="2"/>
        <scheme val="minor"/>
      </rPr>
      <t xml:space="preserve"> --2060776-</t>
    </r>
    <r>
      <rPr>
        <b/>
        <sz val="12"/>
        <color theme="1"/>
        <rFont val="Calibri"/>
        <family val="2"/>
        <scheme val="minor"/>
      </rPr>
      <t xml:space="preserve">   valor   FACTURA     49,623.64    </t>
    </r>
    <r>
      <rPr>
        <b/>
        <sz val="14"/>
        <color rgb="FF0000FF"/>
        <rFont val="Calibri"/>
        <family val="2"/>
        <scheme val="minor"/>
      </rPr>
      <t xml:space="preserve"> </t>
    </r>
    <r>
      <rPr>
        <b/>
        <sz val="12"/>
        <color theme="1"/>
        <rFont val="Calibri"/>
        <family val="2"/>
        <scheme val="minor"/>
      </rPr>
      <t>SALDO     623.64   usd</t>
    </r>
  </si>
  <si>
    <t>NLSE22-124</t>
  </si>
  <si>
    <t>Compra de  46,080.03    usd  tc   20,760     PAGO A TYSON FRESH MEATS. INC     H-7201      FACTURA  996652      VALOR FACTURA     46,080.03  usd</t>
  </si>
  <si>
    <t>H-7201</t>
  </si>
  <si>
    <r>
      <t xml:space="preserve">Compra de 53,000.00    usd t.c. 20,760   A SEABOARD    </t>
    </r>
    <r>
      <rPr>
        <b/>
        <sz val="18"/>
        <color rgb="FF0000FF"/>
        <rFont val="Calibri"/>
        <family val="2"/>
        <scheme val="minor"/>
      </rPr>
      <t xml:space="preserve"> </t>
    </r>
    <r>
      <rPr>
        <b/>
        <sz val="16"/>
        <color rgb="FF0000FF"/>
        <rFont val="Calibri"/>
        <family val="2"/>
        <scheme val="minor"/>
      </rPr>
      <t xml:space="preserve"> NLSE22-126</t>
    </r>
    <r>
      <rPr>
        <b/>
        <sz val="12"/>
        <color theme="1"/>
        <rFont val="Calibri"/>
        <family val="2"/>
        <scheme val="minor"/>
      </rPr>
      <t xml:space="preserve">      FACTURA</t>
    </r>
    <r>
      <rPr>
        <b/>
        <sz val="14"/>
        <color theme="1"/>
        <rFont val="Calibri"/>
        <family val="2"/>
        <scheme val="minor"/>
      </rPr>
      <t xml:space="preserve"> --2062644-</t>
    </r>
    <r>
      <rPr>
        <b/>
        <sz val="12"/>
        <color theme="1"/>
        <rFont val="Calibri"/>
        <family val="2"/>
        <scheme val="minor"/>
      </rPr>
      <t xml:space="preserve">   valor   FACTURA     49,789.86    </t>
    </r>
    <r>
      <rPr>
        <b/>
        <sz val="14"/>
        <color rgb="FF0000FF"/>
        <rFont val="Calibri"/>
        <family val="2"/>
        <scheme val="minor"/>
      </rPr>
      <t xml:space="preserve"> </t>
    </r>
    <r>
      <rPr>
        <b/>
        <sz val="12"/>
        <color theme="1"/>
        <rFont val="Calibri"/>
        <family val="2"/>
        <scheme val="minor"/>
      </rPr>
      <t>SALDO  A FAVOR     3,210.14  usd</t>
    </r>
  </si>
  <si>
    <t>NLSE22-126</t>
  </si>
  <si>
    <r>
      <t xml:space="preserve">Compra de 48,000.00    usd t.c. 20,420   A SEABOARD    </t>
    </r>
    <r>
      <rPr>
        <b/>
        <sz val="18"/>
        <color rgb="FF0000FF"/>
        <rFont val="Calibri"/>
        <family val="2"/>
        <scheme val="minor"/>
      </rPr>
      <t xml:space="preserve"> </t>
    </r>
    <r>
      <rPr>
        <b/>
        <sz val="16"/>
        <color rgb="FF0000FF"/>
        <rFont val="Calibri"/>
        <family val="2"/>
        <scheme val="minor"/>
      </rPr>
      <t xml:space="preserve"> NLSE22-128</t>
    </r>
    <r>
      <rPr>
        <b/>
        <sz val="12"/>
        <color theme="1"/>
        <rFont val="Calibri"/>
        <family val="2"/>
        <scheme val="minor"/>
      </rPr>
      <t xml:space="preserve">      FACTURA</t>
    </r>
    <r>
      <rPr>
        <b/>
        <sz val="14"/>
        <color theme="1"/>
        <rFont val="Calibri"/>
        <family val="2"/>
        <scheme val="minor"/>
      </rPr>
      <t xml:space="preserve"> --2063364-</t>
    </r>
    <r>
      <rPr>
        <b/>
        <sz val="12"/>
        <color theme="1"/>
        <rFont val="Calibri"/>
        <family val="2"/>
        <scheme val="minor"/>
      </rPr>
      <t xml:space="preserve">   valor   FACTURA     51,750.19    </t>
    </r>
    <r>
      <rPr>
        <b/>
        <sz val="14"/>
        <color rgb="FF0000FF"/>
        <rFont val="Calibri"/>
        <family val="2"/>
        <scheme val="minor"/>
      </rPr>
      <t xml:space="preserve"> </t>
    </r>
    <r>
      <rPr>
        <b/>
        <sz val="12"/>
        <color theme="1"/>
        <rFont val="Calibri"/>
        <family val="2"/>
        <scheme val="minor"/>
      </rPr>
      <t>SALDO  PENDIENTE      3,750.19  usd</t>
    </r>
  </si>
  <si>
    <t>NLSE22-128</t>
  </si>
  <si>
    <r>
      <t xml:space="preserve">Compra de 51,000.00    usd t.c. 20,430   A SEABOARD    </t>
    </r>
    <r>
      <rPr>
        <b/>
        <sz val="18"/>
        <color rgb="FF0000FF"/>
        <rFont val="Calibri"/>
        <family val="2"/>
        <scheme val="minor"/>
      </rPr>
      <t xml:space="preserve"> </t>
    </r>
    <r>
      <rPr>
        <b/>
        <sz val="16"/>
        <color rgb="FF0000FF"/>
        <rFont val="Calibri"/>
        <family val="2"/>
        <scheme val="minor"/>
      </rPr>
      <t xml:space="preserve"> NLSE22-129</t>
    </r>
    <r>
      <rPr>
        <b/>
        <sz val="12"/>
        <color theme="1"/>
        <rFont val="Calibri"/>
        <family val="2"/>
        <scheme val="minor"/>
      </rPr>
      <t xml:space="preserve">      FACTURA</t>
    </r>
    <r>
      <rPr>
        <b/>
        <sz val="14"/>
        <color theme="1"/>
        <rFont val="Calibri"/>
        <family val="2"/>
        <scheme val="minor"/>
      </rPr>
      <t xml:space="preserve"> --2065121-</t>
    </r>
    <r>
      <rPr>
        <b/>
        <sz val="12"/>
        <color theme="1"/>
        <rFont val="Calibri"/>
        <family val="2"/>
        <scheme val="minor"/>
      </rPr>
      <t xml:space="preserve">   valor   FACTURA     54,786.07    </t>
    </r>
    <r>
      <rPr>
        <b/>
        <sz val="14"/>
        <color rgb="FF0000FF"/>
        <rFont val="Calibri"/>
        <family val="2"/>
        <scheme val="minor"/>
      </rPr>
      <t xml:space="preserve"> </t>
    </r>
    <r>
      <rPr>
        <b/>
        <sz val="12"/>
        <color theme="1"/>
        <rFont val="Calibri"/>
        <family val="2"/>
        <scheme val="minor"/>
      </rPr>
      <t>SALDO  PENDIENTE      3,786.07  usd</t>
    </r>
  </si>
  <si>
    <t>NLSE22-129</t>
  </si>
  <si>
    <r>
      <t xml:space="preserve">Compra de 53,000.00    usd t.c. 20,790   A SEABOARD    </t>
    </r>
    <r>
      <rPr>
        <b/>
        <sz val="18"/>
        <color rgb="FF0000FF"/>
        <rFont val="Calibri"/>
        <family val="2"/>
        <scheme val="minor"/>
      </rPr>
      <t xml:space="preserve"> </t>
    </r>
    <r>
      <rPr>
        <b/>
        <sz val="16"/>
        <color rgb="FF0000FF"/>
        <rFont val="Calibri"/>
        <family val="2"/>
        <scheme val="minor"/>
      </rPr>
      <t xml:space="preserve"> NLSE22-125</t>
    </r>
    <r>
      <rPr>
        <b/>
        <sz val="12"/>
        <color theme="1"/>
        <rFont val="Calibri"/>
        <family val="2"/>
        <scheme val="minor"/>
      </rPr>
      <t xml:space="preserve">      FACTURA</t>
    </r>
    <r>
      <rPr>
        <b/>
        <sz val="14"/>
        <color theme="1"/>
        <rFont val="Calibri"/>
        <family val="2"/>
        <scheme val="minor"/>
      </rPr>
      <t xml:space="preserve"> --2062643-</t>
    </r>
    <r>
      <rPr>
        <b/>
        <sz val="12"/>
        <color theme="1"/>
        <rFont val="Calibri"/>
        <family val="2"/>
        <scheme val="minor"/>
      </rPr>
      <t xml:space="preserve">   valor   FACTURA     49,461.89    </t>
    </r>
    <r>
      <rPr>
        <b/>
        <sz val="14"/>
        <color rgb="FF0000FF"/>
        <rFont val="Calibri"/>
        <family val="2"/>
        <scheme val="minor"/>
      </rPr>
      <t xml:space="preserve"> </t>
    </r>
    <r>
      <rPr>
        <b/>
        <sz val="12"/>
        <color theme="1"/>
        <rFont val="Calibri"/>
        <family val="2"/>
        <scheme val="minor"/>
      </rPr>
      <t>SALDO    A FAVOR     3,538.11  usd</t>
    </r>
  </si>
  <si>
    <t>NLSE22-125</t>
  </si>
  <si>
    <r>
      <t xml:space="preserve">Compra de 53,000.00    usd t.c. 20,780   A SEABOARD    </t>
    </r>
    <r>
      <rPr>
        <b/>
        <sz val="18"/>
        <color rgb="FF0000FF"/>
        <rFont val="Calibri"/>
        <family val="2"/>
        <scheme val="minor"/>
      </rPr>
      <t xml:space="preserve"> </t>
    </r>
    <r>
      <rPr>
        <b/>
        <sz val="16"/>
        <color rgb="FF0000FF"/>
        <rFont val="Calibri"/>
        <family val="2"/>
        <scheme val="minor"/>
      </rPr>
      <t xml:space="preserve"> NLSE22-127</t>
    </r>
    <r>
      <rPr>
        <b/>
        <sz val="12"/>
        <color theme="1"/>
        <rFont val="Calibri"/>
        <family val="2"/>
        <scheme val="minor"/>
      </rPr>
      <t xml:space="preserve">      FACTURA</t>
    </r>
    <r>
      <rPr>
        <b/>
        <sz val="14"/>
        <color theme="1"/>
        <rFont val="Calibri"/>
        <family val="2"/>
        <scheme val="minor"/>
      </rPr>
      <t xml:space="preserve"> --2062645-</t>
    </r>
    <r>
      <rPr>
        <b/>
        <sz val="12"/>
        <color theme="1"/>
        <rFont val="Calibri"/>
        <family val="2"/>
        <scheme val="minor"/>
      </rPr>
      <t xml:space="preserve">   valor   FACTURA     50,556.70    </t>
    </r>
    <r>
      <rPr>
        <b/>
        <sz val="14"/>
        <color rgb="FF0000FF"/>
        <rFont val="Calibri"/>
        <family val="2"/>
        <scheme val="minor"/>
      </rPr>
      <t xml:space="preserve"> </t>
    </r>
    <r>
      <rPr>
        <b/>
        <sz val="12"/>
        <color theme="1"/>
        <rFont val="Calibri"/>
        <family val="2"/>
        <scheme val="minor"/>
      </rPr>
      <t>SALDO  A FAVOR     2,443.30  usd</t>
    </r>
  </si>
  <si>
    <t>NLSE22-127</t>
  </si>
  <si>
    <t>Compra de  51,167.48    usd  tc   20,420      PAGO A TYSON FRESH MEATS. INC     N-1764      FACTURA  1009475      VALOR FACTURA     51,167.48  usd</t>
  </si>
  <si>
    <t>N-1764</t>
  </si>
  <si>
    <t>Compra de  49,390.34    usd  tc   20,560      PAGO A TYSON FRESH MEATS. INC     N-3749      FACTURA  1013353      VALOR FACTURA    49,390.34  usd</t>
  </si>
  <si>
    <t>N-3749</t>
  </si>
  <si>
    <t>Compra de  49,740.13    usd  tc   20,460      PAGO A TYSON FRESH MEATS. INC     N-1768      FACTURA  1015646     VALOR FACTURA    49,740.13  usd</t>
  </si>
  <si>
    <t>N-1768</t>
  </si>
  <si>
    <r>
      <t xml:space="preserve">Compra de 54,000.00    usd t.c. 20,680   A SEABOARD    </t>
    </r>
    <r>
      <rPr>
        <b/>
        <sz val="18"/>
        <color rgb="FF0000FF"/>
        <rFont val="Calibri"/>
        <family val="2"/>
        <scheme val="minor"/>
      </rPr>
      <t xml:space="preserve"> </t>
    </r>
    <r>
      <rPr>
        <b/>
        <sz val="16"/>
        <color rgb="FF0000FF"/>
        <rFont val="Calibri"/>
        <family val="2"/>
        <scheme val="minor"/>
      </rPr>
      <t xml:space="preserve"> NLSE22-131</t>
    </r>
    <r>
      <rPr>
        <b/>
        <sz val="12"/>
        <color theme="1"/>
        <rFont val="Calibri"/>
        <family val="2"/>
        <scheme val="minor"/>
      </rPr>
      <t xml:space="preserve">      FACTURA</t>
    </r>
    <r>
      <rPr>
        <b/>
        <sz val="14"/>
        <color theme="1"/>
        <rFont val="Calibri"/>
        <family val="2"/>
        <scheme val="minor"/>
      </rPr>
      <t xml:space="preserve"> --2065122-</t>
    </r>
    <r>
      <rPr>
        <b/>
        <sz val="12"/>
        <color theme="1"/>
        <rFont val="Calibri"/>
        <family val="2"/>
        <scheme val="minor"/>
      </rPr>
      <t xml:space="preserve">   valor   FACTURA     54,411.98    </t>
    </r>
    <r>
      <rPr>
        <b/>
        <sz val="14"/>
        <color rgb="FF0000FF"/>
        <rFont val="Calibri"/>
        <family val="2"/>
        <scheme val="minor"/>
      </rPr>
      <t xml:space="preserve"> </t>
    </r>
    <r>
      <rPr>
        <b/>
        <sz val="12"/>
        <color theme="1"/>
        <rFont val="Calibri"/>
        <family val="2"/>
        <scheme val="minor"/>
      </rPr>
      <t>SALDO  PENDIENTE      411.98  usd</t>
    </r>
  </si>
  <si>
    <t>NLSE22-131</t>
  </si>
  <si>
    <t>Compra de  53,209.74    usd  tc   20,398      PAGO A TYSON FRESH MEATS. INC     N-1770      FACTURA  1024116     VALOR FACTURA    53,209.74  usd</t>
  </si>
  <si>
    <t>N-1770</t>
  </si>
  <si>
    <t>Compra de  53,757.19    usd  tc   20,430      PAGO A TYSON FRESH MEATS. INC     N-3751      FACTURA  1023492     VALOR FACTURA    53,757.19  usd</t>
  </si>
  <si>
    <t>N-3751</t>
  </si>
  <si>
    <r>
      <t xml:space="preserve">Compra de 51,000.00    usd t.c. 20,510   A SEABOARD    </t>
    </r>
    <r>
      <rPr>
        <b/>
        <sz val="18"/>
        <color rgb="FF0000FF"/>
        <rFont val="Calibri"/>
        <family val="2"/>
        <scheme val="minor"/>
      </rPr>
      <t xml:space="preserve"> </t>
    </r>
    <r>
      <rPr>
        <b/>
        <sz val="16"/>
        <color rgb="FF0000FF"/>
        <rFont val="Calibri"/>
        <family val="2"/>
        <scheme val="minor"/>
      </rPr>
      <t xml:space="preserve"> NLSE22-130</t>
    </r>
    <r>
      <rPr>
        <b/>
        <sz val="12"/>
        <color theme="1"/>
        <rFont val="Calibri"/>
        <family val="2"/>
        <scheme val="minor"/>
      </rPr>
      <t xml:space="preserve">      FACTURA</t>
    </r>
    <r>
      <rPr>
        <b/>
        <sz val="14"/>
        <color theme="1"/>
        <rFont val="Calibri"/>
        <family val="2"/>
        <scheme val="minor"/>
      </rPr>
      <t xml:space="preserve"> --2065822-</t>
    </r>
    <r>
      <rPr>
        <b/>
        <sz val="12"/>
        <color theme="1"/>
        <rFont val="Calibri"/>
        <family val="2"/>
        <scheme val="minor"/>
      </rPr>
      <t xml:space="preserve">   valor   FACTURA     54,669.34    </t>
    </r>
    <r>
      <rPr>
        <b/>
        <sz val="14"/>
        <color rgb="FF0000FF"/>
        <rFont val="Calibri"/>
        <family val="2"/>
        <scheme val="minor"/>
      </rPr>
      <t xml:space="preserve"> </t>
    </r>
    <r>
      <rPr>
        <b/>
        <sz val="12"/>
        <color theme="1"/>
        <rFont val="Calibri"/>
        <family val="2"/>
        <scheme val="minor"/>
      </rPr>
      <t>SALDO  PENDIENTE      3,369.34  usd</t>
    </r>
  </si>
  <si>
    <t>NLSE22-130</t>
  </si>
  <si>
    <r>
      <t xml:space="preserve">Compra de 56,000.00    usd t.c. 20,460   A SEABOARD    </t>
    </r>
    <r>
      <rPr>
        <b/>
        <sz val="18"/>
        <color rgb="FF0000FF"/>
        <rFont val="Calibri"/>
        <family val="2"/>
        <scheme val="minor"/>
      </rPr>
      <t xml:space="preserve"> </t>
    </r>
    <r>
      <rPr>
        <b/>
        <sz val="16"/>
        <color rgb="FF0000FF"/>
        <rFont val="Calibri"/>
        <family val="2"/>
        <scheme val="minor"/>
      </rPr>
      <t xml:space="preserve"> NLSE22-132</t>
    </r>
    <r>
      <rPr>
        <b/>
        <sz val="12"/>
        <color theme="1"/>
        <rFont val="Calibri"/>
        <family val="2"/>
        <scheme val="minor"/>
      </rPr>
      <t xml:space="preserve">      FACTURA</t>
    </r>
    <r>
      <rPr>
        <b/>
        <sz val="14"/>
        <color theme="1"/>
        <rFont val="Calibri"/>
        <family val="2"/>
        <scheme val="minor"/>
      </rPr>
      <t xml:space="preserve"> --2065823-</t>
    </r>
    <r>
      <rPr>
        <b/>
        <sz val="12"/>
        <color theme="1"/>
        <rFont val="Calibri"/>
        <family val="2"/>
        <scheme val="minor"/>
      </rPr>
      <t xml:space="preserve">   valor   FACTURA     55,272.83    </t>
    </r>
    <r>
      <rPr>
        <b/>
        <sz val="14"/>
        <color rgb="FF0000FF"/>
        <rFont val="Calibri"/>
        <family val="2"/>
        <scheme val="minor"/>
      </rPr>
      <t xml:space="preserve"> </t>
    </r>
    <r>
      <rPr>
        <b/>
        <sz val="12"/>
        <color theme="1"/>
        <rFont val="Calibri"/>
        <family val="2"/>
        <scheme val="minor"/>
      </rPr>
      <t>SALDO  A FAVOR   727.17  usd</t>
    </r>
  </si>
  <si>
    <t>NLSE22-132</t>
  </si>
  <si>
    <r>
      <t xml:space="preserve">Compra de 57,000.00    usd t.c. 20,460   A SEABOARD    </t>
    </r>
    <r>
      <rPr>
        <b/>
        <sz val="18"/>
        <color rgb="FF0000FF"/>
        <rFont val="Calibri"/>
        <family val="2"/>
        <scheme val="minor"/>
      </rPr>
      <t xml:space="preserve"> </t>
    </r>
    <r>
      <rPr>
        <b/>
        <sz val="16"/>
        <color rgb="FF0000FF"/>
        <rFont val="Calibri"/>
        <family val="2"/>
        <scheme val="minor"/>
      </rPr>
      <t xml:space="preserve"> NLSE22-133</t>
    </r>
    <r>
      <rPr>
        <b/>
        <sz val="12"/>
        <color theme="1"/>
        <rFont val="Calibri"/>
        <family val="2"/>
        <scheme val="minor"/>
      </rPr>
      <t xml:space="preserve">      FACTURA</t>
    </r>
    <r>
      <rPr>
        <b/>
        <sz val="14"/>
        <color theme="1"/>
        <rFont val="Calibri"/>
        <family val="2"/>
        <scheme val="minor"/>
      </rPr>
      <t xml:space="preserve"> --2067512-</t>
    </r>
    <r>
      <rPr>
        <b/>
        <sz val="12"/>
        <color theme="1"/>
        <rFont val="Calibri"/>
        <family val="2"/>
        <scheme val="minor"/>
      </rPr>
      <t xml:space="preserve">   valor   FACTURA     56,617.02    </t>
    </r>
    <r>
      <rPr>
        <b/>
        <sz val="14"/>
        <color rgb="FF0000FF"/>
        <rFont val="Calibri"/>
        <family val="2"/>
        <scheme val="minor"/>
      </rPr>
      <t xml:space="preserve"> </t>
    </r>
    <r>
      <rPr>
        <b/>
        <sz val="12"/>
        <color theme="1"/>
        <rFont val="Calibri"/>
        <family val="2"/>
        <scheme val="minor"/>
      </rPr>
      <t>SALDO  A FAVOR   382.98  usd</t>
    </r>
  </si>
  <si>
    <t>NLSE22-133</t>
  </si>
  <si>
    <r>
      <t xml:space="preserve">Compra de 57,000.00    usd t.c. 20,470   A SEABOARD    </t>
    </r>
    <r>
      <rPr>
        <b/>
        <sz val="18"/>
        <color rgb="FF0000FF"/>
        <rFont val="Calibri"/>
        <family val="2"/>
        <scheme val="minor"/>
      </rPr>
      <t xml:space="preserve"> </t>
    </r>
    <r>
      <rPr>
        <b/>
        <sz val="16"/>
        <color rgb="FF0000FF"/>
        <rFont val="Calibri"/>
        <family val="2"/>
        <scheme val="minor"/>
      </rPr>
      <t xml:space="preserve"> NLSE22-134</t>
    </r>
    <r>
      <rPr>
        <b/>
        <sz val="12"/>
        <color theme="1"/>
        <rFont val="Calibri"/>
        <family val="2"/>
        <scheme val="minor"/>
      </rPr>
      <t xml:space="preserve">      FACTURA</t>
    </r>
    <r>
      <rPr>
        <b/>
        <sz val="14"/>
        <color theme="1"/>
        <rFont val="Calibri"/>
        <family val="2"/>
        <scheme val="minor"/>
      </rPr>
      <t xml:space="preserve"> --2067513-</t>
    </r>
    <r>
      <rPr>
        <b/>
        <sz val="12"/>
        <color theme="1"/>
        <rFont val="Calibri"/>
        <family val="2"/>
        <scheme val="minor"/>
      </rPr>
      <t xml:space="preserve">   valor   FACTURA     56,788.67    </t>
    </r>
    <r>
      <rPr>
        <b/>
        <sz val="14"/>
        <color rgb="FF0000FF"/>
        <rFont val="Calibri"/>
        <family val="2"/>
        <scheme val="minor"/>
      </rPr>
      <t xml:space="preserve"> </t>
    </r>
    <r>
      <rPr>
        <b/>
        <sz val="12"/>
        <color theme="1"/>
        <rFont val="Calibri"/>
        <family val="2"/>
        <scheme val="minor"/>
      </rPr>
      <t>SALDO  A FAVOR   211.33  usd</t>
    </r>
  </si>
  <si>
    <t>NLSE22-134</t>
  </si>
  <si>
    <r>
      <t xml:space="preserve">Compra de 57,000.00    usd t.c. 20,430   A SEABOARD    </t>
    </r>
    <r>
      <rPr>
        <b/>
        <sz val="18"/>
        <color rgb="FF0000FF"/>
        <rFont val="Calibri"/>
        <family val="2"/>
        <scheme val="minor"/>
      </rPr>
      <t xml:space="preserve"> </t>
    </r>
    <r>
      <rPr>
        <b/>
        <sz val="16"/>
        <color rgb="FF0000FF"/>
        <rFont val="Calibri"/>
        <family val="2"/>
        <scheme val="minor"/>
      </rPr>
      <t xml:space="preserve"> NLSE22-135</t>
    </r>
    <r>
      <rPr>
        <b/>
        <sz val="12"/>
        <color theme="1"/>
        <rFont val="Calibri"/>
        <family val="2"/>
        <scheme val="minor"/>
      </rPr>
      <t xml:space="preserve">      FACTURA</t>
    </r>
    <r>
      <rPr>
        <b/>
        <sz val="14"/>
        <color theme="1"/>
        <rFont val="Calibri"/>
        <family val="2"/>
        <scheme val="minor"/>
      </rPr>
      <t xml:space="preserve"> --2068382-</t>
    </r>
    <r>
      <rPr>
        <b/>
        <sz val="12"/>
        <color theme="1"/>
        <rFont val="Calibri"/>
        <family val="2"/>
        <scheme val="minor"/>
      </rPr>
      <t xml:space="preserve">   valor   FACTURA     56,961.29    </t>
    </r>
    <r>
      <rPr>
        <b/>
        <sz val="14"/>
        <color rgb="FF0000FF"/>
        <rFont val="Calibri"/>
        <family val="2"/>
        <scheme val="minor"/>
      </rPr>
      <t xml:space="preserve"> </t>
    </r>
    <r>
      <rPr>
        <b/>
        <sz val="12"/>
        <color theme="1"/>
        <rFont val="Calibri"/>
        <family val="2"/>
        <scheme val="minor"/>
      </rPr>
      <t>SALDO  A FAVOR   38.71  usd</t>
    </r>
  </si>
  <si>
    <t>NLSE22-135</t>
  </si>
  <si>
    <t>NLSE22-136</t>
  </si>
  <si>
    <r>
      <t xml:space="preserve">Compra de 57,000.00    usd t.c. 20,380   A SEABOARD    </t>
    </r>
    <r>
      <rPr>
        <b/>
        <sz val="18"/>
        <color rgb="FF0000FF"/>
        <rFont val="Calibri"/>
        <family val="2"/>
        <scheme val="minor"/>
      </rPr>
      <t xml:space="preserve"> </t>
    </r>
    <r>
      <rPr>
        <b/>
        <sz val="16"/>
        <color rgb="FF0000FF"/>
        <rFont val="Calibri"/>
        <family val="2"/>
        <scheme val="minor"/>
      </rPr>
      <t xml:space="preserve"> NLSE22-136</t>
    </r>
    <r>
      <rPr>
        <b/>
        <sz val="12"/>
        <color theme="1"/>
        <rFont val="Calibri"/>
        <family val="2"/>
        <scheme val="minor"/>
      </rPr>
      <t xml:space="preserve">      FACTURA</t>
    </r>
    <r>
      <rPr>
        <b/>
        <sz val="14"/>
        <color theme="1"/>
        <rFont val="Calibri"/>
        <family val="2"/>
        <scheme val="minor"/>
      </rPr>
      <t xml:space="preserve"> --2068383-</t>
    </r>
    <r>
      <rPr>
        <b/>
        <sz val="12"/>
        <color theme="1"/>
        <rFont val="Calibri"/>
        <family val="2"/>
        <scheme val="minor"/>
      </rPr>
      <t xml:space="preserve">   valor   FACTURA     52,896.67    </t>
    </r>
    <r>
      <rPr>
        <b/>
        <sz val="14"/>
        <color rgb="FF0000FF"/>
        <rFont val="Calibri"/>
        <family val="2"/>
        <scheme val="minor"/>
      </rPr>
      <t xml:space="preserve"> </t>
    </r>
    <r>
      <rPr>
        <b/>
        <sz val="12"/>
        <color theme="1"/>
        <rFont val="Calibri"/>
        <family val="2"/>
        <scheme val="minor"/>
      </rPr>
      <t>SALDO  A FAVOR   4,103.33 usd</t>
    </r>
  </si>
  <si>
    <r>
      <t xml:space="preserve">Compra de 55,000.00    usd t.c. 20,385   A SEABOARD    </t>
    </r>
    <r>
      <rPr>
        <b/>
        <sz val="18"/>
        <color rgb="FF0000FF"/>
        <rFont val="Calibri"/>
        <family val="2"/>
        <scheme val="minor"/>
      </rPr>
      <t xml:space="preserve"> </t>
    </r>
    <r>
      <rPr>
        <b/>
        <sz val="16"/>
        <color rgb="FF0000FF"/>
        <rFont val="Calibri"/>
        <family val="2"/>
        <scheme val="minor"/>
      </rPr>
      <t xml:space="preserve"> NLSE22-139</t>
    </r>
    <r>
      <rPr>
        <b/>
        <sz val="12"/>
        <color theme="1"/>
        <rFont val="Calibri"/>
        <family val="2"/>
        <scheme val="minor"/>
      </rPr>
      <t xml:space="preserve">      FACTURA</t>
    </r>
    <r>
      <rPr>
        <b/>
        <sz val="14"/>
        <color theme="1"/>
        <rFont val="Calibri"/>
        <family val="2"/>
        <scheme val="minor"/>
      </rPr>
      <t xml:space="preserve"> --2070366-</t>
    </r>
    <r>
      <rPr>
        <b/>
        <sz val="12"/>
        <color theme="1"/>
        <rFont val="Calibri"/>
        <family val="2"/>
        <scheme val="minor"/>
      </rPr>
      <t xml:space="preserve">   valor   FACTURA     54,711.55    </t>
    </r>
    <r>
      <rPr>
        <b/>
        <sz val="14"/>
        <color rgb="FF0000FF"/>
        <rFont val="Calibri"/>
        <family val="2"/>
        <scheme val="minor"/>
      </rPr>
      <t xml:space="preserve"> </t>
    </r>
    <r>
      <rPr>
        <b/>
        <sz val="12"/>
        <color theme="1"/>
        <rFont val="Calibri"/>
        <family val="2"/>
        <scheme val="minor"/>
      </rPr>
      <t>SALDO  A FAVOR    288.45   usd</t>
    </r>
  </si>
  <si>
    <t>NLSE22-139</t>
  </si>
  <si>
    <t>N-3752</t>
  </si>
  <si>
    <r>
      <t xml:space="preserve">Compra de  53,757.19    usd  tc   20,320      PAGO A TYSON FRESH MEATS. INC     N-1765      FACTURA  1025187     VALOR FACTURA    53,261.67 </t>
    </r>
    <r>
      <rPr>
        <b/>
        <sz val="12"/>
        <color rgb="FFFF0000"/>
        <rFont val="Calibri"/>
        <family val="2"/>
        <scheme val="minor"/>
      </rPr>
      <t xml:space="preserve">  SALDO A FAVOR    495.52  </t>
    </r>
    <r>
      <rPr>
        <b/>
        <sz val="12"/>
        <color theme="1"/>
        <rFont val="Calibri"/>
        <family val="2"/>
        <scheme val="minor"/>
      </rPr>
      <t>usd</t>
    </r>
  </si>
  <si>
    <t>N-1765</t>
  </si>
  <si>
    <r>
      <t xml:space="preserve">Compra de 56,500.00    usd t.c. 20,790   A SEABOARD    </t>
    </r>
    <r>
      <rPr>
        <b/>
        <sz val="18"/>
        <color rgb="FF0000FF"/>
        <rFont val="Calibri"/>
        <family val="2"/>
        <scheme val="minor"/>
      </rPr>
      <t xml:space="preserve"> </t>
    </r>
    <r>
      <rPr>
        <b/>
        <sz val="16"/>
        <color rgb="FF0000FF"/>
        <rFont val="Calibri"/>
        <family val="2"/>
        <scheme val="minor"/>
      </rPr>
      <t xml:space="preserve"> NLSE22-137</t>
    </r>
    <r>
      <rPr>
        <b/>
        <sz val="12"/>
        <color theme="1"/>
        <rFont val="Calibri"/>
        <family val="2"/>
        <scheme val="minor"/>
      </rPr>
      <t xml:space="preserve">      FACTURA</t>
    </r>
    <r>
      <rPr>
        <b/>
        <sz val="14"/>
        <color theme="1"/>
        <rFont val="Calibri"/>
        <family val="2"/>
        <scheme val="minor"/>
      </rPr>
      <t xml:space="preserve"> --2070117-</t>
    </r>
    <r>
      <rPr>
        <b/>
        <sz val="12"/>
        <color theme="1"/>
        <rFont val="Calibri"/>
        <family val="2"/>
        <scheme val="minor"/>
      </rPr>
      <t xml:space="preserve">   valor   FACTURA     53,797.24    </t>
    </r>
    <r>
      <rPr>
        <b/>
        <sz val="14"/>
        <color rgb="FF0000FF"/>
        <rFont val="Calibri"/>
        <family val="2"/>
        <scheme val="minor"/>
      </rPr>
      <t xml:space="preserve"> </t>
    </r>
    <r>
      <rPr>
        <b/>
        <sz val="12"/>
        <color theme="1"/>
        <rFont val="Calibri"/>
        <family val="2"/>
        <scheme val="minor"/>
      </rPr>
      <t>SALDO  A FAVOR   2,702.76 usd</t>
    </r>
  </si>
  <si>
    <t>NLSE22-137</t>
  </si>
  <si>
    <r>
      <t xml:space="preserve">Compra de 56,000.00    usd t.c. 20,700   A SEABOARD    </t>
    </r>
    <r>
      <rPr>
        <b/>
        <sz val="18"/>
        <color rgb="FF0000FF"/>
        <rFont val="Calibri"/>
        <family val="2"/>
        <scheme val="minor"/>
      </rPr>
      <t xml:space="preserve"> </t>
    </r>
    <r>
      <rPr>
        <b/>
        <sz val="16"/>
        <color rgb="FF0000FF"/>
        <rFont val="Calibri"/>
        <family val="2"/>
        <scheme val="minor"/>
      </rPr>
      <t xml:space="preserve"> NLSE22-138</t>
    </r>
    <r>
      <rPr>
        <b/>
        <sz val="12"/>
        <color theme="1"/>
        <rFont val="Calibri"/>
        <family val="2"/>
        <scheme val="minor"/>
      </rPr>
      <t xml:space="preserve">      FACTURA</t>
    </r>
    <r>
      <rPr>
        <b/>
        <sz val="14"/>
        <color theme="1"/>
        <rFont val="Calibri"/>
        <family val="2"/>
        <scheme val="minor"/>
      </rPr>
      <t xml:space="preserve"> --2070118-</t>
    </r>
    <r>
      <rPr>
        <b/>
        <sz val="12"/>
        <color theme="1"/>
        <rFont val="Calibri"/>
        <family val="2"/>
        <scheme val="minor"/>
      </rPr>
      <t xml:space="preserve">   valor   FACTURA     53,604.16    </t>
    </r>
    <r>
      <rPr>
        <b/>
        <sz val="14"/>
        <color rgb="FF0000FF"/>
        <rFont val="Calibri"/>
        <family val="2"/>
        <scheme val="minor"/>
      </rPr>
      <t xml:space="preserve"> </t>
    </r>
    <r>
      <rPr>
        <b/>
        <sz val="12"/>
        <color theme="1"/>
        <rFont val="Calibri"/>
        <family val="2"/>
        <scheme val="minor"/>
      </rPr>
      <t>SALDO  A FAVOR   2,395.84 usd</t>
    </r>
  </si>
  <si>
    <t>NLSE22-138</t>
  </si>
  <si>
    <r>
      <t xml:space="preserve">Compra de  55,288.61    usd  tc   20,410      PAGO A TYSON FRESH MEATS. INC     N-1766      FACTURA  1035579     VALOR FACTURA    55,288.61 </t>
    </r>
    <r>
      <rPr>
        <b/>
        <sz val="12"/>
        <color rgb="FFFF0000"/>
        <rFont val="Calibri"/>
        <family val="2"/>
        <scheme val="minor"/>
      </rPr>
      <t xml:space="preserve">  </t>
    </r>
    <r>
      <rPr>
        <b/>
        <sz val="12"/>
        <color theme="1"/>
        <rFont val="Calibri"/>
        <family val="2"/>
        <scheme val="minor"/>
      </rPr>
      <t>usd</t>
    </r>
  </si>
  <si>
    <t>N-1766</t>
  </si>
  <si>
    <r>
      <t xml:space="preserve">Compra de 53,000.00    usd t.c. 20,440   A SEABOARD    </t>
    </r>
    <r>
      <rPr>
        <b/>
        <sz val="18"/>
        <color rgb="FF0000FF"/>
        <rFont val="Calibri"/>
        <family val="2"/>
        <scheme val="minor"/>
      </rPr>
      <t xml:space="preserve"> </t>
    </r>
    <r>
      <rPr>
        <b/>
        <sz val="16"/>
        <color rgb="FF0000FF"/>
        <rFont val="Calibri"/>
        <family val="2"/>
        <scheme val="minor"/>
      </rPr>
      <t xml:space="preserve"> NLSE22-140</t>
    </r>
    <r>
      <rPr>
        <b/>
        <sz val="12"/>
        <color theme="1"/>
        <rFont val="Calibri"/>
        <family val="2"/>
        <scheme val="minor"/>
      </rPr>
      <t xml:space="preserve">      FACTURA</t>
    </r>
    <r>
      <rPr>
        <b/>
        <sz val="14"/>
        <color theme="1"/>
        <rFont val="Calibri"/>
        <family val="2"/>
        <scheme val="minor"/>
      </rPr>
      <t xml:space="preserve"> --2070843-</t>
    </r>
    <r>
      <rPr>
        <b/>
        <sz val="12"/>
        <color theme="1"/>
        <rFont val="Calibri"/>
        <family val="2"/>
        <scheme val="minor"/>
      </rPr>
      <t xml:space="preserve">   valor   FACTURA     51,313.89    </t>
    </r>
    <r>
      <rPr>
        <b/>
        <sz val="14"/>
        <color rgb="FF0000FF"/>
        <rFont val="Calibri"/>
        <family val="2"/>
        <scheme val="minor"/>
      </rPr>
      <t xml:space="preserve"> </t>
    </r>
    <r>
      <rPr>
        <b/>
        <sz val="12"/>
        <color theme="1"/>
        <rFont val="Calibri"/>
        <family val="2"/>
        <scheme val="minor"/>
      </rPr>
      <t>SALDO  A FAVOR    1,686.11   usd</t>
    </r>
  </si>
  <si>
    <t>NLSE22-140</t>
  </si>
  <si>
    <r>
      <t xml:space="preserve">Compra de  54,916.53    usd  tc   20,310      PAGO A TYSON FRESH MEATS. INC     N-1767      FACTURA  1038821     VALOR FACTURA    54,916.53 </t>
    </r>
    <r>
      <rPr>
        <b/>
        <sz val="12"/>
        <color rgb="FFFF0000"/>
        <rFont val="Calibri"/>
        <family val="2"/>
        <scheme val="minor"/>
      </rPr>
      <t xml:space="preserve">  </t>
    </r>
    <r>
      <rPr>
        <b/>
        <sz val="12"/>
        <color theme="1"/>
        <rFont val="Calibri"/>
        <family val="2"/>
        <scheme val="minor"/>
      </rPr>
      <t>usd</t>
    </r>
  </si>
  <si>
    <t>N-1767</t>
  </si>
  <si>
    <r>
      <t xml:space="preserve">Compra de  54,332.69    usd  tc   20,260      PAGO A TYSON FRESH MEATS. INC     V-3571     FACTURA  1041436     VALOR FACTURA    54,332.69 </t>
    </r>
    <r>
      <rPr>
        <b/>
        <sz val="12"/>
        <color rgb="FFFF0000"/>
        <rFont val="Calibri"/>
        <family val="2"/>
        <scheme val="minor"/>
      </rPr>
      <t xml:space="preserve">  </t>
    </r>
    <r>
      <rPr>
        <b/>
        <sz val="12"/>
        <color theme="1"/>
        <rFont val="Calibri"/>
        <family val="2"/>
        <scheme val="minor"/>
      </rPr>
      <t>usd</t>
    </r>
  </si>
  <si>
    <t>V-3571</t>
  </si>
  <si>
    <r>
      <t xml:space="preserve">Compra de 55,000.00    usd t.c. 20,050   A SEABOARD    </t>
    </r>
    <r>
      <rPr>
        <b/>
        <sz val="18"/>
        <color rgb="FF0000FF"/>
        <rFont val="Calibri"/>
        <family val="2"/>
        <scheme val="minor"/>
      </rPr>
      <t xml:space="preserve"> </t>
    </r>
    <r>
      <rPr>
        <b/>
        <sz val="16"/>
        <color rgb="FF0000FF"/>
        <rFont val="Calibri"/>
        <family val="2"/>
        <scheme val="minor"/>
      </rPr>
      <t xml:space="preserve"> NLSE22-141</t>
    </r>
    <r>
      <rPr>
        <b/>
        <sz val="12"/>
        <color theme="1"/>
        <rFont val="Calibri"/>
        <family val="2"/>
        <scheme val="minor"/>
      </rPr>
      <t xml:space="preserve">      FACTURA</t>
    </r>
    <r>
      <rPr>
        <b/>
        <sz val="14"/>
        <color theme="1"/>
        <rFont val="Calibri"/>
        <family val="2"/>
        <scheme val="minor"/>
      </rPr>
      <t xml:space="preserve"> --2070844</t>
    </r>
    <r>
      <rPr>
        <b/>
        <sz val="12"/>
        <color theme="1"/>
        <rFont val="Calibri"/>
        <family val="2"/>
        <scheme val="minor"/>
      </rPr>
      <t xml:space="preserve">   valor   FACTURA     51,559.23    </t>
    </r>
    <r>
      <rPr>
        <b/>
        <sz val="14"/>
        <color rgb="FF0000FF"/>
        <rFont val="Calibri"/>
        <family val="2"/>
        <scheme val="minor"/>
      </rPr>
      <t xml:space="preserve"> </t>
    </r>
    <r>
      <rPr>
        <b/>
        <sz val="12"/>
        <color theme="1"/>
        <rFont val="Calibri"/>
        <family val="2"/>
        <scheme val="minor"/>
      </rPr>
      <t>SALDO  A FAVOR    3,440.77   usd</t>
    </r>
  </si>
  <si>
    <t>NLSE22-141</t>
  </si>
  <si>
    <r>
      <t xml:space="preserve">Compra de  55,412.11    usd  tc   20,482      PAGO A TYSON FRESH MEATS. INC     N-3752      FACTURA  1023492     VALOR FACTURA    55,907.63 </t>
    </r>
    <r>
      <rPr>
        <b/>
        <sz val="12"/>
        <color rgb="FFFF0000"/>
        <rFont val="Calibri"/>
        <family val="2"/>
        <scheme val="minor"/>
      </rPr>
      <t xml:space="preserve"> Menos saldo a favor      495.52  </t>
    </r>
    <r>
      <rPr>
        <b/>
        <sz val="12"/>
        <color theme="1"/>
        <rFont val="Calibri"/>
        <family val="2"/>
        <scheme val="minor"/>
      </rPr>
      <t>usd</t>
    </r>
  </si>
  <si>
    <r>
      <t xml:space="preserve">Compra de 55,000.00    usd t.c. 19.990   A SEABOARD    </t>
    </r>
    <r>
      <rPr>
        <b/>
        <sz val="18"/>
        <color rgb="FF0000FF"/>
        <rFont val="Calibri"/>
        <family val="2"/>
        <scheme val="minor"/>
      </rPr>
      <t xml:space="preserve"> </t>
    </r>
    <r>
      <rPr>
        <b/>
        <sz val="16"/>
        <color rgb="FF0000FF"/>
        <rFont val="Calibri"/>
        <family val="2"/>
        <scheme val="minor"/>
      </rPr>
      <t xml:space="preserve"> NLSE22-142</t>
    </r>
    <r>
      <rPr>
        <b/>
        <sz val="12"/>
        <color theme="1"/>
        <rFont val="Calibri"/>
        <family val="2"/>
        <scheme val="minor"/>
      </rPr>
      <t xml:space="preserve">      FACTURA</t>
    </r>
    <r>
      <rPr>
        <b/>
        <sz val="14"/>
        <color theme="1"/>
        <rFont val="Calibri"/>
        <family val="2"/>
        <scheme val="minor"/>
      </rPr>
      <t xml:space="preserve"> --2072081</t>
    </r>
    <r>
      <rPr>
        <b/>
        <sz val="12"/>
        <color theme="1"/>
        <rFont val="Calibri"/>
        <family val="2"/>
        <scheme val="minor"/>
      </rPr>
      <t xml:space="preserve">   valor   FACTURA     49,535.16    </t>
    </r>
    <r>
      <rPr>
        <b/>
        <sz val="14"/>
        <color rgb="FF0000FF"/>
        <rFont val="Calibri"/>
        <family val="2"/>
        <scheme val="minor"/>
      </rPr>
      <t xml:space="preserve"> </t>
    </r>
    <r>
      <rPr>
        <b/>
        <sz val="12"/>
        <color theme="1"/>
        <rFont val="Calibri"/>
        <family val="2"/>
        <scheme val="minor"/>
      </rPr>
      <t>SALDO  A FAVOR    5,464.84  usd</t>
    </r>
  </si>
  <si>
    <r>
      <t xml:space="preserve">Compra de 55,000.00    usd t.c. 19.970   A SEABOARD    </t>
    </r>
    <r>
      <rPr>
        <b/>
        <sz val="18"/>
        <color rgb="FF0000FF"/>
        <rFont val="Calibri"/>
        <family val="2"/>
        <scheme val="minor"/>
      </rPr>
      <t xml:space="preserve"> </t>
    </r>
    <r>
      <rPr>
        <b/>
        <sz val="16"/>
        <color rgb="FF0000FF"/>
        <rFont val="Calibri"/>
        <family val="2"/>
        <scheme val="minor"/>
      </rPr>
      <t xml:space="preserve"> NLSE22-143</t>
    </r>
    <r>
      <rPr>
        <b/>
        <sz val="12"/>
        <color theme="1"/>
        <rFont val="Calibri"/>
        <family val="2"/>
        <scheme val="minor"/>
      </rPr>
      <t xml:space="preserve">      FACTURA</t>
    </r>
    <r>
      <rPr>
        <b/>
        <sz val="14"/>
        <color theme="1"/>
        <rFont val="Calibri"/>
        <family val="2"/>
        <scheme val="minor"/>
      </rPr>
      <t xml:space="preserve"> --2072082</t>
    </r>
    <r>
      <rPr>
        <b/>
        <sz val="12"/>
        <color theme="1"/>
        <rFont val="Calibri"/>
        <family val="2"/>
        <scheme val="minor"/>
      </rPr>
      <t xml:space="preserve">   valor   FACTURA     50,769.66    </t>
    </r>
    <r>
      <rPr>
        <b/>
        <sz val="14"/>
        <color rgb="FF0000FF"/>
        <rFont val="Calibri"/>
        <family val="2"/>
        <scheme val="minor"/>
      </rPr>
      <t xml:space="preserve"> </t>
    </r>
    <r>
      <rPr>
        <b/>
        <sz val="12"/>
        <color theme="1"/>
        <rFont val="Calibri"/>
        <family val="2"/>
        <scheme val="minor"/>
      </rPr>
      <t>SALDO  A FAVOR    4,230.34  usd</t>
    </r>
  </si>
  <si>
    <t>NLSE22-142</t>
  </si>
  <si>
    <t>NLSE22-143</t>
  </si>
  <si>
    <r>
      <t xml:space="preserve">Compra de 55,000.00    usd t.c. 19.960   A SEABOARD    </t>
    </r>
    <r>
      <rPr>
        <b/>
        <sz val="18"/>
        <color rgb="FF0000FF"/>
        <rFont val="Calibri"/>
        <family val="2"/>
        <scheme val="minor"/>
      </rPr>
      <t xml:space="preserve"> </t>
    </r>
    <r>
      <rPr>
        <b/>
        <sz val="16"/>
        <color rgb="FF0000FF"/>
        <rFont val="Calibri"/>
        <family val="2"/>
        <scheme val="minor"/>
      </rPr>
      <t xml:space="preserve"> NLSE22-144</t>
    </r>
    <r>
      <rPr>
        <b/>
        <sz val="12"/>
        <color theme="1"/>
        <rFont val="Calibri"/>
        <family val="2"/>
        <scheme val="minor"/>
      </rPr>
      <t xml:space="preserve">      FACTURA</t>
    </r>
    <r>
      <rPr>
        <b/>
        <sz val="14"/>
        <color theme="1"/>
        <rFont val="Calibri"/>
        <family val="2"/>
        <scheme val="minor"/>
      </rPr>
      <t xml:space="preserve"> --2073043</t>
    </r>
    <r>
      <rPr>
        <b/>
        <sz val="12"/>
        <color theme="1"/>
        <rFont val="Calibri"/>
        <family val="2"/>
        <scheme val="minor"/>
      </rPr>
      <t xml:space="preserve">   valor   FACTURA     50,136.61    </t>
    </r>
    <r>
      <rPr>
        <b/>
        <sz val="14"/>
        <color rgb="FF0000FF"/>
        <rFont val="Calibri"/>
        <family val="2"/>
        <scheme val="minor"/>
      </rPr>
      <t xml:space="preserve"> </t>
    </r>
    <r>
      <rPr>
        <b/>
        <sz val="12"/>
        <color theme="1"/>
        <rFont val="Calibri"/>
        <family val="2"/>
        <scheme val="minor"/>
      </rPr>
      <t>SALDO  PENDIENTE  136.61  usd</t>
    </r>
  </si>
  <si>
    <t>NLSE22-144</t>
  </si>
  <si>
    <r>
      <t xml:space="preserve">Compra de 55,000.00    usd t.c. 19.890   A SEABOARD    </t>
    </r>
    <r>
      <rPr>
        <b/>
        <sz val="18"/>
        <color rgb="FF0000FF"/>
        <rFont val="Calibri"/>
        <family val="2"/>
        <scheme val="minor"/>
      </rPr>
      <t xml:space="preserve"> </t>
    </r>
    <r>
      <rPr>
        <b/>
        <sz val="16"/>
        <color rgb="FF0000FF"/>
        <rFont val="Calibri"/>
        <family val="2"/>
        <scheme val="minor"/>
      </rPr>
      <t xml:space="preserve"> NLSE22-145</t>
    </r>
    <r>
      <rPr>
        <b/>
        <sz val="12"/>
        <color theme="1"/>
        <rFont val="Calibri"/>
        <family val="2"/>
        <scheme val="minor"/>
      </rPr>
      <t xml:space="preserve">      FACTURA</t>
    </r>
    <r>
      <rPr>
        <b/>
        <sz val="14"/>
        <color theme="1"/>
        <rFont val="Calibri"/>
        <family val="2"/>
        <scheme val="minor"/>
      </rPr>
      <t xml:space="preserve"> --2073551</t>
    </r>
    <r>
      <rPr>
        <b/>
        <sz val="12"/>
        <color theme="1"/>
        <rFont val="Calibri"/>
        <family val="2"/>
        <scheme val="minor"/>
      </rPr>
      <t xml:space="preserve">   valor   FACTURA     50,275.47    </t>
    </r>
    <r>
      <rPr>
        <b/>
        <sz val="14"/>
        <color rgb="FF0000FF"/>
        <rFont val="Calibri"/>
        <family val="2"/>
        <scheme val="minor"/>
      </rPr>
      <t xml:space="preserve"> </t>
    </r>
    <r>
      <rPr>
        <b/>
        <sz val="12"/>
        <color theme="1"/>
        <rFont val="Calibri"/>
        <family val="2"/>
        <scheme val="minor"/>
      </rPr>
      <t>SALDO  A FAVOR   4,724.53  usd</t>
    </r>
  </si>
  <si>
    <t>NLSE22-145</t>
  </si>
  <si>
    <r>
      <t xml:space="preserve">Compra de 50,000.00    usd t.c. 19.890   A SEABOARD    </t>
    </r>
    <r>
      <rPr>
        <b/>
        <sz val="18"/>
        <color rgb="FF0000FF"/>
        <rFont val="Calibri"/>
        <family val="2"/>
        <scheme val="minor"/>
      </rPr>
      <t xml:space="preserve"> </t>
    </r>
    <r>
      <rPr>
        <b/>
        <sz val="16"/>
        <color rgb="FF0000FF"/>
        <rFont val="Calibri"/>
        <family val="2"/>
        <scheme val="minor"/>
      </rPr>
      <t xml:space="preserve"> NLSE22-146</t>
    </r>
    <r>
      <rPr>
        <b/>
        <sz val="12"/>
        <color theme="1"/>
        <rFont val="Calibri"/>
        <family val="2"/>
        <scheme val="minor"/>
      </rPr>
      <t xml:space="preserve">      FACTURA</t>
    </r>
    <r>
      <rPr>
        <b/>
        <sz val="14"/>
        <color theme="1"/>
        <rFont val="Calibri"/>
        <family val="2"/>
        <scheme val="minor"/>
      </rPr>
      <t xml:space="preserve"> --2073546</t>
    </r>
    <r>
      <rPr>
        <b/>
        <sz val="12"/>
        <color theme="1"/>
        <rFont val="Calibri"/>
        <family val="2"/>
        <scheme val="minor"/>
      </rPr>
      <t xml:space="preserve">  valor   FACTURA     49,954.28    </t>
    </r>
    <r>
      <rPr>
        <b/>
        <sz val="14"/>
        <color rgb="FF0000FF"/>
        <rFont val="Calibri"/>
        <family val="2"/>
        <scheme val="minor"/>
      </rPr>
      <t xml:space="preserve"> </t>
    </r>
    <r>
      <rPr>
        <b/>
        <sz val="12"/>
        <color theme="1"/>
        <rFont val="Calibri"/>
        <family val="2"/>
        <scheme val="minor"/>
      </rPr>
      <t>SALDO  A FAVOR   45.72  usd</t>
    </r>
  </si>
  <si>
    <t>NLSE22-146</t>
  </si>
  <si>
    <r>
      <t xml:space="preserve">Compra de  49,575.59    usd  tc   20,110      PAGO A TYSON FRESH MEATS. INC     V-3572     FACTURA  1054010     VALOR FACTURA    49,575.59 </t>
    </r>
    <r>
      <rPr>
        <b/>
        <sz val="12"/>
        <color rgb="FFFF0000"/>
        <rFont val="Calibri"/>
        <family val="2"/>
        <scheme val="minor"/>
      </rPr>
      <t xml:space="preserve">  </t>
    </r>
    <r>
      <rPr>
        <b/>
        <sz val="12"/>
        <color theme="1"/>
        <rFont val="Calibri"/>
        <family val="2"/>
        <scheme val="minor"/>
      </rPr>
      <t>usd</t>
    </r>
  </si>
  <si>
    <t>V-3572</t>
  </si>
  <si>
    <r>
      <t xml:space="preserve">Compra de 50,075.52    usd t.c. 19.860003   A SEABOARD    </t>
    </r>
    <r>
      <rPr>
        <b/>
        <sz val="18"/>
        <color rgb="FF0000FF"/>
        <rFont val="Calibri"/>
        <family val="2"/>
        <scheme val="minor"/>
      </rPr>
      <t xml:space="preserve"> </t>
    </r>
    <r>
      <rPr>
        <b/>
        <sz val="16"/>
        <color rgb="FF0000FF"/>
        <rFont val="Calibri"/>
        <family val="2"/>
        <scheme val="minor"/>
      </rPr>
      <t xml:space="preserve"> NLSE22-147</t>
    </r>
    <r>
      <rPr>
        <b/>
        <sz val="12"/>
        <color theme="1"/>
        <rFont val="Calibri"/>
        <family val="2"/>
        <scheme val="minor"/>
      </rPr>
      <t xml:space="preserve">      FACTURA</t>
    </r>
    <r>
      <rPr>
        <b/>
        <sz val="14"/>
        <color theme="1"/>
        <rFont val="Calibri"/>
        <family val="2"/>
        <scheme val="minor"/>
      </rPr>
      <t xml:space="preserve"> --2075151</t>
    </r>
    <r>
      <rPr>
        <b/>
        <sz val="12"/>
        <color theme="1"/>
        <rFont val="Calibri"/>
        <family val="2"/>
        <scheme val="minor"/>
      </rPr>
      <t xml:space="preserve">  valor   FACTURA     47,690.58    </t>
    </r>
    <r>
      <rPr>
        <b/>
        <sz val="14"/>
        <color rgb="FF0000FF"/>
        <rFont val="Calibri"/>
        <family val="2"/>
        <scheme val="minor"/>
      </rPr>
      <t xml:space="preserve"> </t>
    </r>
    <r>
      <rPr>
        <b/>
        <sz val="12"/>
        <color theme="1"/>
        <rFont val="Calibri"/>
        <family val="2"/>
        <scheme val="minor"/>
      </rPr>
      <t>SALDO  A FAVOR   2,384.94  usd</t>
    </r>
  </si>
  <si>
    <t>NLSE22-147</t>
  </si>
  <si>
    <r>
      <t xml:space="preserve">Compra de 50,000.00    usd t.c. 20.070   A SEABOARD    </t>
    </r>
    <r>
      <rPr>
        <b/>
        <sz val="18"/>
        <color rgb="FF0000FF"/>
        <rFont val="Calibri"/>
        <family val="2"/>
        <scheme val="minor"/>
      </rPr>
      <t xml:space="preserve"> </t>
    </r>
    <r>
      <rPr>
        <b/>
        <sz val="16"/>
        <color rgb="FF0000FF"/>
        <rFont val="Calibri"/>
        <family val="2"/>
        <scheme val="minor"/>
      </rPr>
      <t xml:space="preserve"> NLSE22-148</t>
    </r>
    <r>
      <rPr>
        <b/>
        <sz val="12"/>
        <color theme="1"/>
        <rFont val="Calibri"/>
        <family val="2"/>
        <scheme val="minor"/>
      </rPr>
      <t xml:space="preserve">      FACTURA</t>
    </r>
    <r>
      <rPr>
        <b/>
        <sz val="14"/>
        <color theme="1"/>
        <rFont val="Calibri"/>
        <family val="2"/>
        <scheme val="minor"/>
      </rPr>
      <t xml:space="preserve"> --2074870    </t>
    </r>
    <r>
      <rPr>
        <b/>
        <sz val="12"/>
        <color theme="1"/>
        <rFont val="Calibri"/>
        <family val="2"/>
        <scheme val="minor"/>
      </rPr>
      <t xml:space="preserve">  valor   FACTURA     47,353.67    </t>
    </r>
    <r>
      <rPr>
        <b/>
        <sz val="14"/>
        <color rgb="FF0000FF"/>
        <rFont val="Calibri"/>
        <family val="2"/>
        <scheme val="minor"/>
      </rPr>
      <t xml:space="preserve"> </t>
    </r>
    <r>
      <rPr>
        <b/>
        <sz val="12"/>
        <color theme="1"/>
        <rFont val="Calibri"/>
        <family val="2"/>
        <scheme val="minor"/>
      </rPr>
      <t>SALDO  A FAVOR   2,646.33  usd</t>
    </r>
  </si>
  <si>
    <t>NLSE22-148</t>
  </si>
  <si>
    <r>
      <t xml:space="preserve">Compra de 50,000.00    usd t.c. 20.180   A SEABOARD    </t>
    </r>
    <r>
      <rPr>
        <b/>
        <sz val="18"/>
        <color rgb="FF0000FF"/>
        <rFont val="Calibri"/>
        <family val="2"/>
        <scheme val="minor"/>
      </rPr>
      <t xml:space="preserve"> </t>
    </r>
    <r>
      <rPr>
        <b/>
        <sz val="16"/>
        <color rgb="FF0000FF"/>
        <rFont val="Calibri"/>
        <family val="2"/>
        <scheme val="minor"/>
      </rPr>
      <t xml:space="preserve"> NLSE22-149</t>
    </r>
    <r>
      <rPr>
        <b/>
        <sz val="12"/>
        <color theme="1"/>
        <rFont val="Calibri"/>
        <family val="2"/>
        <scheme val="minor"/>
      </rPr>
      <t xml:space="preserve">      FACTURA</t>
    </r>
    <r>
      <rPr>
        <b/>
        <sz val="14"/>
        <color theme="1"/>
        <rFont val="Calibri"/>
        <family val="2"/>
        <scheme val="minor"/>
      </rPr>
      <t xml:space="preserve"> --2075152    </t>
    </r>
    <r>
      <rPr>
        <b/>
        <sz val="12"/>
        <color theme="1"/>
        <rFont val="Calibri"/>
        <family val="2"/>
        <scheme val="minor"/>
      </rPr>
      <t xml:space="preserve">  valor   FACTURA     48,147.96    </t>
    </r>
    <r>
      <rPr>
        <b/>
        <sz val="14"/>
        <color rgb="FF0000FF"/>
        <rFont val="Calibri"/>
        <family val="2"/>
        <scheme val="minor"/>
      </rPr>
      <t xml:space="preserve"> </t>
    </r>
    <r>
      <rPr>
        <b/>
        <sz val="12"/>
        <color theme="1"/>
        <rFont val="Calibri"/>
        <family val="2"/>
        <scheme val="minor"/>
      </rPr>
      <t>SALDO  A FAVOR   1,852.04  usd</t>
    </r>
  </si>
  <si>
    <t>NLSE22-149</t>
  </si>
  <si>
    <r>
      <t xml:space="preserve">Compra de 50,000.00    usd t.c. 20.210   A SEABOARD    </t>
    </r>
    <r>
      <rPr>
        <b/>
        <sz val="18"/>
        <color rgb="FF0000FF"/>
        <rFont val="Calibri"/>
        <family val="2"/>
        <scheme val="minor"/>
      </rPr>
      <t xml:space="preserve"> </t>
    </r>
    <r>
      <rPr>
        <b/>
        <sz val="16"/>
        <color rgb="FF0000FF"/>
        <rFont val="Calibri"/>
        <family val="2"/>
        <scheme val="minor"/>
      </rPr>
      <t xml:space="preserve"> NLSE22-150</t>
    </r>
    <r>
      <rPr>
        <b/>
        <sz val="12"/>
        <color theme="1"/>
        <rFont val="Calibri"/>
        <family val="2"/>
        <scheme val="minor"/>
      </rPr>
      <t xml:space="preserve">      FACTURA</t>
    </r>
    <r>
      <rPr>
        <b/>
        <sz val="14"/>
        <color theme="1"/>
        <rFont val="Calibri"/>
        <family val="2"/>
        <scheme val="minor"/>
      </rPr>
      <t xml:space="preserve"> --2076206    </t>
    </r>
    <r>
      <rPr>
        <b/>
        <sz val="12"/>
        <color theme="1"/>
        <rFont val="Calibri"/>
        <family val="2"/>
        <scheme val="minor"/>
      </rPr>
      <t xml:space="preserve">  valor   FACTURA     43,712.36    </t>
    </r>
    <r>
      <rPr>
        <b/>
        <sz val="14"/>
        <color rgb="FF0000FF"/>
        <rFont val="Calibri"/>
        <family val="2"/>
        <scheme val="minor"/>
      </rPr>
      <t xml:space="preserve"> </t>
    </r>
    <r>
      <rPr>
        <b/>
        <sz val="12"/>
        <color theme="1"/>
        <rFont val="Calibri"/>
        <family val="2"/>
        <scheme val="minor"/>
      </rPr>
      <t>SALDO  A FAVOR   6,287.64  usd</t>
    </r>
  </si>
  <si>
    <t>NLSE22-150</t>
  </si>
  <si>
    <r>
      <t xml:space="preserve">Compra de 16,000.00    usd t.c. 20.160   A SEABOARD    </t>
    </r>
    <r>
      <rPr>
        <b/>
        <sz val="18"/>
        <color rgb="FF0000FF"/>
        <rFont val="Calibri"/>
        <family val="2"/>
        <scheme val="minor"/>
      </rPr>
      <t xml:space="preserve"> </t>
    </r>
    <r>
      <rPr>
        <b/>
        <sz val="16"/>
        <color rgb="FF0000FF"/>
        <rFont val="Calibri"/>
        <family val="2"/>
        <scheme val="minor"/>
      </rPr>
      <t xml:space="preserve"> NLSE22-151</t>
    </r>
    <r>
      <rPr>
        <b/>
        <sz val="12"/>
        <color theme="1"/>
        <rFont val="Calibri"/>
        <family val="2"/>
        <scheme val="minor"/>
      </rPr>
      <t xml:space="preserve">      FACTURA</t>
    </r>
    <r>
      <rPr>
        <b/>
        <sz val="14"/>
        <color theme="1"/>
        <rFont val="Calibri"/>
        <family val="2"/>
        <scheme val="minor"/>
      </rPr>
      <t xml:space="preserve"> --2076207    </t>
    </r>
    <r>
      <rPr>
        <b/>
        <sz val="12"/>
        <color theme="1"/>
        <rFont val="Calibri"/>
        <family val="2"/>
        <scheme val="minor"/>
      </rPr>
      <t xml:space="preserve">  valor   FACTURA     43,367.41    </t>
    </r>
    <r>
      <rPr>
        <b/>
        <sz val="14"/>
        <color rgb="FF0000FF"/>
        <rFont val="Calibri"/>
        <family val="2"/>
        <scheme val="minor"/>
      </rPr>
      <t xml:space="preserve"> </t>
    </r>
    <r>
      <rPr>
        <b/>
        <sz val="12"/>
        <color theme="1"/>
        <rFont val="Calibri"/>
        <family val="2"/>
        <scheme val="minor"/>
      </rPr>
      <t>SALDO PENDIENTE    27,367.41  usd</t>
    </r>
  </si>
  <si>
    <t>NLSE22-151</t>
  </si>
  <si>
    <r>
      <t xml:space="preserve">Compra de  49,361.80    usd  tc   19.900      PAGO A TYSON FRESH MEATS. INC     V-3573     FACTURA  1061869     VALOR FACTURA    49,361.80 </t>
    </r>
    <r>
      <rPr>
        <b/>
        <sz val="12"/>
        <color rgb="FFFF0000"/>
        <rFont val="Calibri"/>
        <family val="2"/>
        <scheme val="minor"/>
      </rPr>
      <t xml:space="preserve">  </t>
    </r>
    <r>
      <rPr>
        <b/>
        <sz val="12"/>
        <color theme="1"/>
        <rFont val="Calibri"/>
        <family val="2"/>
        <scheme val="minor"/>
      </rPr>
      <t>usd</t>
    </r>
  </si>
  <si>
    <t>V-3573</t>
  </si>
  <si>
    <r>
      <t xml:space="preserve">Compra de 42,000.00    usd t.c. 20.090   A SEABOARD    </t>
    </r>
    <r>
      <rPr>
        <b/>
        <sz val="18"/>
        <color rgb="FF0000FF"/>
        <rFont val="Calibri"/>
        <family val="2"/>
        <scheme val="minor"/>
      </rPr>
      <t xml:space="preserve"> </t>
    </r>
    <r>
      <rPr>
        <b/>
        <sz val="16"/>
        <color rgb="FF0000FF"/>
        <rFont val="Calibri"/>
        <family val="2"/>
        <scheme val="minor"/>
      </rPr>
      <t xml:space="preserve"> NLSE22-152</t>
    </r>
    <r>
      <rPr>
        <b/>
        <sz val="12"/>
        <color theme="1"/>
        <rFont val="Calibri"/>
        <family val="2"/>
        <scheme val="minor"/>
      </rPr>
      <t xml:space="preserve">      FACTURA</t>
    </r>
    <r>
      <rPr>
        <b/>
        <sz val="14"/>
        <color theme="1"/>
        <rFont val="Calibri"/>
        <family val="2"/>
        <scheme val="minor"/>
      </rPr>
      <t xml:space="preserve"> --2077680    </t>
    </r>
    <r>
      <rPr>
        <b/>
        <sz val="12"/>
        <color theme="1"/>
        <rFont val="Calibri"/>
        <family val="2"/>
        <scheme val="minor"/>
      </rPr>
      <t xml:space="preserve">  valor   FACTURA     43,470.56    </t>
    </r>
    <r>
      <rPr>
        <b/>
        <sz val="14"/>
        <color rgb="FF0000FF"/>
        <rFont val="Calibri"/>
        <family val="2"/>
        <scheme val="minor"/>
      </rPr>
      <t xml:space="preserve"> </t>
    </r>
    <r>
      <rPr>
        <b/>
        <sz val="12"/>
        <color theme="1"/>
        <rFont val="Calibri"/>
        <family val="2"/>
        <scheme val="minor"/>
      </rPr>
      <t>SALDO PENDIENTE   1,470.56 usd</t>
    </r>
  </si>
  <si>
    <t>NLSE22-152</t>
  </si>
  <si>
    <r>
      <t xml:space="preserve">Compra de 42,000.00    usd t.c. 20.023   A SEABOARD    </t>
    </r>
    <r>
      <rPr>
        <b/>
        <sz val="18"/>
        <color rgb="FF0000FF"/>
        <rFont val="Calibri"/>
        <family val="2"/>
        <scheme val="minor"/>
      </rPr>
      <t xml:space="preserve"> </t>
    </r>
    <r>
      <rPr>
        <b/>
        <sz val="16"/>
        <color rgb="FF0000FF"/>
        <rFont val="Calibri"/>
        <family val="2"/>
        <scheme val="minor"/>
      </rPr>
      <t xml:space="preserve"> NLSE22-153</t>
    </r>
    <r>
      <rPr>
        <b/>
        <sz val="12"/>
        <color theme="1"/>
        <rFont val="Calibri"/>
        <family val="2"/>
        <scheme val="minor"/>
      </rPr>
      <t xml:space="preserve">      FACTURA</t>
    </r>
    <r>
      <rPr>
        <b/>
        <sz val="14"/>
        <color theme="1"/>
        <rFont val="Calibri"/>
        <family val="2"/>
        <scheme val="minor"/>
      </rPr>
      <t xml:space="preserve"> --2077681    </t>
    </r>
    <r>
      <rPr>
        <b/>
        <sz val="12"/>
        <color theme="1"/>
        <rFont val="Calibri"/>
        <family val="2"/>
        <scheme val="minor"/>
      </rPr>
      <t xml:space="preserve">  valor   FACTURA     43,331.74    </t>
    </r>
    <r>
      <rPr>
        <b/>
        <sz val="14"/>
        <color rgb="FF0000FF"/>
        <rFont val="Calibri"/>
        <family val="2"/>
        <scheme val="minor"/>
      </rPr>
      <t xml:space="preserve"> </t>
    </r>
    <r>
      <rPr>
        <b/>
        <sz val="12"/>
        <color theme="1"/>
        <rFont val="Calibri"/>
        <family val="2"/>
        <scheme val="minor"/>
      </rPr>
      <t>SALDO PENDIENTE   1,331.74   usd</t>
    </r>
  </si>
  <si>
    <t>NLSE22-153</t>
  </si>
  <si>
    <r>
      <t xml:space="preserve">Compra de 37,000.00    usd t.c. 19,945   A SEABOARD    </t>
    </r>
    <r>
      <rPr>
        <b/>
        <sz val="18"/>
        <color rgb="FF0000FF"/>
        <rFont val="Calibri"/>
        <family val="2"/>
        <scheme val="minor"/>
      </rPr>
      <t xml:space="preserve"> </t>
    </r>
    <r>
      <rPr>
        <b/>
        <sz val="16"/>
        <color rgb="FF0000FF"/>
        <rFont val="Calibri"/>
        <family val="2"/>
        <scheme val="minor"/>
      </rPr>
      <t xml:space="preserve"> NLSE22-154</t>
    </r>
    <r>
      <rPr>
        <b/>
        <sz val="12"/>
        <color theme="1"/>
        <rFont val="Calibri"/>
        <family val="2"/>
        <scheme val="minor"/>
      </rPr>
      <t xml:space="preserve">      FACTURA</t>
    </r>
    <r>
      <rPr>
        <b/>
        <sz val="14"/>
        <color theme="1"/>
        <rFont val="Calibri"/>
        <family val="2"/>
        <scheme val="minor"/>
      </rPr>
      <t xml:space="preserve"> --2076810    </t>
    </r>
    <r>
      <rPr>
        <b/>
        <sz val="12"/>
        <color theme="1"/>
        <rFont val="Calibri"/>
        <family val="2"/>
        <scheme val="minor"/>
      </rPr>
      <t xml:space="preserve">  valor   FACTURA     43,918.11   </t>
    </r>
    <r>
      <rPr>
        <b/>
        <sz val="14"/>
        <color rgb="FF0000FF"/>
        <rFont val="Calibri"/>
        <family val="2"/>
        <scheme val="minor"/>
      </rPr>
      <t xml:space="preserve"> </t>
    </r>
    <r>
      <rPr>
        <b/>
        <sz val="12"/>
        <color theme="1"/>
        <rFont val="Calibri"/>
        <family val="2"/>
        <scheme val="minor"/>
      </rPr>
      <t>SALDO PENDIENTE   6,918.11   usd</t>
    </r>
  </si>
  <si>
    <t>NL22-154</t>
  </si>
  <si>
    <r>
      <t xml:space="preserve">Compra de 42,000.00    usd t.c. 19,900   A SEABOARD    </t>
    </r>
    <r>
      <rPr>
        <b/>
        <sz val="18"/>
        <color rgb="FF0000FF"/>
        <rFont val="Calibri"/>
        <family val="2"/>
        <scheme val="minor"/>
      </rPr>
      <t xml:space="preserve"> </t>
    </r>
    <r>
      <rPr>
        <b/>
        <sz val="16"/>
        <color rgb="FF0000FF"/>
        <rFont val="Calibri"/>
        <family val="2"/>
        <scheme val="minor"/>
      </rPr>
      <t xml:space="preserve"> NLSE22-155</t>
    </r>
    <r>
      <rPr>
        <b/>
        <sz val="12"/>
        <color theme="1"/>
        <rFont val="Calibri"/>
        <family val="2"/>
        <scheme val="minor"/>
      </rPr>
      <t xml:space="preserve">      FACTURA</t>
    </r>
    <r>
      <rPr>
        <b/>
        <sz val="14"/>
        <color theme="1"/>
        <rFont val="Calibri"/>
        <family val="2"/>
        <scheme val="minor"/>
      </rPr>
      <t xml:space="preserve"> --2078341    </t>
    </r>
    <r>
      <rPr>
        <b/>
        <sz val="12"/>
        <color theme="1"/>
        <rFont val="Calibri"/>
        <family val="2"/>
        <scheme val="minor"/>
      </rPr>
      <t xml:space="preserve">  valor   FACTURA     42,994.36   </t>
    </r>
    <r>
      <rPr>
        <b/>
        <sz val="14"/>
        <color rgb="FF0000FF"/>
        <rFont val="Calibri"/>
        <family val="2"/>
        <scheme val="minor"/>
      </rPr>
      <t xml:space="preserve"> </t>
    </r>
    <r>
      <rPr>
        <b/>
        <sz val="12"/>
        <color theme="1"/>
        <rFont val="Calibri"/>
        <family val="2"/>
        <scheme val="minor"/>
      </rPr>
      <t>SALDO PENDIENTE   994.36  usd</t>
    </r>
  </si>
  <si>
    <t>NLSE22-155</t>
  </si>
  <si>
    <t>NLSE22-157</t>
  </si>
  <si>
    <r>
      <t xml:space="preserve">Compra de 43,000.00    usd t.c.    20.140   A SEABOARD    </t>
    </r>
    <r>
      <rPr>
        <b/>
        <sz val="18"/>
        <color rgb="FF0000FF"/>
        <rFont val="Calibri"/>
        <family val="2"/>
        <scheme val="minor"/>
      </rPr>
      <t xml:space="preserve"> </t>
    </r>
    <r>
      <rPr>
        <b/>
        <sz val="16"/>
        <color rgb="FF0000FF"/>
        <rFont val="Calibri"/>
        <family val="2"/>
        <scheme val="minor"/>
      </rPr>
      <t xml:space="preserve"> NLSE22-158</t>
    </r>
    <r>
      <rPr>
        <b/>
        <sz val="12"/>
        <color theme="1"/>
        <rFont val="Calibri"/>
        <family val="2"/>
        <scheme val="minor"/>
      </rPr>
      <t xml:space="preserve">      FACTURA</t>
    </r>
    <r>
      <rPr>
        <b/>
        <sz val="14"/>
        <color theme="1"/>
        <rFont val="Calibri"/>
        <family val="2"/>
        <scheme val="minor"/>
      </rPr>
      <t xml:space="preserve"> --2080206  </t>
    </r>
    <r>
      <rPr>
        <b/>
        <sz val="12"/>
        <color theme="1"/>
        <rFont val="Calibri"/>
        <family val="2"/>
        <scheme val="minor"/>
      </rPr>
      <t xml:space="preserve">  valor   FACTURA     45,445.73</t>
    </r>
    <r>
      <rPr>
        <b/>
        <sz val="14"/>
        <color rgb="FF0000FF"/>
        <rFont val="Calibri"/>
        <family val="2"/>
        <scheme val="minor"/>
      </rPr>
      <t xml:space="preserve"> </t>
    </r>
    <r>
      <rPr>
        <b/>
        <sz val="12"/>
        <color theme="1"/>
        <rFont val="Calibri"/>
        <family val="2"/>
        <scheme val="minor"/>
      </rPr>
      <t>SALDO PENDIENTE   2,445.73 usd</t>
    </r>
  </si>
  <si>
    <r>
      <t xml:space="preserve">Compra de 43,000.00    usd t.c. 19.980   A SEABOARD    </t>
    </r>
    <r>
      <rPr>
        <b/>
        <sz val="18"/>
        <color rgb="FF0000FF"/>
        <rFont val="Calibri"/>
        <family val="2"/>
        <scheme val="minor"/>
      </rPr>
      <t xml:space="preserve"> </t>
    </r>
    <r>
      <rPr>
        <b/>
        <sz val="16"/>
        <color rgb="FF0000FF"/>
        <rFont val="Calibri"/>
        <family val="2"/>
        <scheme val="minor"/>
      </rPr>
      <t xml:space="preserve"> NLSE22-157</t>
    </r>
    <r>
      <rPr>
        <b/>
        <sz val="12"/>
        <color theme="1"/>
        <rFont val="Calibri"/>
        <family val="2"/>
        <scheme val="minor"/>
      </rPr>
      <t xml:space="preserve">      FACTURA</t>
    </r>
    <r>
      <rPr>
        <b/>
        <sz val="14"/>
        <color theme="1"/>
        <rFont val="Calibri"/>
        <family val="2"/>
        <scheme val="minor"/>
      </rPr>
      <t xml:space="preserve"> --2080205  </t>
    </r>
    <r>
      <rPr>
        <b/>
        <sz val="12"/>
        <color theme="1"/>
        <rFont val="Calibri"/>
        <family val="2"/>
        <scheme val="minor"/>
      </rPr>
      <t xml:space="preserve">  valor   FACTURA     45,115.68  </t>
    </r>
    <r>
      <rPr>
        <b/>
        <sz val="14"/>
        <color rgb="FF0000FF"/>
        <rFont val="Calibri"/>
        <family val="2"/>
        <scheme val="minor"/>
      </rPr>
      <t xml:space="preserve"> </t>
    </r>
    <r>
      <rPr>
        <b/>
        <sz val="12"/>
        <color theme="1"/>
        <rFont val="Calibri"/>
        <family val="2"/>
        <scheme val="minor"/>
      </rPr>
      <t>SALDO PENDIENTE   2,115.68 usd</t>
    </r>
  </si>
  <si>
    <t>NLSE22-158</t>
  </si>
  <si>
    <r>
      <t xml:space="preserve">Compra de 42,000.00    usd t.c. 19,995   A SEABOARD    </t>
    </r>
    <r>
      <rPr>
        <b/>
        <sz val="18"/>
        <color rgb="FF0000FF"/>
        <rFont val="Calibri"/>
        <family val="2"/>
        <scheme val="minor"/>
      </rPr>
      <t xml:space="preserve"> </t>
    </r>
    <r>
      <rPr>
        <b/>
        <sz val="16"/>
        <color rgb="FF0000FF"/>
        <rFont val="Calibri"/>
        <family val="2"/>
        <scheme val="minor"/>
      </rPr>
      <t xml:space="preserve"> NLSE22-160</t>
    </r>
    <r>
      <rPr>
        <b/>
        <sz val="12"/>
        <color theme="1"/>
        <rFont val="Calibri"/>
        <family val="2"/>
        <scheme val="minor"/>
      </rPr>
      <t xml:space="preserve">      FACTURA</t>
    </r>
    <r>
      <rPr>
        <b/>
        <sz val="14"/>
        <color theme="1"/>
        <rFont val="Calibri"/>
        <family val="2"/>
        <scheme val="minor"/>
      </rPr>
      <t xml:space="preserve"> --2082097    </t>
    </r>
    <r>
      <rPr>
        <b/>
        <sz val="12"/>
        <color theme="1"/>
        <rFont val="Calibri"/>
        <family val="2"/>
        <scheme val="minor"/>
      </rPr>
      <t xml:space="preserve">  valor   FACTURA     47,231.41   </t>
    </r>
    <r>
      <rPr>
        <b/>
        <sz val="14"/>
        <color rgb="FF0000FF"/>
        <rFont val="Calibri"/>
        <family val="2"/>
        <scheme val="minor"/>
      </rPr>
      <t xml:space="preserve"> </t>
    </r>
    <r>
      <rPr>
        <b/>
        <sz val="12"/>
        <color theme="1"/>
        <rFont val="Calibri"/>
        <family val="2"/>
        <scheme val="minor"/>
      </rPr>
      <t>SALDO PENDIENTE   5,231.41  usd</t>
    </r>
  </si>
  <si>
    <t>NLSE22-156----NLSE22-160</t>
  </si>
  <si>
    <r>
      <t xml:space="preserve">Compra de 45,000.00    usd t.c.    20.200   A SEABOARD    </t>
    </r>
    <r>
      <rPr>
        <b/>
        <sz val="18"/>
        <color rgb="FF0000FF"/>
        <rFont val="Calibri"/>
        <family val="2"/>
        <scheme val="minor"/>
      </rPr>
      <t xml:space="preserve"> </t>
    </r>
    <r>
      <rPr>
        <b/>
        <sz val="16"/>
        <color rgb="FF0000FF"/>
        <rFont val="Calibri"/>
        <family val="2"/>
        <scheme val="minor"/>
      </rPr>
      <t xml:space="preserve"> NLSE22-159</t>
    </r>
    <r>
      <rPr>
        <b/>
        <sz val="12"/>
        <color theme="1"/>
        <rFont val="Calibri"/>
        <family val="2"/>
        <scheme val="minor"/>
      </rPr>
      <t xml:space="preserve">      FACTURA</t>
    </r>
    <r>
      <rPr>
        <b/>
        <sz val="14"/>
        <color theme="1"/>
        <rFont val="Calibri"/>
        <family val="2"/>
        <scheme val="minor"/>
      </rPr>
      <t xml:space="preserve"> --2080207  </t>
    </r>
    <r>
      <rPr>
        <b/>
        <sz val="12"/>
        <color theme="1"/>
        <rFont val="Calibri"/>
        <family val="2"/>
        <scheme val="minor"/>
      </rPr>
      <t xml:space="preserve">  valor   FACTURA     45,695.65   </t>
    </r>
    <r>
      <rPr>
        <b/>
        <sz val="14"/>
        <color rgb="FF0000FF"/>
        <rFont val="Calibri"/>
        <family val="2"/>
        <scheme val="minor"/>
      </rPr>
      <t xml:space="preserve"> </t>
    </r>
    <r>
      <rPr>
        <b/>
        <sz val="12"/>
        <color theme="1"/>
        <rFont val="Calibri"/>
        <family val="2"/>
        <scheme val="minor"/>
      </rPr>
      <t>SALDO PENDIENTE   695.65 usd</t>
    </r>
  </si>
  <si>
    <t>NLSE22-159</t>
  </si>
  <si>
    <r>
      <t xml:space="preserve">Compra de 50,000.00    usd t.c.    20.020   A SEABOARD    </t>
    </r>
    <r>
      <rPr>
        <b/>
        <sz val="18"/>
        <color rgb="FF0000FF"/>
        <rFont val="Calibri"/>
        <family val="2"/>
        <scheme val="minor"/>
      </rPr>
      <t xml:space="preserve"> </t>
    </r>
    <r>
      <rPr>
        <b/>
        <sz val="16"/>
        <color rgb="FF0000FF"/>
        <rFont val="Calibri"/>
        <family val="2"/>
        <scheme val="minor"/>
      </rPr>
      <t xml:space="preserve"> NLSE22-161</t>
    </r>
    <r>
      <rPr>
        <b/>
        <sz val="12"/>
        <color theme="1"/>
        <rFont val="Calibri"/>
        <family val="2"/>
        <scheme val="minor"/>
      </rPr>
      <t xml:space="preserve">      FACTURA</t>
    </r>
    <r>
      <rPr>
        <b/>
        <sz val="14"/>
        <color theme="1"/>
        <rFont val="Calibri"/>
        <family val="2"/>
        <scheme val="minor"/>
      </rPr>
      <t xml:space="preserve"> --2082098  </t>
    </r>
    <r>
      <rPr>
        <b/>
        <sz val="12"/>
        <color theme="1"/>
        <rFont val="Calibri"/>
        <family val="2"/>
        <scheme val="minor"/>
      </rPr>
      <t xml:space="preserve">  valor   FACTURA     46,362.84   </t>
    </r>
    <r>
      <rPr>
        <b/>
        <sz val="14"/>
        <color rgb="FF0000FF"/>
        <rFont val="Calibri"/>
        <family val="2"/>
        <scheme val="minor"/>
      </rPr>
      <t xml:space="preserve"> </t>
    </r>
    <r>
      <rPr>
        <b/>
        <sz val="12"/>
        <color theme="1"/>
        <rFont val="Calibri"/>
        <family val="2"/>
        <scheme val="minor"/>
      </rPr>
      <t>SALDO A FAVOR    3,637.16  usd</t>
    </r>
  </si>
  <si>
    <r>
      <t xml:space="preserve">Compra de  42,000.57    usd  tc   20.020      PAGO A TYSON FRESH MEATS. INC     V-3574     FACTURA  1071385     VALOR FACTURA    42,000.57 </t>
    </r>
    <r>
      <rPr>
        <b/>
        <sz val="12"/>
        <color rgb="FFFF0000"/>
        <rFont val="Calibri"/>
        <family val="2"/>
        <scheme val="minor"/>
      </rPr>
      <t xml:space="preserve">  </t>
    </r>
    <r>
      <rPr>
        <b/>
        <sz val="12"/>
        <color theme="1"/>
        <rFont val="Calibri"/>
        <family val="2"/>
        <scheme val="minor"/>
      </rPr>
      <t>usd</t>
    </r>
  </si>
  <si>
    <t>V-3574</t>
  </si>
  <si>
    <r>
      <t xml:space="preserve">Compra de  44,946.56    usd  tc   19.900      PAGO A TYSON FRESH MEATS. INC     S O 18300     FACTURA  1089822     VALOR FACTURA    44,946.56 </t>
    </r>
    <r>
      <rPr>
        <b/>
        <sz val="12"/>
        <color rgb="FFFF0000"/>
        <rFont val="Calibri"/>
        <family val="2"/>
        <scheme val="minor"/>
      </rPr>
      <t xml:space="preserve">  </t>
    </r>
    <r>
      <rPr>
        <b/>
        <sz val="12"/>
        <color theme="1"/>
        <rFont val="Calibri"/>
        <family val="2"/>
        <scheme val="minor"/>
      </rPr>
      <t>usd</t>
    </r>
  </si>
  <si>
    <t>SO 18300</t>
  </si>
  <si>
    <t>NLSE22-162</t>
  </si>
  <si>
    <t>NLSE22-161</t>
  </si>
  <si>
    <t>NLSE22-163</t>
  </si>
  <si>
    <r>
      <t xml:space="preserve">Compra de 49,000.00    usd t.c.    19.984   A SEABOARD    </t>
    </r>
    <r>
      <rPr>
        <b/>
        <sz val="18"/>
        <color rgb="FF0000FF"/>
        <rFont val="Calibri"/>
        <family val="2"/>
        <scheme val="minor"/>
      </rPr>
      <t xml:space="preserve"> </t>
    </r>
    <r>
      <rPr>
        <b/>
        <sz val="16"/>
        <color rgb="FF0000FF"/>
        <rFont val="Calibri"/>
        <family val="2"/>
        <scheme val="minor"/>
      </rPr>
      <t xml:space="preserve"> NLSE22-162</t>
    </r>
    <r>
      <rPr>
        <b/>
        <sz val="12"/>
        <color theme="1"/>
        <rFont val="Calibri"/>
        <family val="2"/>
        <scheme val="minor"/>
      </rPr>
      <t xml:space="preserve">      FACTURA</t>
    </r>
    <r>
      <rPr>
        <b/>
        <sz val="14"/>
        <color theme="1"/>
        <rFont val="Calibri"/>
        <family val="2"/>
        <scheme val="minor"/>
      </rPr>
      <t xml:space="preserve"> --2082392  </t>
    </r>
    <r>
      <rPr>
        <b/>
        <sz val="12"/>
        <color theme="1"/>
        <rFont val="Calibri"/>
        <family val="2"/>
        <scheme val="minor"/>
      </rPr>
      <t xml:space="preserve">  valor   FACTURA     47,481.79   </t>
    </r>
    <r>
      <rPr>
        <b/>
        <sz val="14"/>
        <color rgb="FF0000FF"/>
        <rFont val="Calibri"/>
        <family val="2"/>
        <scheme val="minor"/>
      </rPr>
      <t xml:space="preserve"> </t>
    </r>
    <r>
      <rPr>
        <b/>
        <sz val="12"/>
        <color theme="1"/>
        <rFont val="Calibri"/>
        <family val="2"/>
        <scheme val="minor"/>
      </rPr>
      <t>SALDO A FAVOR    1,518.21  usd</t>
    </r>
  </si>
  <si>
    <r>
      <t xml:space="preserve">Compra de 49,000.00    usd t.c.    20.115   A SEABOARD    </t>
    </r>
    <r>
      <rPr>
        <b/>
        <sz val="18"/>
        <color rgb="FF0000FF"/>
        <rFont val="Calibri"/>
        <family val="2"/>
        <scheme val="minor"/>
      </rPr>
      <t xml:space="preserve"> </t>
    </r>
    <r>
      <rPr>
        <b/>
        <sz val="16"/>
        <color rgb="FF0000FF"/>
        <rFont val="Calibri"/>
        <family val="2"/>
        <scheme val="minor"/>
      </rPr>
      <t xml:space="preserve"> NLSE22-163</t>
    </r>
    <r>
      <rPr>
        <b/>
        <sz val="12"/>
        <color theme="1"/>
        <rFont val="Calibri"/>
        <family val="2"/>
        <scheme val="minor"/>
      </rPr>
      <t xml:space="preserve">      FACTURA</t>
    </r>
    <r>
      <rPr>
        <b/>
        <sz val="14"/>
        <color theme="1"/>
        <rFont val="Calibri"/>
        <family val="2"/>
        <scheme val="minor"/>
      </rPr>
      <t xml:space="preserve"> --2082393  </t>
    </r>
    <r>
      <rPr>
        <b/>
        <sz val="12"/>
        <color theme="1"/>
        <rFont val="Calibri"/>
        <family val="2"/>
        <scheme val="minor"/>
      </rPr>
      <t xml:space="preserve">  valor   FACTURA     47, 473.87  </t>
    </r>
    <r>
      <rPr>
        <b/>
        <sz val="14"/>
        <color rgb="FF0000FF"/>
        <rFont val="Calibri"/>
        <family val="2"/>
        <scheme val="minor"/>
      </rPr>
      <t xml:space="preserve"> </t>
    </r>
    <r>
      <rPr>
        <b/>
        <sz val="12"/>
        <color theme="1"/>
        <rFont val="Calibri"/>
        <family val="2"/>
        <scheme val="minor"/>
      </rPr>
      <t>SALDO A FAVOR    1,526.13  usd</t>
    </r>
  </si>
  <si>
    <r>
      <t xml:space="preserve">Compra de  47,511.68    usd  tc   19.950      PAGO A TYSON FRESH MEATS. INC     S O 09659     FACTURA  1092177     VALOR FACTURA    47,511.68 </t>
    </r>
    <r>
      <rPr>
        <b/>
        <sz val="12"/>
        <color rgb="FFFF0000"/>
        <rFont val="Calibri"/>
        <family val="2"/>
        <scheme val="minor"/>
      </rPr>
      <t xml:space="preserve">  </t>
    </r>
    <r>
      <rPr>
        <b/>
        <sz val="12"/>
        <color theme="1"/>
        <rFont val="Calibri"/>
        <family val="2"/>
        <scheme val="minor"/>
      </rPr>
      <t>usd</t>
    </r>
  </si>
  <si>
    <t>S O 09659</t>
  </si>
  <si>
    <r>
      <t xml:space="preserve">Compra de 50,000.00    usd t.c.    20.015   A SEABOARD    </t>
    </r>
    <r>
      <rPr>
        <b/>
        <sz val="18"/>
        <color rgb="FF0000FF"/>
        <rFont val="Calibri"/>
        <family val="2"/>
        <scheme val="minor"/>
      </rPr>
      <t xml:space="preserve"> </t>
    </r>
    <r>
      <rPr>
        <b/>
        <sz val="16"/>
        <color rgb="FF0000FF"/>
        <rFont val="Calibri"/>
        <family val="2"/>
        <scheme val="minor"/>
      </rPr>
      <t xml:space="preserve"> NLSE22-164</t>
    </r>
    <r>
      <rPr>
        <b/>
        <sz val="12"/>
        <color theme="1"/>
        <rFont val="Calibri"/>
        <family val="2"/>
        <scheme val="minor"/>
      </rPr>
      <t xml:space="preserve">      FACTURA</t>
    </r>
    <r>
      <rPr>
        <b/>
        <sz val="14"/>
        <color theme="1"/>
        <rFont val="Calibri"/>
        <family val="2"/>
        <scheme val="minor"/>
      </rPr>
      <t xml:space="preserve"> --2082394  </t>
    </r>
    <r>
      <rPr>
        <b/>
        <sz val="12"/>
        <color theme="1"/>
        <rFont val="Calibri"/>
        <family val="2"/>
        <scheme val="minor"/>
      </rPr>
      <t xml:space="preserve">  valor   FACTURA     47, 331.40  </t>
    </r>
    <r>
      <rPr>
        <b/>
        <sz val="14"/>
        <color rgb="FF0000FF"/>
        <rFont val="Calibri"/>
        <family val="2"/>
        <scheme val="minor"/>
      </rPr>
      <t xml:space="preserve"> </t>
    </r>
    <r>
      <rPr>
        <b/>
        <sz val="12"/>
        <color theme="1"/>
        <rFont val="Calibri"/>
        <family val="2"/>
        <scheme val="minor"/>
      </rPr>
      <t>SALDO A FAVOR    2,668.60  usd</t>
    </r>
  </si>
  <si>
    <t>NLSE22-164</t>
  </si>
  <si>
    <r>
      <t xml:space="preserve">Compra de 48,500.00    usd t.c.    19.975   A SEABOARD    </t>
    </r>
    <r>
      <rPr>
        <b/>
        <sz val="18"/>
        <color rgb="FF0000FF"/>
        <rFont val="Calibri"/>
        <family val="2"/>
        <scheme val="minor"/>
      </rPr>
      <t xml:space="preserve"> </t>
    </r>
    <r>
      <rPr>
        <b/>
        <sz val="16"/>
        <color rgb="FF0000FF"/>
        <rFont val="Calibri"/>
        <family val="2"/>
        <scheme val="minor"/>
      </rPr>
      <t xml:space="preserve"> NLSE22-166</t>
    </r>
    <r>
      <rPr>
        <b/>
        <sz val="12"/>
        <color theme="1"/>
        <rFont val="Calibri"/>
        <family val="2"/>
        <scheme val="minor"/>
      </rPr>
      <t xml:space="preserve">     FACTURA</t>
    </r>
    <r>
      <rPr>
        <b/>
        <sz val="14"/>
        <color theme="1"/>
        <rFont val="Calibri"/>
        <family val="2"/>
        <scheme val="minor"/>
      </rPr>
      <t xml:space="preserve"> --2083212  </t>
    </r>
    <r>
      <rPr>
        <b/>
        <sz val="12"/>
        <color theme="1"/>
        <rFont val="Calibri"/>
        <family val="2"/>
        <scheme val="minor"/>
      </rPr>
      <t xml:space="preserve">  valor   FACTURA     49,593.08  </t>
    </r>
    <r>
      <rPr>
        <b/>
        <sz val="14"/>
        <color rgb="FF0000FF"/>
        <rFont val="Calibri"/>
        <family val="2"/>
        <scheme val="minor"/>
      </rPr>
      <t xml:space="preserve"> </t>
    </r>
    <r>
      <rPr>
        <b/>
        <sz val="12"/>
        <color theme="1"/>
        <rFont val="Calibri"/>
        <family val="2"/>
        <scheme val="minor"/>
      </rPr>
      <t>SALDO PENDIENTE   1,093.08  usd</t>
    </r>
  </si>
  <si>
    <t>NLSE22-166</t>
  </si>
  <si>
    <r>
      <t xml:space="preserve">Compra de 48,000.00    usd t.c.    19.830   A SEABOARD    </t>
    </r>
    <r>
      <rPr>
        <b/>
        <sz val="18"/>
        <color rgb="FF0000FF"/>
        <rFont val="Calibri"/>
        <family val="2"/>
        <scheme val="minor"/>
      </rPr>
      <t xml:space="preserve"> </t>
    </r>
    <r>
      <rPr>
        <b/>
        <sz val="16"/>
        <color rgb="FF0000FF"/>
        <rFont val="Calibri"/>
        <family val="2"/>
        <scheme val="minor"/>
      </rPr>
      <t xml:space="preserve"> NLSE22-167</t>
    </r>
    <r>
      <rPr>
        <b/>
        <sz val="12"/>
        <color theme="1"/>
        <rFont val="Calibri"/>
        <family val="2"/>
        <scheme val="minor"/>
      </rPr>
      <t xml:space="preserve">     FACTURA</t>
    </r>
    <r>
      <rPr>
        <b/>
        <sz val="14"/>
        <color theme="1"/>
        <rFont val="Calibri"/>
        <family val="2"/>
        <scheme val="minor"/>
      </rPr>
      <t xml:space="preserve"> --2084887  </t>
    </r>
    <r>
      <rPr>
        <b/>
        <sz val="12"/>
        <color theme="1"/>
        <rFont val="Calibri"/>
        <family val="2"/>
        <scheme val="minor"/>
      </rPr>
      <t xml:space="preserve">  valor   FACTURA     51,846.19  </t>
    </r>
    <r>
      <rPr>
        <b/>
        <sz val="14"/>
        <color rgb="FF0000FF"/>
        <rFont val="Calibri"/>
        <family val="2"/>
        <scheme val="minor"/>
      </rPr>
      <t xml:space="preserve"> </t>
    </r>
    <r>
      <rPr>
        <b/>
        <sz val="12"/>
        <color theme="1"/>
        <rFont val="Calibri"/>
        <family val="2"/>
        <scheme val="minor"/>
      </rPr>
      <t>SALDO PENDIENTE     3,846.19 usd</t>
    </r>
  </si>
  <si>
    <t>NLSE22-167</t>
  </si>
  <si>
    <r>
      <t xml:space="preserve">Compra de 48,000.00    usd t.c.    19.899   A SEABOARD    </t>
    </r>
    <r>
      <rPr>
        <b/>
        <sz val="18"/>
        <color rgb="FF0000FF"/>
        <rFont val="Calibri"/>
        <family val="2"/>
        <scheme val="minor"/>
      </rPr>
      <t xml:space="preserve"> </t>
    </r>
    <r>
      <rPr>
        <b/>
        <sz val="16"/>
        <color rgb="FF0000FF"/>
        <rFont val="Calibri"/>
        <family val="2"/>
        <scheme val="minor"/>
      </rPr>
      <t xml:space="preserve"> NLSE22-168</t>
    </r>
    <r>
      <rPr>
        <b/>
        <sz val="12"/>
        <color theme="1"/>
        <rFont val="Calibri"/>
        <family val="2"/>
        <scheme val="minor"/>
      </rPr>
      <t xml:space="preserve">     FACTURA</t>
    </r>
    <r>
      <rPr>
        <b/>
        <sz val="14"/>
        <color theme="1"/>
        <rFont val="Calibri"/>
        <family val="2"/>
        <scheme val="minor"/>
      </rPr>
      <t xml:space="preserve"> --2084888  </t>
    </r>
    <r>
      <rPr>
        <b/>
        <sz val="12"/>
        <color theme="1"/>
        <rFont val="Calibri"/>
        <family val="2"/>
        <scheme val="minor"/>
      </rPr>
      <t xml:space="preserve">  valor   FACTURA     50,863.33  </t>
    </r>
    <r>
      <rPr>
        <b/>
        <sz val="14"/>
        <color rgb="FF0000FF"/>
        <rFont val="Calibri"/>
        <family val="2"/>
        <scheme val="minor"/>
      </rPr>
      <t xml:space="preserve"> </t>
    </r>
    <r>
      <rPr>
        <b/>
        <sz val="12"/>
        <color theme="1"/>
        <rFont val="Calibri"/>
        <family val="2"/>
        <scheme val="minor"/>
      </rPr>
      <t>SALDO PENDIENTE     2,863.33   usd</t>
    </r>
  </si>
  <si>
    <t>NLSE22-168</t>
  </si>
  <si>
    <r>
      <t xml:space="preserve">Compra de 52,000.00    usd t.c.    20.070   A SEABOARD    </t>
    </r>
    <r>
      <rPr>
        <b/>
        <sz val="18"/>
        <color rgb="FF0000FF"/>
        <rFont val="Calibri"/>
        <family val="2"/>
        <scheme val="minor"/>
      </rPr>
      <t xml:space="preserve"> </t>
    </r>
    <r>
      <rPr>
        <b/>
        <sz val="16"/>
        <color rgb="FF0000FF"/>
        <rFont val="Calibri"/>
        <family val="2"/>
        <scheme val="minor"/>
      </rPr>
      <t xml:space="preserve"> NLSE22-169</t>
    </r>
    <r>
      <rPr>
        <b/>
        <sz val="12"/>
        <color theme="1"/>
        <rFont val="Calibri"/>
        <family val="2"/>
        <scheme val="minor"/>
      </rPr>
      <t xml:space="preserve">     FACTURA</t>
    </r>
    <r>
      <rPr>
        <b/>
        <sz val="14"/>
        <color theme="1"/>
        <rFont val="Calibri"/>
        <family val="2"/>
        <scheme val="minor"/>
      </rPr>
      <t xml:space="preserve"> --2084889  </t>
    </r>
    <r>
      <rPr>
        <b/>
        <sz val="12"/>
        <color theme="1"/>
        <rFont val="Calibri"/>
        <family val="2"/>
        <scheme val="minor"/>
      </rPr>
      <t xml:space="preserve">  valor   FACTURA     50,361.79  </t>
    </r>
    <r>
      <rPr>
        <b/>
        <sz val="14"/>
        <color rgb="FF0000FF"/>
        <rFont val="Calibri"/>
        <family val="2"/>
        <scheme val="minor"/>
      </rPr>
      <t xml:space="preserve"> </t>
    </r>
    <r>
      <rPr>
        <b/>
        <sz val="12"/>
        <color theme="1"/>
        <rFont val="Calibri"/>
        <family val="2"/>
        <scheme val="minor"/>
      </rPr>
      <t>SALDO  A FAVOR    1,638.21   usd</t>
    </r>
  </si>
  <si>
    <t>NLSE22-169</t>
  </si>
  <si>
    <r>
      <t xml:space="preserve">Compra de 54,000.00    usd t.c.    20.010   A SEABOARD    </t>
    </r>
    <r>
      <rPr>
        <b/>
        <sz val="18"/>
        <color rgb="FF0000FF"/>
        <rFont val="Calibri"/>
        <family val="2"/>
        <scheme val="minor"/>
      </rPr>
      <t xml:space="preserve"> </t>
    </r>
    <r>
      <rPr>
        <b/>
        <sz val="16"/>
        <color rgb="FF0000FF"/>
        <rFont val="Calibri"/>
        <family val="2"/>
        <scheme val="minor"/>
      </rPr>
      <t xml:space="preserve"> NLSE22-170</t>
    </r>
    <r>
      <rPr>
        <b/>
        <sz val="12"/>
        <color theme="1"/>
        <rFont val="Calibri"/>
        <family val="2"/>
        <scheme val="minor"/>
      </rPr>
      <t xml:space="preserve">    FACTURA</t>
    </r>
    <r>
      <rPr>
        <b/>
        <sz val="14"/>
        <color theme="1"/>
        <rFont val="Calibri"/>
        <family val="2"/>
        <scheme val="minor"/>
      </rPr>
      <t xml:space="preserve"> --2085665  </t>
    </r>
    <r>
      <rPr>
        <b/>
        <sz val="12"/>
        <color theme="1"/>
        <rFont val="Calibri"/>
        <family val="2"/>
        <scheme val="minor"/>
      </rPr>
      <t xml:space="preserve">  valor   FACTURA     49,562.12  </t>
    </r>
    <r>
      <rPr>
        <b/>
        <sz val="14"/>
        <color rgb="FF0000FF"/>
        <rFont val="Calibri"/>
        <family val="2"/>
        <scheme val="minor"/>
      </rPr>
      <t xml:space="preserve"> </t>
    </r>
    <r>
      <rPr>
        <b/>
        <sz val="12"/>
        <color theme="1"/>
        <rFont val="Calibri"/>
        <family val="2"/>
        <scheme val="minor"/>
      </rPr>
      <t>SALDO  A FAVOR    4,437.88   usd</t>
    </r>
  </si>
  <si>
    <t>NLSE22-170</t>
  </si>
  <si>
    <r>
      <t xml:space="preserve">Compra de 54,000.00    usd t.c.    20.080   A SEABOARD    </t>
    </r>
    <r>
      <rPr>
        <b/>
        <sz val="18"/>
        <color rgb="FF0000FF"/>
        <rFont val="Calibri"/>
        <family val="2"/>
        <scheme val="minor"/>
      </rPr>
      <t xml:space="preserve"> </t>
    </r>
    <r>
      <rPr>
        <b/>
        <sz val="16"/>
        <color rgb="FF0000FF"/>
        <rFont val="Calibri"/>
        <family val="2"/>
        <scheme val="minor"/>
      </rPr>
      <t xml:space="preserve"> NLSE22-171</t>
    </r>
    <r>
      <rPr>
        <b/>
        <sz val="12"/>
        <color theme="1"/>
        <rFont val="Calibri"/>
        <family val="2"/>
        <scheme val="minor"/>
      </rPr>
      <t xml:space="preserve">    FACTURA</t>
    </r>
    <r>
      <rPr>
        <b/>
        <sz val="14"/>
        <color theme="1"/>
        <rFont val="Calibri"/>
        <family val="2"/>
        <scheme val="minor"/>
      </rPr>
      <t xml:space="preserve"> --2085275  </t>
    </r>
    <r>
      <rPr>
        <b/>
        <sz val="12"/>
        <color theme="1"/>
        <rFont val="Calibri"/>
        <family val="2"/>
        <scheme val="minor"/>
      </rPr>
      <t xml:space="preserve">  valor   FACTURA    50.117.79  </t>
    </r>
    <r>
      <rPr>
        <b/>
        <sz val="14"/>
        <color rgb="FF0000FF"/>
        <rFont val="Calibri"/>
        <family val="2"/>
        <scheme val="minor"/>
      </rPr>
      <t xml:space="preserve"> </t>
    </r>
    <r>
      <rPr>
        <b/>
        <sz val="12"/>
        <color theme="1"/>
        <rFont val="Calibri"/>
        <family val="2"/>
        <scheme val="minor"/>
      </rPr>
      <t>SALDO  A FAVOR   3,882.21   usd</t>
    </r>
  </si>
  <si>
    <t>NLSE22-171</t>
  </si>
  <si>
    <r>
      <t xml:space="preserve">Compra de  46,177.41    usd  tc  20.020      PAGO A TYSON FRESH MEATS. INC     S O 09672     FACTURA  1098370     VALOR FACTURA    46,177.41 </t>
    </r>
    <r>
      <rPr>
        <b/>
        <sz val="12"/>
        <color rgb="FFFF0000"/>
        <rFont val="Calibri"/>
        <family val="2"/>
        <scheme val="minor"/>
      </rPr>
      <t xml:space="preserve">  </t>
    </r>
    <r>
      <rPr>
        <b/>
        <sz val="12"/>
        <color theme="1"/>
        <rFont val="Calibri"/>
        <family val="2"/>
        <scheme val="minor"/>
      </rPr>
      <t>usd</t>
    </r>
  </si>
  <si>
    <t>S O 09672</t>
  </si>
  <si>
    <r>
      <t xml:space="preserve">Compra de  48,569.40    usd  tc   19.995      PAGO A TYSON FRESH MEATS. INC     S O 09729    FACTURA  1104336     VALOR FACTURA    48,569.40 </t>
    </r>
    <r>
      <rPr>
        <b/>
        <sz val="12"/>
        <color rgb="FFFF0000"/>
        <rFont val="Calibri"/>
        <family val="2"/>
        <scheme val="minor"/>
      </rPr>
      <t xml:space="preserve">  </t>
    </r>
    <r>
      <rPr>
        <b/>
        <sz val="12"/>
        <color theme="1"/>
        <rFont val="Calibri"/>
        <family val="2"/>
        <scheme val="minor"/>
      </rPr>
      <t>usd</t>
    </r>
  </si>
  <si>
    <t>S O 09729</t>
  </si>
  <si>
    <r>
      <t xml:space="preserve">Compra de  48,894.89    usd  tc   19.880     PAGO A TYSON FRESH MEATS. INC     S O 09673    FACTURA  1104808     VALOR FACTURA    48,894.89 </t>
    </r>
    <r>
      <rPr>
        <b/>
        <sz val="12"/>
        <color rgb="FFFF0000"/>
        <rFont val="Calibri"/>
        <family val="2"/>
        <scheme val="minor"/>
      </rPr>
      <t xml:space="preserve">  </t>
    </r>
    <r>
      <rPr>
        <b/>
        <sz val="12"/>
        <color theme="1"/>
        <rFont val="Calibri"/>
        <family val="2"/>
        <scheme val="minor"/>
      </rPr>
      <t>usd</t>
    </r>
  </si>
  <si>
    <t>S O 09673</t>
  </si>
  <si>
    <r>
      <t xml:space="preserve">Compra de 48,000.00    usd t.c.    20.230   A SEABOARD    </t>
    </r>
    <r>
      <rPr>
        <b/>
        <sz val="18"/>
        <color rgb="FF0000FF"/>
        <rFont val="Calibri"/>
        <family val="2"/>
        <scheme val="minor"/>
      </rPr>
      <t xml:space="preserve"> </t>
    </r>
    <r>
      <rPr>
        <b/>
        <sz val="16"/>
        <color rgb="FF0000FF"/>
        <rFont val="Calibri"/>
        <family val="2"/>
        <scheme val="minor"/>
      </rPr>
      <t xml:space="preserve"> NLSE22-175</t>
    </r>
    <r>
      <rPr>
        <b/>
        <sz val="12"/>
        <color theme="1"/>
        <rFont val="Calibri"/>
        <family val="2"/>
        <scheme val="minor"/>
      </rPr>
      <t xml:space="preserve">    FACTURA</t>
    </r>
    <r>
      <rPr>
        <b/>
        <sz val="14"/>
        <color theme="1"/>
        <rFont val="Calibri"/>
        <family val="2"/>
        <scheme val="minor"/>
      </rPr>
      <t xml:space="preserve"> --2088051  </t>
    </r>
    <r>
      <rPr>
        <b/>
        <sz val="12"/>
        <color theme="1"/>
        <rFont val="Calibri"/>
        <family val="2"/>
        <scheme val="minor"/>
      </rPr>
      <t xml:space="preserve">  valor   FACTURA    49,617.93  </t>
    </r>
    <r>
      <rPr>
        <b/>
        <sz val="14"/>
        <color rgb="FF0000FF"/>
        <rFont val="Calibri"/>
        <family val="2"/>
        <scheme val="minor"/>
      </rPr>
      <t xml:space="preserve"> </t>
    </r>
    <r>
      <rPr>
        <b/>
        <sz val="12"/>
        <color theme="1"/>
        <rFont val="Calibri"/>
        <family val="2"/>
        <scheme val="minor"/>
      </rPr>
      <t>SALDO  PENDIENTE    1,617.93   usd</t>
    </r>
  </si>
  <si>
    <t>NLSE22-175</t>
  </si>
  <si>
    <r>
      <t xml:space="preserve">Compra de 48,000.00    usd t.c.    20.420   A SEABOARD    </t>
    </r>
    <r>
      <rPr>
        <b/>
        <sz val="18"/>
        <color rgb="FF0000FF"/>
        <rFont val="Calibri"/>
        <family val="2"/>
        <scheme val="minor"/>
      </rPr>
      <t xml:space="preserve"> </t>
    </r>
    <r>
      <rPr>
        <b/>
        <sz val="16"/>
        <color rgb="FF0000FF"/>
        <rFont val="Calibri"/>
        <family val="2"/>
        <scheme val="minor"/>
      </rPr>
      <t xml:space="preserve"> NLSE22-176</t>
    </r>
    <r>
      <rPr>
        <b/>
        <sz val="12"/>
        <color theme="1"/>
        <rFont val="Calibri"/>
        <family val="2"/>
        <scheme val="minor"/>
      </rPr>
      <t xml:space="preserve">    FACTURA</t>
    </r>
    <r>
      <rPr>
        <b/>
        <sz val="14"/>
        <color theme="1"/>
        <rFont val="Calibri"/>
        <family val="2"/>
        <scheme val="minor"/>
      </rPr>
      <t xml:space="preserve"> --2088308  </t>
    </r>
    <r>
      <rPr>
        <b/>
        <sz val="12"/>
        <color theme="1"/>
        <rFont val="Calibri"/>
        <family val="2"/>
        <scheme val="minor"/>
      </rPr>
      <t xml:space="preserve">  valor   FACTURA    49,380.41  </t>
    </r>
    <r>
      <rPr>
        <b/>
        <sz val="14"/>
        <color rgb="FF0000FF"/>
        <rFont val="Calibri"/>
        <family val="2"/>
        <scheme val="minor"/>
      </rPr>
      <t xml:space="preserve"> </t>
    </r>
    <r>
      <rPr>
        <b/>
        <sz val="12"/>
        <color theme="1"/>
        <rFont val="Calibri"/>
        <family val="2"/>
        <scheme val="minor"/>
      </rPr>
      <t>SALDO  PENDIENTE    1,380.41   usd</t>
    </r>
  </si>
  <si>
    <t>NLSE22-176</t>
  </si>
  <si>
    <r>
      <t xml:space="preserve">Compra de 49,000.00    usd t.c.    20.340   A SEABOARD    </t>
    </r>
    <r>
      <rPr>
        <b/>
        <sz val="18"/>
        <color rgb="FF0000FF"/>
        <rFont val="Calibri"/>
        <family val="2"/>
        <scheme val="minor"/>
      </rPr>
      <t xml:space="preserve"> </t>
    </r>
    <r>
      <rPr>
        <b/>
        <sz val="16"/>
        <color rgb="FF0000FF"/>
        <rFont val="Calibri"/>
        <family val="2"/>
        <scheme val="minor"/>
      </rPr>
      <t xml:space="preserve"> NLSE22-177</t>
    </r>
    <r>
      <rPr>
        <b/>
        <sz val="12"/>
        <color theme="1"/>
        <rFont val="Calibri"/>
        <family val="2"/>
        <scheme val="minor"/>
      </rPr>
      <t xml:space="preserve">   FACTURA</t>
    </r>
    <r>
      <rPr>
        <b/>
        <sz val="14"/>
        <color theme="1"/>
        <rFont val="Calibri"/>
        <family val="2"/>
        <scheme val="minor"/>
      </rPr>
      <t xml:space="preserve"> --2089822  </t>
    </r>
    <r>
      <rPr>
        <b/>
        <sz val="12"/>
        <color theme="1"/>
        <rFont val="Calibri"/>
        <family val="2"/>
        <scheme val="minor"/>
      </rPr>
      <t xml:space="preserve">  valor   FACTURA    49,724.65  </t>
    </r>
    <r>
      <rPr>
        <b/>
        <sz val="14"/>
        <color rgb="FF0000FF"/>
        <rFont val="Calibri"/>
        <family val="2"/>
        <scheme val="minor"/>
      </rPr>
      <t xml:space="preserve"> </t>
    </r>
    <r>
      <rPr>
        <b/>
        <sz val="12"/>
        <color theme="1"/>
        <rFont val="Calibri"/>
        <family val="2"/>
        <scheme val="minor"/>
      </rPr>
      <t>SALDO  PENDIENTE    724.65   usd</t>
    </r>
  </si>
  <si>
    <t>NLSE22-177</t>
  </si>
  <si>
    <r>
      <t xml:space="preserve">Compra de 49,000.00    usd t.c.    20.340   A SEABOARD    </t>
    </r>
    <r>
      <rPr>
        <b/>
        <sz val="18"/>
        <color rgb="FF0000FF"/>
        <rFont val="Calibri"/>
        <family val="2"/>
        <scheme val="minor"/>
      </rPr>
      <t xml:space="preserve"> </t>
    </r>
    <r>
      <rPr>
        <b/>
        <sz val="16"/>
        <color rgb="FF0000FF"/>
        <rFont val="Calibri"/>
        <family val="2"/>
        <scheme val="minor"/>
      </rPr>
      <t xml:space="preserve"> NLSE22-178</t>
    </r>
    <r>
      <rPr>
        <b/>
        <sz val="12"/>
        <color theme="1"/>
        <rFont val="Calibri"/>
        <family val="2"/>
        <scheme val="minor"/>
      </rPr>
      <t xml:space="preserve">   FACTURA</t>
    </r>
    <r>
      <rPr>
        <b/>
        <sz val="14"/>
        <color theme="1"/>
        <rFont val="Calibri"/>
        <family val="2"/>
        <scheme val="minor"/>
      </rPr>
      <t xml:space="preserve"> --2089821  </t>
    </r>
    <r>
      <rPr>
        <b/>
        <sz val="12"/>
        <color theme="1"/>
        <rFont val="Calibri"/>
        <family val="2"/>
        <scheme val="minor"/>
      </rPr>
      <t xml:space="preserve">  valor   FACTURA    49,273.13  </t>
    </r>
    <r>
      <rPr>
        <b/>
        <sz val="14"/>
        <color rgb="FF0000FF"/>
        <rFont val="Calibri"/>
        <family val="2"/>
        <scheme val="minor"/>
      </rPr>
      <t xml:space="preserve"> </t>
    </r>
    <r>
      <rPr>
        <b/>
        <sz val="12"/>
        <color theme="1"/>
        <rFont val="Calibri"/>
        <family val="2"/>
        <scheme val="minor"/>
      </rPr>
      <t>SALDO  PENDIENTE    273.13   usd</t>
    </r>
  </si>
  <si>
    <t>NLSE22-178</t>
  </si>
  <si>
    <r>
      <t xml:space="preserve">Compra de  50,594.29    usd  tc   20.213     PAGO A TYSON FRESH MEATS. INC     S O 09675    FACTURA  1112478     VALOR FACTURA   50,594.29 </t>
    </r>
    <r>
      <rPr>
        <b/>
        <sz val="12"/>
        <color rgb="FFFF0000"/>
        <rFont val="Calibri"/>
        <family val="2"/>
        <scheme val="minor"/>
      </rPr>
      <t xml:space="preserve">  </t>
    </r>
    <r>
      <rPr>
        <b/>
        <sz val="12"/>
        <color theme="1"/>
        <rFont val="Calibri"/>
        <family val="2"/>
        <scheme val="minor"/>
      </rPr>
      <t>usd</t>
    </r>
  </si>
  <si>
    <t>SO 09675</t>
  </si>
  <si>
    <r>
      <t xml:space="preserve">Compra de  49,204.68    usd  tc   20.130     PAGO A TYSON FRESH MEATS. INC     S O 99810    FACTURA  1120284     VALOR FACTURA   49,204.68 </t>
    </r>
    <r>
      <rPr>
        <b/>
        <sz val="12"/>
        <color rgb="FFFF0000"/>
        <rFont val="Calibri"/>
        <family val="2"/>
        <scheme val="minor"/>
      </rPr>
      <t xml:space="preserve">  </t>
    </r>
    <r>
      <rPr>
        <b/>
        <sz val="12"/>
        <color theme="1"/>
        <rFont val="Calibri"/>
        <family val="2"/>
        <scheme val="minor"/>
      </rPr>
      <t>usd</t>
    </r>
  </si>
  <si>
    <t>S O 99810</t>
  </si>
  <si>
    <r>
      <t xml:space="preserve">Compra de 52,000.00    usd t.c.    19,952   A SEABOARD    </t>
    </r>
    <r>
      <rPr>
        <b/>
        <sz val="18"/>
        <color rgb="FF0000FF"/>
        <rFont val="Calibri"/>
        <family val="2"/>
        <scheme val="minor"/>
      </rPr>
      <t xml:space="preserve"> </t>
    </r>
    <r>
      <rPr>
        <b/>
        <sz val="16"/>
        <color rgb="FF0000FF"/>
        <rFont val="Calibri"/>
        <family val="2"/>
        <scheme val="minor"/>
      </rPr>
      <t xml:space="preserve"> NLSE22-173</t>
    </r>
    <r>
      <rPr>
        <b/>
        <sz val="12"/>
        <color theme="1"/>
        <rFont val="Calibri"/>
        <family val="2"/>
        <scheme val="minor"/>
      </rPr>
      <t xml:space="preserve">    FACTURA</t>
    </r>
    <r>
      <rPr>
        <b/>
        <sz val="14"/>
        <color theme="1"/>
        <rFont val="Calibri"/>
        <family val="2"/>
        <scheme val="minor"/>
      </rPr>
      <t xml:space="preserve"> --2087805  </t>
    </r>
    <r>
      <rPr>
        <b/>
        <sz val="12"/>
        <color theme="1"/>
        <rFont val="Calibri"/>
        <family val="2"/>
        <scheme val="minor"/>
      </rPr>
      <t xml:space="preserve">  valor   FACTURA    50.245.91  </t>
    </r>
    <r>
      <rPr>
        <b/>
        <sz val="14"/>
        <color rgb="FF0000FF"/>
        <rFont val="Calibri"/>
        <family val="2"/>
        <scheme val="minor"/>
      </rPr>
      <t xml:space="preserve"> </t>
    </r>
    <r>
      <rPr>
        <b/>
        <sz val="12"/>
        <color theme="1"/>
        <rFont val="Calibri"/>
        <family val="2"/>
        <scheme val="minor"/>
      </rPr>
      <t>SALDO  A FAVOR   1,754.09   usd</t>
    </r>
  </si>
  <si>
    <t>NLSE22-173</t>
  </si>
  <si>
    <r>
      <t xml:space="preserve">Compra de 52,000.00    usd t.c.    19,952   A SEABOARD    </t>
    </r>
    <r>
      <rPr>
        <b/>
        <sz val="18"/>
        <color rgb="FF0000FF"/>
        <rFont val="Calibri"/>
        <family val="2"/>
        <scheme val="minor"/>
      </rPr>
      <t xml:space="preserve"> </t>
    </r>
    <r>
      <rPr>
        <b/>
        <sz val="16"/>
        <color rgb="FF0000FF"/>
        <rFont val="Calibri"/>
        <family val="2"/>
        <scheme val="minor"/>
      </rPr>
      <t xml:space="preserve"> NLSE22-172</t>
    </r>
    <r>
      <rPr>
        <b/>
        <sz val="12"/>
        <color theme="1"/>
        <rFont val="Calibri"/>
        <family val="2"/>
        <scheme val="minor"/>
      </rPr>
      <t xml:space="preserve">    FACTURA</t>
    </r>
    <r>
      <rPr>
        <b/>
        <sz val="14"/>
        <color theme="1"/>
        <rFont val="Calibri"/>
        <family val="2"/>
        <scheme val="minor"/>
      </rPr>
      <t xml:space="preserve"> --2087217  </t>
    </r>
    <r>
      <rPr>
        <b/>
        <sz val="12"/>
        <color theme="1"/>
        <rFont val="Calibri"/>
        <family val="2"/>
        <scheme val="minor"/>
      </rPr>
      <t xml:space="preserve">  valor   FACTURA    50.114.57  </t>
    </r>
    <r>
      <rPr>
        <b/>
        <sz val="14"/>
        <color rgb="FF0000FF"/>
        <rFont val="Calibri"/>
        <family val="2"/>
        <scheme val="minor"/>
      </rPr>
      <t xml:space="preserve"> </t>
    </r>
    <r>
      <rPr>
        <b/>
        <sz val="12"/>
        <color theme="1"/>
        <rFont val="Calibri"/>
        <family val="2"/>
        <scheme val="minor"/>
      </rPr>
      <t>SALDO  A FAVOR     1,885.43  usd</t>
    </r>
  </si>
  <si>
    <t>NLSE22-172</t>
  </si>
  <si>
    <r>
      <t xml:space="preserve">Compra de 50,000.00    usd t.c.    19,880   A SEABOARD    </t>
    </r>
    <r>
      <rPr>
        <b/>
        <sz val="18"/>
        <color rgb="FF0000FF"/>
        <rFont val="Calibri"/>
        <family val="2"/>
        <scheme val="minor"/>
      </rPr>
      <t xml:space="preserve"> </t>
    </r>
    <r>
      <rPr>
        <b/>
        <sz val="16"/>
        <color rgb="FF0000FF"/>
        <rFont val="Calibri"/>
        <family val="2"/>
        <scheme val="minor"/>
      </rPr>
      <t xml:space="preserve"> NLSE22-174</t>
    </r>
    <r>
      <rPr>
        <b/>
        <sz val="12"/>
        <color theme="1"/>
        <rFont val="Calibri"/>
        <family val="2"/>
        <scheme val="minor"/>
      </rPr>
      <t xml:space="preserve">   FACTURA</t>
    </r>
    <r>
      <rPr>
        <b/>
        <sz val="14"/>
        <color theme="1"/>
        <rFont val="Calibri"/>
        <family val="2"/>
        <scheme val="minor"/>
      </rPr>
      <t xml:space="preserve"> --2087218  </t>
    </r>
    <r>
      <rPr>
        <b/>
        <sz val="12"/>
        <color theme="1"/>
        <rFont val="Calibri"/>
        <family val="2"/>
        <scheme val="minor"/>
      </rPr>
      <t xml:space="preserve">  valor   FACTURA    49,799.75  </t>
    </r>
    <r>
      <rPr>
        <b/>
        <sz val="14"/>
        <color rgb="FF0000FF"/>
        <rFont val="Calibri"/>
        <family val="2"/>
        <scheme val="minor"/>
      </rPr>
      <t xml:space="preserve"> </t>
    </r>
    <r>
      <rPr>
        <b/>
        <sz val="12"/>
        <color theme="1"/>
        <rFont val="Calibri"/>
        <family val="2"/>
        <scheme val="minor"/>
      </rPr>
      <t>SALDO  A FAVOR    200.25   usd</t>
    </r>
  </si>
  <si>
    <t>NLSE22-174</t>
  </si>
  <si>
    <t>NLSE22-179</t>
  </si>
  <si>
    <r>
      <t xml:space="preserve">Compra de 50,000.00    usd t.c.    20.173   A SEABOARD    </t>
    </r>
    <r>
      <rPr>
        <b/>
        <sz val="18"/>
        <color rgb="FF0000FF"/>
        <rFont val="Calibri"/>
        <family val="2"/>
        <scheme val="minor"/>
      </rPr>
      <t xml:space="preserve"> </t>
    </r>
    <r>
      <rPr>
        <b/>
        <sz val="16"/>
        <color rgb="FF0000FF"/>
        <rFont val="Calibri"/>
        <family val="2"/>
        <scheme val="minor"/>
      </rPr>
      <t xml:space="preserve"> NLSE22-179</t>
    </r>
    <r>
      <rPr>
        <b/>
        <sz val="12"/>
        <color theme="1"/>
        <rFont val="Calibri"/>
        <family val="2"/>
        <scheme val="minor"/>
      </rPr>
      <t xml:space="preserve">   FACTURA</t>
    </r>
    <r>
      <rPr>
        <b/>
        <sz val="14"/>
        <color theme="1"/>
        <rFont val="Calibri"/>
        <family val="2"/>
        <scheme val="minor"/>
      </rPr>
      <t xml:space="preserve"> --209454  </t>
    </r>
    <r>
      <rPr>
        <b/>
        <sz val="12"/>
        <color theme="1"/>
        <rFont val="Calibri"/>
        <family val="2"/>
        <scheme val="minor"/>
      </rPr>
      <t xml:space="preserve">  valor   FACTURA    49,026.12  </t>
    </r>
    <r>
      <rPr>
        <b/>
        <sz val="14"/>
        <color rgb="FF0000FF"/>
        <rFont val="Calibri"/>
        <family val="2"/>
        <scheme val="minor"/>
      </rPr>
      <t xml:space="preserve"> </t>
    </r>
    <r>
      <rPr>
        <b/>
        <sz val="12"/>
        <color theme="1"/>
        <rFont val="Calibri"/>
        <family val="2"/>
        <scheme val="minor"/>
      </rPr>
      <t>SALDO  A FAVOR    973.88  usd</t>
    </r>
  </si>
  <si>
    <r>
      <t xml:space="preserve">Compra de 50,000.00    usd t.c.    20.130   A SEABOARD    </t>
    </r>
    <r>
      <rPr>
        <b/>
        <sz val="18"/>
        <color rgb="FF0000FF"/>
        <rFont val="Calibri"/>
        <family val="2"/>
        <scheme val="minor"/>
      </rPr>
      <t xml:space="preserve"> </t>
    </r>
    <r>
      <rPr>
        <b/>
        <sz val="16"/>
        <color rgb="FF0000FF"/>
        <rFont val="Calibri"/>
        <family val="2"/>
        <scheme val="minor"/>
      </rPr>
      <t xml:space="preserve"> NLSE22-181</t>
    </r>
    <r>
      <rPr>
        <b/>
        <sz val="12"/>
        <color theme="1"/>
        <rFont val="Calibri"/>
        <family val="2"/>
        <scheme val="minor"/>
      </rPr>
      <t xml:space="preserve">   FACTURA</t>
    </r>
    <r>
      <rPr>
        <b/>
        <sz val="14"/>
        <color theme="1"/>
        <rFont val="Calibri"/>
        <family val="2"/>
        <scheme val="minor"/>
      </rPr>
      <t xml:space="preserve"> --2090791  </t>
    </r>
    <r>
      <rPr>
        <b/>
        <sz val="12"/>
        <color theme="1"/>
        <rFont val="Calibri"/>
        <family val="2"/>
        <scheme val="minor"/>
      </rPr>
      <t xml:space="preserve">  valor   FACTURA    48,894.94  </t>
    </r>
    <r>
      <rPr>
        <b/>
        <sz val="14"/>
        <color rgb="FF0000FF"/>
        <rFont val="Calibri"/>
        <family val="2"/>
        <scheme val="minor"/>
      </rPr>
      <t xml:space="preserve"> </t>
    </r>
    <r>
      <rPr>
        <b/>
        <sz val="12"/>
        <color theme="1"/>
        <rFont val="Calibri"/>
        <family val="2"/>
        <scheme val="minor"/>
      </rPr>
      <t>SALDO  A FAVOR    1,105.06  usd</t>
    </r>
  </si>
  <si>
    <t>NLSE22-181</t>
  </si>
  <si>
    <r>
      <t xml:space="preserve">Compra de 52,000.00    usd t.c.    20.050   A SEABOARD    </t>
    </r>
    <r>
      <rPr>
        <b/>
        <sz val="18"/>
        <color rgb="FF0000FF"/>
        <rFont val="Calibri"/>
        <family val="2"/>
        <scheme val="minor"/>
      </rPr>
      <t xml:space="preserve"> </t>
    </r>
    <r>
      <rPr>
        <b/>
        <sz val="16"/>
        <color rgb="FF0000FF"/>
        <rFont val="Calibri"/>
        <family val="2"/>
        <scheme val="minor"/>
      </rPr>
      <t xml:space="preserve"> NLSE22-184</t>
    </r>
    <r>
      <rPr>
        <b/>
        <sz val="12"/>
        <color theme="1"/>
        <rFont val="Calibri"/>
        <family val="2"/>
        <scheme val="minor"/>
      </rPr>
      <t xml:space="preserve">  FACTURA</t>
    </r>
    <r>
      <rPr>
        <b/>
        <sz val="14"/>
        <color theme="1"/>
        <rFont val="Calibri"/>
        <family val="2"/>
        <scheme val="minor"/>
      </rPr>
      <t xml:space="preserve"> --2093537  </t>
    </r>
    <r>
      <rPr>
        <b/>
        <sz val="12"/>
        <color theme="1"/>
        <rFont val="Calibri"/>
        <family val="2"/>
        <scheme val="minor"/>
      </rPr>
      <t xml:space="preserve">  valor   FACTURA    51,966.07  </t>
    </r>
    <r>
      <rPr>
        <b/>
        <sz val="14"/>
        <color rgb="FF0000FF"/>
        <rFont val="Calibri"/>
        <family val="2"/>
        <scheme val="minor"/>
      </rPr>
      <t xml:space="preserve"> </t>
    </r>
    <r>
      <rPr>
        <b/>
        <sz val="12"/>
        <color theme="1"/>
        <rFont val="Calibri"/>
        <family val="2"/>
        <scheme val="minor"/>
      </rPr>
      <t>SALDO  A FAVOR    33.93  usd</t>
    </r>
  </si>
  <si>
    <t>NLSE22-184</t>
  </si>
  <si>
    <r>
      <t xml:space="preserve">Compra de 49,000.00    usd t.c.    19.975   A SEABOARD    </t>
    </r>
    <r>
      <rPr>
        <b/>
        <sz val="18"/>
        <color rgb="FF0000FF"/>
        <rFont val="Calibri"/>
        <family val="2"/>
        <scheme val="minor"/>
      </rPr>
      <t xml:space="preserve"> </t>
    </r>
    <r>
      <rPr>
        <b/>
        <sz val="16"/>
        <color rgb="FF0000FF"/>
        <rFont val="Calibri"/>
        <family val="2"/>
        <scheme val="minor"/>
      </rPr>
      <t xml:space="preserve"> NLSE22-182</t>
    </r>
    <r>
      <rPr>
        <b/>
        <sz val="12"/>
        <color theme="1"/>
        <rFont val="Calibri"/>
        <family val="2"/>
        <scheme val="minor"/>
      </rPr>
      <t xml:space="preserve">  FACTURA</t>
    </r>
    <r>
      <rPr>
        <b/>
        <sz val="14"/>
        <color theme="1"/>
        <rFont val="Calibri"/>
        <family val="2"/>
        <scheme val="minor"/>
      </rPr>
      <t xml:space="preserve"> --2092737  </t>
    </r>
    <r>
      <rPr>
        <b/>
        <sz val="12"/>
        <color theme="1"/>
        <rFont val="Calibri"/>
        <family val="2"/>
        <scheme val="minor"/>
      </rPr>
      <t xml:space="preserve">  valor   FACTURA    50,415.94  </t>
    </r>
    <r>
      <rPr>
        <b/>
        <sz val="14"/>
        <color rgb="FF0000FF"/>
        <rFont val="Calibri"/>
        <family val="2"/>
        <scheme val="minor"/>
      </rPr>
      <t xml:space="preserve"> </t>
    </r>
    <r>
      <rPr>
        <b/>
        <sz val="12"/>
        <color theme="1"/>
        <rFont val="Calibri"/>
        <family val="2"/>
        <scheme val="minor"/>
      </rPr>
      <t>SALDO  PENDIENTE   1,415.94  usd</t>
    </r>
  </si>
  <si>
    <t>NLSE22-182</t>
  </si>
  <si>
    <r>
      <t xml:space="preserve">Compra de 49,000.00    usd t.c.    19.975   A SEABOARD    </t>
    </r>
    <r>
      <rPr>
        <b/>
        <sz val="18"/>
        <color rgb="FF0000FF"/>
        <rFont val="Calibri"/>
        <family val="2"/>
        <scheme val="minor"/>
      </rPr>
      <t xml:space="preserve"> </t>
    </r>
    <r>
      <rPr>
        <b/>
        <sz val="16"/>
        <color rgb="FF0000FF"/>
        <rFont val="Calibri"/>
        <family val="2"/>
        <scheme val="minor"/>
      </rPr>
      <t xml:space="preserve"> NLSE22-180</t>
    </r>
    <r>
      <rPr>
        <b/>
        <sz val="12"/>
        <color theme="1"/>
        <rFont val="Calibri"/>
        <family val="2"/>
        <scheme val="minor"/>
      </rPr>
      <t xml:space="preserve">  FACTURA</t>
    </r>
    <r>
      <rPr>
        <b/>
        <sz val="14"/>
        <color theme="1"/>
        <rFont val="Calibri"/>
        <family val="2"/>
        <scheme val="minor"/>
      </rPr>
      <t xml:space="preserve"> --2092736  </t>
    </r>
    <r>
      <rPr>
        <b/>
        <sz val="12"/>
        <color theme="1"/>
        <rFont val="Calibri"/>
        <family val="2"/>
        <scheme val="minor"/>
      </rPr>
      <t xml:space="preserve">  valor   FACTURA    51,749.84  </t>
    </r>
    <r>
      <rPr>
        <b/>
        <sz val="14"/>
        <color rgb="FF0000FF"/>
        <rFont val="Calibri"/>
        <family val="2"/>
        <scheme val="minor"/>
      </rPr>
      <t xml:space="preserve"> </t>
    </r>
    <r>
      <rPr>
        <b/>
        <sz val="12"/>
        <color theme="1"/>
        <rFont val="Calibri"/>
        <family val="2"/>
        <scheme val="minor"/>
      </rPr>
      <t>SALDO  PENDIENTE     2,749.84  usd</t>
    </r>
  </si>
  <si>
    <t>NLSE22-180</t>
  </si>
  <si>
    <r>
      <t xml:space="preserve">Compra de  48,663.80    usd  tc   20.040     PAGO A TYSON FRESH MEATS. INC     S O 9678    FACTURA    1123520     VALOR FACTURA   48,663.80 </t>
    </r>
    <r>
      <rPr>
        <b/>
        <sz val="12"/>
        <color rgb="FFFF0000"/>
        <rFont val="Calibri"/>
        <family val="2"/>
        <scheme val="minor"/>
      </rPr>
      <t xml:space="preserve">  </t>
    </r>
    <r>
      <rPr>
        <b/>
        <sz val="12"/>
        <color theme="1"/>
        <rFont val="Calibri"/>
        <family val="2"/>
        <scheme val="minor"/>
      </rPr>
      <t>usd</t>
    </r>
  </si>
  <si>
    <t>S.O  09678</t>
  </si>
  <si>
    <r>
      <t xml:space="preserve">Compra de 51,000.00    usd t.c.    20.070   A SEABOARD    </t>
    </r>
    <r>
      <rPr>
        <b/>
        <sz val="18"/>
        <color rgb="FF0000FF"/>
        <rFont val="Calibri"/>
        <family val="2"/>
        <scheme val="minor"/>
      </rPr>
      <t xml:space="preserve"> </t>
    </r>
    <r>
      <rPr>
        <b/>
        <sz val="16"/>
        <color rgb="FF0000FF"/>
        <rFont val="Calibri"/>
        <family val="2"/>
        <scheme val="minor"/>
      </rPr>
      <t xml:space="preserve"> NLSE22-183</t>
    </r>
    <r>
      <rPr>
        <b/>
        <sz val="12"/>
        <color theme="1"/>
        <rFont val="Calibri"/>
        <family val="2"/>
        <scheme val="minor"/>
      </rPr>
      <t xml:space="preserve">  FACTURA</t>
    </r>
    <r>
      <rPr>
        <b/>
        <sz val="14"/>
        <color theme="1"/>
        <rFont val="Calibri"/>
        <family val="2"/>
        <scheme val="minor"/>
      </rPr>
      <t xml:space="preserve"> --2092738  </t>
    </r>
    <r>
      <rPr>
        <b/>
        <sz val="12"/>
        <color theme="1"/>
        <rFont val="Calibri"/>
        <family val="2"/>
        <scheme val="minor"/>
      </rPr>
      <t xml:space="preserve">  valor   FACTURA    52,511.71  </t>
    </r>
    <r>
      <rPr>
        <b/>
        <sz val="14"/>
        <color rgb="FF0000FF"/>
        <rFont val="Calibri"/>
        <family val="2"/>
        <scheme val="minor"/>
      </rPr>
      <t xml:space="preserve"> </t>
    </r>
    <r>
      <rPr>
        <b/>
        <sz val="12"/>
        <color theme="1"/>
        <rFont val="Calibri"/>
        <family val="2"/>
        <scheme val="minor"/>
      </rPr>
      <t>SALDO  PENDIENTE    1,511.71  usd</t>
    </r>
  </si>
  <si>
    <t>NLSE22-183</t>
  </si>
  <si>
    <r>
      <t xml:space="preserve">Compra de  48,708.33    usd  tc   19.980     PAGO A TYSON FRESH MEATS. INC     S O 9679    FACTURA    1125993     VALOR FACTURA   48,708.33 </t>
    </r>
    <r>
      <rPr>
        <b/>
        <sz val="12"/>
        <color rgb="FFFF0000"/>
        <rFont val="Calibri"/>
        <family val="2"/>
        <scheme val="minor"/>
      </rPr>
      <t xml:space="preserve">  </t>
    </r>
    <r>
      <rPr>
        <b/>
        <sz val="12"/>
        <color theme="1"/>
        <rFont val="Calibri"/>
        <family val="2"/>
        <scheme val="minor"/>
      </rPr>
      <t>usd</t>
    </r>
  </si>
  <si>
    <t>S.O 09679</t>
  </si>
  <si>
    <r>
      <t xml:space="preserve">Compra de 52,000.00    usd t.c.    19.985  A SEABOARD    </t>
    </r>
    <r>
      <rPr>
        <b/>
        <sz val="18"/>
        <color rgb="FF0000FF"/>
        <rFont val="Calibri"/>
        <family val="2"/>
        <scheme val="minor"/>
      </rPr>
      <t xml:space="preserve"> </t>
    </r>
    <r>
      <rPr>
        <b/>
        <sz val="16"/>
        <color rgb="FF0000FF"/>
        <rFont val="Calibri"/>
        <family val="2"/>
        <scheme val="minor"/>
      </rPr>
      <t xml:space="preserve"> NLSE22-186    </t>
    </r>
    <r>
      <rPr>
        <b/>
        <sz val="12"/>
        <color theme="1"/>
        <rFont val="Calibri"/>
        <family val="2"/>
        <scheme val="minor"/>
      </rPr>
      <t xml:space="preserve">  FACTURA</t>
    </r>
    <r>
      <rPr>
        <b/>
        <sz val="14"/>
        <color theme="1"/>
        <rFont val="Calibri"/>
        <family val="2"/>
        <scheme val="minor"/>
      </rPr>
      <t xml:space="preserve"> --2095478  </t>
    </r>
    <r>
      <rPr>
        <b/>
        <sz val="12"/>
        <color theme="1"/>
        <rFont val="Calibri"/>
        <family val="2"/>
        <scheme val="minor"/>
      </rPr>
      <t xml:space="preserve">  valor   FACTURA    55,553.29   </t>
    </r>
    <r>
      <rPr>
        <b/>
        <sz val="14"/>
        <color rgb="FF0000FF"/>
        <rFont val="Calibri"/>
        <family val="2"/>
        <scheme val="minor"/>
      </rPr>
      <t xml:space="preserve"> </t>
    </r>
    <r>
      <rPr>
        <b/>
        <sz val="12"/>
        <color theme="1"/>
        <rFont val="Calibri"/>
        <family val="2"/>
        <scheme val="minor"/>
      </rPr>
      <t>SALDO  PENDIENTE   3,553.29  usd</t>
    </r>
  </si>
  <si>
    <t>NLSE22-186</t>
  </si>
  <si>
    <r>
      <t xml:space="preserve">Compra de 52,000.00    usd t.c.   20.050    A SEABOARD    </t>
    </r>
    <r>
      <rPr>
        <b/>
        <sz val="18"/>
        <color rgb="FF0000FF"/>
        <rFont val="Calibri"/>
        <family val="2"/>
        <scheme val="minor"/>
      </rPr>
      <t xml:space="preserve"> </t>
    </r>
    <r>
      <rPr>
        <b/>
        <sz val="16"/>
        <color rgb="FF0000FF"/>
        <rFont val="Calibri"/>
        <family val="2"/>
        <scheme val="minor"/>
      </rPr>
      <t xml:space="preserve"> NLSE22-187    </t>
    </r>
    <r>
      <rPr>
        <b/>
        <sz val="12"/>
        <color theme="1"/>
        <rFont val="Calibri"/>
        <family val="2"/>
        <scheme val="minor"/>
      </rPr>
      <t xml:space="preserve">  FACTURA</t>
    </r>
    <r>
      <rPr>
        <b/>
        <sz val="14"/>
        <color theme="1"/>
        <rFont val="Calibri"/>
        <family val="2"/>
        <scheme val="minor"/>
      </rPr>
      <t xml:space="preserve"> --2095479  </t>
    </r>
    <r>
      <rPr>
        <b/>
        <sz val="12"/>
        <color theme="1"/>
        <rFont val="Calibri"/>
        <family val="2"/>
        <scheme val="minor"/>
      </rPr>
      <t xml:space="preserve">  valor   FACTURA    55,544.00   </t>
    </r>
    <r>
      <rPr>
        <b/>
        <sz val="14"/>
        <color rgb="FF0000FF"/>
        <rFont val="Calibri"/>
        <family val="2"/>
        <scheme val="minor"/>
      </rPr>
      <t xml:space="preserve"> </t>
    </r>
    <r>
      <rPr>
        <b/>
        <sz val="12"/>
        <color theme="1"/>
        <rFont val="Calibri"/>
        <family val="2"/>
        <scheme val="minor"/>
      </rPr>
      <t>SALDO  PENDIENTE   3,544.00  usd</t>
    </r>
  </si>
  <si>
    <t>NLSE22-187</t>
  </si>
  <si>
    <r>
      <t xml:space="preserve">Compra de  50,100.02    usd  tc   19.980     PAGO A TYSON FRESH MEATS. INC     S O 9680    FACTURA    1135545     VALOR FACTURA   50,100.02 </t>
    </r>
    <r>
      <rPr>
        <b/>
        <sz val="12"/>
        <color rgb="FFFF0000"/>
        <rFont val="Calibri"/>
        <family val="2"/>
        <scheme val="minor"/>
      </rPr>
      <t xml:space="preserve">  </t>
    </r>
    <r>
      <rPr>
        <b/>
        <sz val="12"/>
        <color theme="1"/>
        <rFont val="Calibri"/>
        <family val="2"/>
        <scheme val="minor"/>
      </rPr>
      <t>usd</t>
    </r>
  </si>
  <si>
    <t>S.O 09680</t>
  </si>
  <si>
    <r>
      <t xml:space="preserve">Compra de 55,000.00    usd t.c.    19.980      A SEABOARD    </t>
    </r>
    <r>
      <rPr>
        <b/>
        <sz val="18"/>
        <color rgb="FF0000FF"/>
        <rFont val="Calibri"/>
        <family val="2"/>
        <scheme val="minor"/>
      </rPr>
      <t xml:space="preserve"> </t>
    </r>
    <r>
      <rPr>
        <b/>
        <sz val="16"/>
        <color rgb="FFFF0000"/>
        <rFont val="Calibri"/>
        <family val="2"/>
        <scheme val="minor"/>
      </rPr>
      <t xml:space="preserve"> NLSE22-185   </t>
    </r>
    <r>
      <rPr>
        <b/>
        <sz val="12"/>
        <color rgb="FFFF0000"/>
        <rFont val="Calibri"/>
        <family val="2"/>
        <scheme val="minor"/>
      </rPr>
      <t xml:space="preserve"> </t>
    </r>
    <r>
      <rPr>
        <b/>
        <sz val="12"/>
        <color theme="1"/>
        <rFont val="Calibri"/>
        <family val="2"/>
        <scheme val="minor"/>
      </rPr>
      <t xml:space="preserve"> FACTURA</t>
    </r>
    <r>
      <rPr>
        <b/>
        <sz val="14"/>
        <color theme="1"/>
        <rFont val="Calibri"/>
        <family val="2"/>
        <scheme val="minor"/>
      </rPr>
      <t xml:space="preserve"> --2093538  </t>
    </r>
    <r>
      <rPr>
        <b/>
        <sz val="12"/>
        <color theme="1"/>
        <rFont val="Calibri"/>
        <family val="2"/>
        <scheme val="minor"/>
      </rPr>
      <t xml:space="preserve">  valor   FACTURA    51,862.11  </t>
    </r>
    <r>
      <rPr>
        <b/>
        <sz val="14"/>
        <color rgb="FF0000FF"/>
        <rFont val="Calibri"/>
        <family val="2"/>
        <scheme val="minor"/>
      </rPr>
      <t xml:space="preserve"> </t>
    </r>
    <r>
      <rPr>
        <b/>
        <sz val="12"/>
        <color theme="1"/>
        <rFont val="Calibri"/>
        <family val="2"/>
        <scheme val="minor"/>
      </rPr>
      <t>SALDO  A FAVOR    3,137.89  usd</t>
    </r>
  </si>
  <si>
    <t>NLSE22-185</t>
  </si>
  <si>
    <r>
      <t xml:space="preserve">Compra de 58,000.00    usd t.c.   19.990    A SEABOARD    </t>
    </r>
    <r>
      <rPr>
        <b/>
        <sz val="18"/>
        <color rgb="FF0000FF"/>
        <rFont val="Calibri"/>
        <family val="2"/>
        <scheme val="minor"/>
      </rPr>
      <t xml:space="preserve"> </t>
    </r>
    <r>
      <rPr>
        <b/>
        <sz val="16"/>
        <color rgb="FF0000FF"/>
        <rFont val="Calibri"/>
        <family val="2"/>
        <scheme val="minor"/>
      </rPr>
      <t xml:space="preserve"> NLSE22-188    </t>
    </r>
    <r>
      <rPr>
        <b/>
        <sz val="12"/>
        <color theme="1"/>
        <rFont val="Calibri"/>
        <family val="2"/>
        <scheme val="minor"/>
      </rPr>
      <t xml:space="preserve">  FACTURA</t>
    </r>
    <r>
      <rPr>
        <b/>
        <sz val="14"/>
        <color theme="1"/>
        <rFont val="Calibri"/>
        <family val="2"/>
        <scheme val="minor"/>
      </rPr>
      <t xml:space="preserve"> --2095480  </t>
    </r>
    <r>
      <rPr>
        <b/>
        <sz val="12"/>
        <color theme="1"/>
        <rFont val="Calibri"/>
        <family val="2"/>
        <scheme val="minor"/>
      </rPr>
      <t xml:space="preserve">  valor   FACTURA    53,396.10   </t>
    </r>
    <r>
      <rPr>
        <b/>
        <sz val="14"/>
        <color rgb="FF0000FF"/>
        <rFont val="Calibri"/>
        <family val="2"/>
        <scheme val="minor"/>
      </rPr>
      <t xml:space="preserve"> </t>
    </r>
    <r>
      <rPr>
        <b/>
        <sz val="12"/>
        <color theme="1"/>
        <rFont val="Calibri"/>
        <family val="2"/>
        <scheme val="minor"/>
      </rPr>
      <t>SALDO  PENDIENTE     usd</t>
    </r>
  </si>
  <si>
    <t>NLSE22-188</t>
  </si>
  <si>
    <r>
      <t xml:space="preserve">Compra de  51,558.69    usd  tc   20.010     PAGO A TYSON FRESH MEATS. INC     S O 9681    FACTURA    1141340     VALOR FACTURA   51,558.69 </t>
    </r>
    <r>
      <rPr>
        <b/>
        <sz val="12"/>
        <color rgb="FFFF0000"/>
        <rFont val="Calibri"/>
        <family val="2"/>
        <scheme val="minor"/>
      </rPr>
      <t xml:space="preserve">  </t>
    </r>
    <r>
      <rPr>
        <b/>
        <sz val="12"/>
        <color theme="1"/>
        <rFont val="Calibri"/>
        <family val="2"/>
        <scheme val="minor"/>
      </rPr>
      <t>usd</t>
    </r>
  </si>
  <si>
    <t>S.O 09681</t>
  </si>
  <si>
    <r>
      <t xml:space="preserve">Compra de  54,022.23    usd  tc   20.080     PAGO A TYSON FRESH MEATS. INC     S O   78647    FACTURA    1145150     VALOR FACTURA   54, 022.23 </t>
    </r>
    <r>
      <rPr>
        <b/>
        <sz val="12"/>
        <color rgb="FFFF0000"/>
        <rFont val="Calibri"/>
        <family val="2"/>
        <scheme val="minor"/>
      </rPr>
      <t xml:space="preserve">  </t>
    </r>
    <r>
      <rPr>
        <b/>
        <sz val="12"/>
        <color theme="1"/>
        <rFont val="Calibri"/>
        <family val="2"/>
        <scheme val="minor"/>
      </rPr>
      <t>usd</t>
    </r>
  </si>
  <si>
    <t>S.O 78647</t>
  </si>
  <si>
    <r>
      <t xml:space="preserve">Compra de 57,000.00    usd t.c.   20.075    A SEABOARD    </t>
    </r>
    <r>
      <rPr>
        <b/>
        <sz val="18"/>
        <color rgb="FF0000FF"/>
        <rFont val="Calibri"/>
        <family val="2"/>
        <scheme val="minor"/>
      </rPr>
      <t xml:space="preserve"> </t>
    </r>
    <r>
      <rPr>
        <b/>
        <sz val="16"/>
        <color rgb="FF0000FF"/>
        <rFont val="Calibri"/>
        <family val="2"/>
        <scheme val="minor"/>
      </rPr>
      <t xml:space="preserve"> NLSE22-189    </t>
    </r>
    <r>
      <rPr>
        <b/>
        <sz val="12"/>
        <color theme="1"/>
        <rFont val="Calibri"/>
        <family val="2"/>
        <scheme val="minor"/>
      </rPr>
      <t xml:space="preserve">  FACTURA</t>
    </r>
    <r>
      <rPr>
        <b/>
        <sz val="14"/>
        <color theme="1"/>
        <rFont val="Calibri"/>
        <family val="2"/>
        <scheme val="minor"/>
      </rPr>
      <t xml:space="preserve"> --2096816  </t>
    </r>
    <r>
      <rPr>
        <b/>
        <sz val="12"/>
        <color theme="1"/>
        <rFont val="Calibri"/>
        <family val="2"/>
        <scheme val="minor"/>
      </rPr>
      <t xml:space="preserve">  valor   FACTURA    53,350.05   </t>
    </r>
    <r>
      <rPr>
        <b/>
        <sz val="14"/>
        <color rgb="FF0000FF"/>
        <rFont val="Calibri"/>
        <family val="2"/>
        <scheme val="minor"/>
      </rPr>
      <t xml:space="preserve"> </t>
    </r>
    <r>
      <rPr>
        <b/>
        <sz val="12"/>
        <color theme="1"/>
        <rFont val="Calibri"/>
        <family val="2"/>
        <scheme val="minor"/>
      </rPr>
      <t>SALDO  A FAVOR 3,649.95    usd</t>
    </r>
  </si>
  <si>
    <t>NLSE22-189</t>
  </si>
  <si>
    <r>
      <t xml:space="preserve">Compra de 57,000.00    usd t.c.   20.010    A SEABOARD    </t>
    </r>
    <r>
      <rPr>
        <b/>
        <sz val="18"/>
        <color rgb="FF0000FF"/>
        <rFont val="Calibri"/>
        <family val="2"/>
        <scheme val="minor"/>
      </rPr>
      <t xml:space="preserve"> </t>
    </r>
    <r>
      <rPr>
        <b/>
        <sz val="16"/>
        <color rgb="FF0000FF"/>
        <rFont val="Calibri"/>
        <family val="2"/>
        <scheme val="minor"/>
      </rPr>
      <t xml:space="preserve"> NLSE22-190    </t>
    </r>
    <r>
      <rPr>
        <b/>
        <sz val="12"/>
        <color theme="1"/>
        <rFont val="Calibri"/>
        <family val="2"/>
        <scheme val="minor"/>
      </rPr>
      <t xml:space="preserve">  FACTURA</t>
    </r>
    <r>
      <rPr>
        <b/>
        <sz val="14"/>
        <color theme="1"/>
        <rFont val="Calibri"/>
        <family val="2"/>
        <scheme val="minor"/>
      </rPr>
      <t xml:space="preserve"> --2096749  </t>
    </r>
    <r>
      <rPr>
        <b/>
        <sz val="12"/>
        <color theme="1"/>
        <rFont val="Calibri"/>
        <family val="2"/>
        <scheme val="minor"/>
      </rPr>
      <t xml:space="preserve">  valor   FACTURA    52,452.76   </t>
    </r>
    <r>
      <rPr>
        <b/>
        <sz val="14"/>
        <color rgb="FF0000FF"/>
        <rFont val="Calibri"/>
        <family val="2"/>
        <scheme val="minor"/>
      </rPr>
      <t xml:space="preserve"> </t>
    </r>
    <r>
      <rPr>
        <b/>
        <sz val="12"/>
        <color theme="1"/>
        <rFont val="Calibri"/>
        <family val="2"/>
        <scheme val="minor"/>
      </rPr>
      <t>SALDO  A FAVOR 4,547.24    usd</t>
    </r>
  </si>
  <si>
    <t>NLSE22-190</t>
  </si>
  <si>
    <r>
      <t xml:space="preserve">Compra de 48,000.00    usd t.c.   20.010    A SEABOARD    </t>
    </r>
    <r>
      <rPr>
        <b/>
        <sz val="18"/>
        <color rgb="FF0000FF"/>
        <rFont val="Calibri"/>
        <family val="2"/>
        <scheme val="minor"/>
      </rPr>
      <t xml:space="preserve"> </t>
    </r>
    <r>
      <rPr>
        <b/>
        <sz val="16"/>
        <color rgb="FF0000FF"/>
        <rFont val="Calibri"/>
        <family val="2"/>
        <scheme val="minor"/>
      </rPr>
      <t xml:space="preserve"> NLSE22-191    </t>
    </r>
    <r>
      <rPr>
        <b/>
        <sz val="12"/>
        <color theme="1"/>
        <rFont val="Calibri"/>
        <family val="2"/>
        <scheme val="minor"/>
      </rPr>
      <t xml:space="preserve">  FACTURA</t>
    </r>
    <r>
      <rPr>
        <b/>
        <sz val="14"/>
        <color theme="1"/>
        <rFont val="Calibri"/>
        <family val="2"/>
        <scheme val="minor"/>
      </rPr>
      <t xml:space="preserve"> --2098077  </t>
    </r>
    <r>
      <rPr>
        <b/>
        <sz val="12"/>
        <color theme="1"/>
        <rFont val="Calibri"/>
        <family val="2"/>
        <scheme val="minor"/>
      </rPr>
      <t xml:space="preserve">  valor   FACTURA    51,950.06   </t>
    </r>
    <r>
      <rPr>
        <b/>
        <sz val="14"/>
        <color rgb="FF0000FF"/>
        <rFont val="Calibri"/>
        <family val="2"/>
        <scheme val="minor"/>
      </rPr>
      <t xml:space="preserve"> </t>
    </r>
    <r>
      <rPr>
        <b/>
        <sz val="12"/>
        <color theme="1"/>
        <rFont val="Calibri"/>
        <family val="2"/>
        <scheme val="minor"/>
      </rPr>
      <t>SALDO  PENDIENTE     3,950.06    usd</t>
    </r>
  </si>
  <si>
    <t>NLSE22-191</t>
  </si>
  <si>
    <r>
      <t xml:space="preserve">Compra de 49,000.00    usd t.c.   20.080    A SEABOARD    </t>
    </r>
    <r>
      <rPr>
        <b/>
        <sz val="18"/>
        <color rgb="FF0000FF"/>
        <rFont val="Calibri"/>
        <family val="2"/>
        <scheme val="minor"/>
      </rPr>
      <t xml:space="preserve"> </t>
    </r>
    <r>
      <rPr>
        <b/>
        <sz val="16"/>
        <color rgb="FF0000FF"/>
        <rFont val="Calibri"/>
        <family val="2"/>
        <scheme val="minor"/>
      </rPr>
      <t xml:space="preserve"> NLSE22-192    </t>
    </r>
    <r>
      <rPr>
        <b/>
        <sz val="12"/>
        <color theme="1"/>
        <rFont val="Calibri"/>
        <family val="2"/>
        <scheme val="minor"/>
      </rPr>
      <t xml:space="preserve">  FACTURA</t>
    </r>
    <r>
      <rPr>
        <b/>
        <sz val="14"/>
        <color theme="1"/>
        <rFont val="Calibri"/>
        <family val="2"/>
        <scheme val="minor"/>
      </rPr>
      <t xml:space="preserve"> --2098171  </t>
    </r>
    <r>
      <rPr>
        <b/>
        <sz val="12"/>
        <color theme="1"/>
        <rFont val="Calibri"/>
        <family val="2"/>
        <scheme val="minor"/>
      </rPr>
      <t xml:space="preserve">  valor   FACTURA    50,514.62   </t>
    </r>
    <r>
      <rPr>
        <b/>
        <sz val="14"/>
        <color rgb="FF0000FF"/>
        <rFont val="Calibri"/>
        <family val="2"/>
        <scheme val="minor"/>
      </rPr>
      <t xml:space="preserve"> </t>
    </r>
    <r>
      <rPr>
        <b/>
        <sz val="12"/>
        <color theme="1"/>
        <rFont val="Calibri"/>
        <family val="2"/>
        <scheme val="minor"/>
      </rPr>
      <t>SALDO  PENDIENTE     1,514.62    usd</t>
    </r>
  </si>
  <si>
    <t>NLSE22-192</t>
  </si>
  <si>
    <r>
      <t xml:space="preserve">Compra de 52,000.00    usd t.c.   20.010    A SEABOARD    </t>
    </r>
    <r>
      <rPr>
        <b/>
        <sz val="18"/>
        <color rgb="FF0000FF"/>
        <rFont val="Calibri"/>
        <family val="2"/>
        <scheme val="minor"/>
      </rPr>
      <t xml:space="preserve"> </t>
    </r>
    <r>
      <rPr>
        <b/>
        <sz val="16"/>
        <color rgb="FF0000FF"/>
        <rFont val="Calibri"/>
        <family val="2"/>
        <scheme val="minor"/>
      </rPr>
      <t xml:space="preserve"> NLSE22-193    </t>
    </r>
    <r>
      <rPr>
        <b/>
        <sz val="12"/>
        <color theme="1"/>
        <rFont val="Calibri"/>
        <family val="2"/>
        <scheme val="minor"/>
      </rPr>
      <t xml:space="preserve">  FACTURA</t>
    </r>
    <r>
      <rPr>
        <b/>
        <sz val="14"/>
        <color theme="1"/>
        <rFont val="Calibri"/>
        <family val="2"/>
        <scheme val="minor"/>
      </rPr>
      <t xml:space="preserve"> --2098911  </t>
    </r>
    <r>
      <rPr>
        <b/>
        <sz val="12"/>
        <color theme="1"/>
        <rFont val="Calibri"/>
        <family val="2"/>
        <scheme val="minor"/>
      </rPr>
      <t xml:space="preserve">  valor   FACTURA    49,823.63   </t>
    </r>
    <r>
      <rPr>
        <b/>
        <sz val="14"/>
        <color rgb="FF0000FF"/>
        <rFont val="Calibri"/>
        <family val="2"/>
        <scheme val="minor"/>
      </rPr>
      <t xml:space="preserve"> </t>
    </r>
    <r>
      <rPr>
        <b/>
        <sz val="12"/>
        <color theme="1"/>
        <rFont val="Calibri"/>
        <family val="2"/>
        <scheme val="minor"/>
      </rPr>
      <t>SALDO  A FAVOR     2,176.37    usd</t>
    </r>
  </si>
  <si>
    <t>NLSE22-193</t>
  </si>
  <si>
    <r>
      <t xml:space="preserve">Compra de 52,000.00    usd t.c.   19.940    A SEABOARD    </t>
    </r>
    <r>
      <rPr>
        <b/>
        <sz val="18"/>
        <color rgb="FF0000FF"/>
        <rFont val="Calibri"/>
        <family val="2"/>
        <scheme val="minor"/>
      </rPr>
      <t xml:space="preserve"> </t>
    </r>
    <r>
      <rPr>
        <b/>
        <sz val="16"/>
        <color rgb="FF0000FF"/>
        <rFont val="Calibri"/>
        <family val="2"/>
        <scheme val="minor"/>
      </rPr>
      <t xml:space="preserve"> NLSE22-194    </t>
    </r>
    <r>
      <rPr>
        <b/>
        <sz val="12"/>
        <color theme="1"/>
        <rFont val="Calibri"/>
        <family val="2"/>
        <scheme val="minor"/>
      </rPr>
      <t xml:space="preserve">  FACTURA</t>
    </r>
    <r>
      <rPr>
        <b/>
        <sz val="14"/>
        <color theme="1"/>
        <rFont val="Calibri"/>
        <family val="2"/>
        <scheme val="minor"/>
      </rPr>
      <t xml:space="preserve"> --2098912  </t>
    </r>
    <r>
      <rPr>
        <b/>
        <sz val="12"/>
        <color theme="1"/>
        <rFont val="Calibri"/>
        <family val="2"/>
        <scheme val="minor"/>
      </rPr>
      <t xml:space="preserve">  valor   FACTURA    50,616.50   </t>
    </r>
    <r>
      <rPr>
        <b/>
        <sz val="14"/>
        <color rgb="FF0000FF"/>
        <rFont val="Calibri"/>
        <family val="2"/>
        <scheme val="minor"/>
      </rPr>
      <t xml:space="preserve"> </t>
    </r>
    <r>
      <rPr>
        <b/>
        <sz val="12"/>
        <color theme="1"/>
        <rFont val="Calibri"/>
        <family val="2"/>
        <scheme val="minor"/>
      </rPr>
      <t>SALDO  A FAVOR     1,383.50   usd</t>
    </r>
  </si>
  <si>
    <t>NLSE22-194</t>
  </si>
  <si>
    <r>
      <t xml:space="preserve">Compra de  50,171.00    usd  tc   19.850     PAGO A TYSON FRESH MEATS. INC     S O   78673    FACTURA    1155179     VALOR FACTURA   50,171.00 </t>
    </r>
    <r>
      <rPr>
        <b/>
        <sz val="12"/>
        <color rgb="FFFF0000"/>
        <rFont val="Calibri"/>
        <family val="2"/>
        <scheme val="minor"/>
      </rPr>
      <t xml:space="preserve">  </t>
    </r>
    <r>
      <rPr>
        <b/>
        <sz val="12"/>
        <color theme="1"/>
        <rFont val="Calibri"/>
        <family val="2"/>
        <scheme val="minor"/>
      </rPr>
      <t>usd</t>
    </r>
  </si>
  <si>
    <t>S.O 78673</t>
  </si>
  <si>
    <r>
      <t xml:space="preserve">Compra de  49,426.61    usd  tc   19.8256     PAGO A TYSON FRESH MEATS. INC     S O   78674    FACTURA    1156799     VALOR FACTURA   49,426.61 </t>
    </r>
    <r>
      <rPr>
        <b/>
        <sz val="12"/>
        <color rgb="FFFF0000"/>
        <rFont val="Calibri"/>
        <family val="2"/>
        <scheme val="minor"/>
      </rPr>
      <t xml:space="preserve">  </t>
    </r>
    <r>
      <rPr>
        <b/>
        <sz val="12"/>
        <color theme="1"/>
        <rFont val="Calibri"/>
        <family val="2"/>
        <scheme val="minor"/>
      </rPr>
      <t>usd</t>
    </r>
  </si>
  <si>
    <t>S.O 78674</t>
  </si>
  <si>
    <r>
      <t>Compra de  54,180.78   usd  tc   19.940     PAGO A TYSON FRESH MEATS. INC     S O   78684    FACTURA    1145927     VALOR FACTURA   54,180.78</t>
    </r>
    <r>
      <rPr>
        <b/>
        <sz val="12"/>
        <color rgb="FFFF0000"/>
        <rFont val="Calibri"/>
        <family val="2"/>
        <scheme val="minor"/>
      </rPr>
      <t xml:space="preserve">  </t>
    </r>
    <r>
      <rPr>
        <b/>
        <sz val="12"/>
        <color theme="1"/>
        <rFont val="Calibri"/>
        <family val="2"/>
        <scheme val="minor"/>
      </rPr>
      <t>usd</t>
    </r>
  </si>
  <si>
    <t>S.O 78684</t>
  </si>
  <si>
    <r>
      <t xml:space="preserve">Compra de 44,000.00    usd t.c.   20.010    A SEABOARD    </t>
    </r>
    <r>
      <rPr>
        <b/>
        <sz val="18"/>
        <color rgb="FF0000FF"/>
        <rFont val="Calibri"/>
        <family val="2"/>
        <scheme val="minor"/>
      </rPr>
      <t xml:space="preserve"> </t>
    </r>
    <r>
      <rPr>
        <b/>
        <sz val="16"/>
        <color rgb="FF0000FF"/>
        <rFont val="Calibri"/>
        <family val="2"/>
        <scheme val="minor"/>
      </rPr>
      <t xml:space="preserve"> NLP01-22    </t>
    </r>
    <r>
      <rPr>
        <b/>
        <sz val="12"/>
        <color theme="1"/>
        <rFont val="Calibri"/>
        <family val="2"/>
        <scheme val="minor"/>
      </rPr>
      <t xml:space="preserve">  FACTURA</t>
    </r>
    <r>
      <rPr>
        <b/>
        <sz val="14"/>
        <color theme="1"/>
        <rFont val="Calibri"/>
        <family val="2"/>
        <scheme val="minor"/>
      </rPr>
      <t xml:space="preserve"> --2100355  </t>
    </r>
    <r>
      <rPr>
        <b/>
        <sz val="12"/>
        <color theme="1"/>
        <rFont val="Calibri"/>
        <family val="2"/>
        <scheme val="minor"/>
      </rPr>
      <t xml:space="preserve">  valor   FACTURA    42,926.31   </t>
    </r>
    <r>
      <rPr>
        <b/>
        <sz val="14"/>
        <color rgb="FF0000FF"/>
        <rFont val="Calibri"/>
        <family val="2"/>
        <scheme val="minor"/>
      </rPr>
      <t xml:space="preserve"> </t>
    </r>
    <r>
      <rPr>
        <b/>
        <sz val="12"/>
        <color theme="1"/>
        <rFont val="Calibri"/>
        <family val="2"/>
        <scheme val="minor"/>
      </rPr>
      <t>SALDO  A FAVOR     1,073.69    usd</t>
    </r>
  </si>
  <si>
    <t>NLP01-22</t>
  </si>
  <si>
    <r>
      <t xml:space="preserve">Compra de 57,000.00    usd t.c.   19.880    A SEABOARD    </t>
    </r>
    <r>
      <rPr>
        <b/>
        <sz val="18"/>
        <color rgb="FF0000FF"/>
        <rFont val="Calibri"/>
        <family val="2"/>
        <scheme val="minor"/>
      </rPr>
      <t xml:space="preserve"> </t>
    </r>
    <r>
      <rPr>
        <b/>
        <sz val="16"/>
        <color rgb="FF0000FF"/>
        <rFont val="Calibri"/>
        <family val="2"/>
        <scheme val="minor"/>
      </rPr>
      <t xml:space="preserve"> NLP02-22   </t>
    </r>
    <r>
      <rPr>
        <b/>
        <sz val="12"/>
        <color theme="1"/>
        <rFont val="Calibri"/>
        <family val="2"/>
        <scheme val="minor"/>
      </rPr>
      <t xml:space="preserve">  FACTURA</t>
    </r>
    <r>
      <rPr>
        <b/>
        <sz val="14"/>
        <color theme="1"/>
        <rFont val="Calibri"/>
        <family val="2"/>
        <scheme val="minor"/>
      </rPr>
      <t xml:space="preserve"> --2100356  </t>
    </r>
    <r>
      <rPr>
        <b/>
        <sz val="12"/>
        <color theme="1"/>
        <rFont val="Calibri"/>
        <family val="2"/>
        <scheme val="minor"/>
      </rPr>
      <t xml:space="preserve">  valor   FACTURA    56,477.47   </t>
    </r>
    <r>
      <rPr>
        <b/>
        <sz val="14"/>
        <color rgb="FF0000FF"/>
        <rFont val="Calibri"/>
        <family val="2"/>
        <scheme val="minor"/>
      </rPr>
      <t xml:space="preserve"> </t>
    </r>
    <r>
      <rPr>
        <b/>
        <sz val="12"/>
        <color theme="1"/>
        <rFont val="Calibri"/>
        <family val="2"/>
        <scheme val="minor"/>
      </rPr>
      <t>SALDO  A FAVOR        522.53   usd</t>
    </r>
  </si>
  <si>
    <t>NLP02-22</t>
  </si>
  <si>
    <r>
      <t xml:space="preserve">Compra de 48,000.00    usd t.c.   19.960    A SEABOARD    </t>
    </r>
    <r>
      <rPr>
        <b/>
        <sz val="18"/>
        <color rgb="FF0000FF"/>
        <rFont val="Calibri"/>
        <family val="2"/>
        <scheme val="minor"/>
      </rPr>
      <t xml:space="preserve"> </t>
    </r>
    <r>
      <rPr>
        <b/>
        <sz val="16"/>
        <color rgb="FF0000FF"/>
        <rFont val="Calibri"/>
        <family val="2"/>
        <scheme val="minor"/>
      </rPr>
      <t xml:space="preserve"> NLSE22-195   </t>
    </r>
    <r>
      <rPr>
        <b/>
        <sz val="12"/>
        <color theme="1"/>
        <rFont val="Calibri"/>
        <family val="2"/>
        <scheme val="minor"/>
      </rPr>
      <t xml:space="preserve">  FACTURA</t>
    </r>
    <r>
      <rPr>
        <b/>
        <sz val="14"/>
        <color theme="1"/>
        <rFont val="Calibri"/>
        <family val="2"/>
        <scheme val="minor"/>
      </rPr>
      <t xml:space="preserve"> --2100822  </t>
    </r>
    <r>
      <rPr>
        <b/>
        <sz val="12"/>
        <color theme="1"/>
        <rFont val="Calibri"/>
        <family val="2"/>
        <scheme val="minor"/>
      </rPr>
      <t xml:space="preserve">  valor   FACTURA   48,506.94   </t>
    </r>
    <r>
      <rPr>
        <b/>
        <sz val="14"/>
        <color rgb="FF0000FF"/>
        <rFont val="Calibri"/>
        <family val="2"/>
        <scheme val="minor"/>
      </rPr>
      <t xml:space="preserve"> </t>
    </r>
    <r>
      <rPr>
        <b/>
        <sz val="12"/>
        <color theme="1"/>
        <rFont val="Calibri"/>
        <family val="2"/>
        <scheme val="minor"/>
      </rPr>
      <t>SALDO  PENDIENTE  506.94   usd</t>
    </r>
  </si>
  <si>
    <t>NLSE22-195</t>
  </si>
  <si>
    <r>
      <t xml:space="preserve">Compra de 48,000.00    usd t.c.   19.840    A SEABOARD    </t>
    </r>
    <r>
      <rPr>
        <b/>
        <sz val="18"/>
        <color rgb="FF0000FF"/>
        <rFont val="Calibri"/>
        <family val="2"/>
        <scheme val="minor"/>
      </rPr>
      <t xml:space="preserve"> </t>
    </r>
    <r>
      <rPr>
        <b/>
        <sz val="16"/>
        <color rgb="FF0000FF"/>
        <rFont val="Calibri"/>
        <family val="2"/>
        <scheme val="minor"/>
      </rPr>
      <t xml:space="preserve"> NLSE22-196   </t>
    </r>
    <r>
      <rPr>
        <b/>
        <sz val="12"/>
        <color theme="1"/>
        <rFont val="Calibri"/>
        <family val="2"/>
        <scheme val="minor"/>
      </rPr>
      <t xml:space="preserve">  FACTURA</t>
    </r>
    <r>
      <rPr>
        <b/>
        <sz val="14"/>
        <color theme="1"/>
        <rFont val="Calibri"/>
        <family val="2"/>
        <scheme val="minor"/>
      </rPr>
      <t xml:space="preserve"> --2101200  </t>
    </r>
    <r>
      <rPr>
        <b/>
        <sz val="12"/>
        <color theme="1"/>
        <rFont val="Calibri"/>
        <family val="2"/>
        <scheme val="minor"/>
      </rPr>
      <t xml:space="preserve">  valor   FACTURA   48,344.99   </t>
    </r>
    <r>
      <rPr>
        <b/>
        <sz val="14"/>
        <color rgb="FF0000FF"/>
        <rFont val="Calibri"/>
        <family val="2"/>
        <scheme val="minor"/>
      </rPr>
      <t xml:space="preserve"> </t>
    </r>
    <r>
      <rPr>
        <b/>
        <sz val="12"/>
        <color theme="1"/>
        <rFont val="Calibri"/>
        <family val="2"/>
        <scheme val="minor"/>
      </rPr>
      <t>SALDO  PENDIENTE     344.99   usd</t>
    </r>
  </si>
  <si>
    <t>NLSE22-196</t>
  </si>
  <si>
    <r>
      <t xml:space="preserve">Compra de 50,000.00    usd t.c.   19.855    A SEABOARD    </t>
    </r>
    <r>
      <rPr>
        <b/>
        <sz val="18"/>
        <color rgb="FF0000FF"/>
        <rFont val="Calibri"/>
        <family val="2"/>
        <scheme val="minor"/>
      </rPr>
      <t xml:space="preserve"> </t>
    </r>
    <r>
      <rPr>
        <b/>
        <sz val="16"/>
        <color rgb="FF0000FF"/>
        <rFont val="Calibri"/>
        <family val="2"/>
        <scheme val="minor"/>
      </rPr>
      <t xml:space="preserve"> NLSE22-197   </t>
    </r>
    <r>
      <rPr>
        <b/>
        <sz val="12"/>
        <color theme="1"/>
        <rFont val="Calibri"/>
        <family val="2"/>
        <scheme val="minor"/>
      </rPr>
      <t xml:space="preserve">  FACTURA</t>
    </r>
    <r>
      <rPr>
        <b/>
        <sz val="14"/>
        <color theme="1"/>
        <rFont val="Calibri"/>
        <family val="2"/>
        <scheme val="minor"/>
      </rPr>
      <t xml:space="preserve"> --2101506  </t>
    </r>
    <r>
      <rPr>
        <b/>
        <sz val="12"/>
        <color theme="1"/>
        <rFont val="Calibri"/>
        <family val="2"/>
        <scheme val="minor"/>
      </rPr>
      <t xml:space="preserve">  valor   FACTURA   49,782.46   </t>
    </r>
    <r>
      <rPr>
        <b/>
        <sz val="14"/>
        <color rgb="FF0000FF"/>
        <rFont val="Calibri"/>
        <family val="2"/>
        <scheme val="minor"/>
      </rPr>
      <t xml:space="preserve"> </t>
    </r>
    <r>
      <rPr>
        <b/>
        <sz val="12"/>
        <color theme="1"/>
        <rFont val="Calibri"/>
        <family val="2"/>
        <scheme val="minor"/>
      </rPr>
      <t>SALDO  A FAVOR   217.54   usd</t>
    </r>
  </si>
  <si>
    <t>NLSE22-197</t>
  </si>
  <si>
    <r>
      <t xml:space="preserve">Compra de 50,000.00    usd t.c.   19.855    A SEABOARD    </t>
    </r>
    <r>
      <rPr>
        <b/>
        <sz val="18"/>
        <color rgb="FF0000FF"/>
        <rFont val="Calibri"/>
        <family val="2"/>
        <scheme val="minor"/>
      </rPr>
      <t xml:space="preserve"> </t>
    </r>
    <r>
      <rPr>
        <b/>
        <sz val="16"/>
        <color rgb="FF0000FF"/>
        <rFont val="Calibri"/>
        <family val="2"/>
        <scheme val="minor"/>
      </rPr>
      <t xml:space="preserve"> NLSE22-198   </t>
    </r>
    <r>
      <rPr>
        <b/>
        <sz val="12"/>
        <color theme="1"/>
        <rFont val="Calibri"/>
        <family val="2"/>
        <scheme val="minor"/>
      </rPr>
      <t xml:space="preserve">  FACTURA</t>
    </r>
    <r>
      <rPr>
        <b/>
        <sz val="14"/>
        <color theme="1"/>
        <rFont val="Calibri"/>
        <family val="2"/>
        <scheme val="minor"/>
      </rPr>
      <t xml:space="preserve"> --2101507  </t>
    </r>
    <r>
      <rPr>
        <b/>
        <sz val="12"/>
        <color theme="1"/>
        <rFont val="Calibri"/>
        <family val="2"/>
        <scheme val="minor"/>
      </rPr>
      <t xml:space="preserve">  valor   FACTURA   47,733.28   </t>
    </r>
    <r>
      <rPr>
        <b/>
        <sz val="14"/>
        <color rgb="FF0000FF"/>
        <rFont val="Calibri"/>
        <family val="2"/>
        <scheme val="minor"/>
      </rPr>
      <t xml:space="preserve"> </t>
    </r>
    <r>
      <rPr>
        <b/>
        <sz val="12"/>
        <color theme="1"/>
        <rFont val="Calibri"/>
        <family val="2"/>
        <scheme val="minor"/>
      </rPr>
      <t>SALDO  A FAVOR   2,266.72   usd</t>
    </r>
  </si>
  <si>
    <t>NLSE22-198</t>
  </si>
  <si>
    <r>
      <t xml:space="preserve">Compra de 43,000.00    usd t.c.   19.835    A SEABOARD    </t>
    </r>
    <r>
      <rPr>
        <b/>
        <sz val="18"/>
        <color rgb="FF0000FF"/>
        <rFont val="Calibri"/>
        <family val="2"/>
        <scheme val="minor"/>
      </rPr>
      <t xml:space="preserve"> </t>
    </r>
    <r>
      <rPr>
        <b/>
        <sz val="16"/>
        <color rgb="FF0000FF"/>
        <rFont val="Calibri"/>
        <family val="2"/>
        <scheme val="minor"/>
      </rPr>
      <t xml:space="preserve"> NLSE22-199   </t>
    </r>
    <r>
      <rPr>
        <b/>
        <sz val="12"/>
        <color theme="1"/>
        <rFont val="Calibri"/>
        <family val="2"/>
        <scheme val="minor"/>
      </rPr>
      <t xml:space="preserve">  FACTURA</t>
    </r>
    <r>
      <rPr>
        <b/>
        <sz val="14"/>
        <color theme="1"/>
        <rFont val="Calibri"/>
        <family val="2"/>
        <scheme val="minor"/>
      </rPr>
      <t xml:space="preserve"> --2101508  </t>
    </r>
    <r>
      <rPr>
        <b/>
        <sz val="12"/>
        <color theme="1"/>
        <rFont val="Calibri"/>
        <family val="2"/>
        <scheme val="minor"/>
      </rPr>
      <t xml:space="preserve">  valor   FACTURA   46,888.38   </t>
    </r>
    <r>
      <rPr>
        <b/>
        <sz val="14"/>
        <color rgb="FF0000FF"/>
        <rFont val="Calibri"/>
        <family val="2"/>
        <scheme val="minor"/>
      </rPr>
      <t xml:space="preserve"> </t>
    </r>
    <r>
      <rPr>
        <b/>
        <sz val="12"/>
        <color theme="1"/>
        <rFont val="Calibri"/>
        <family val="2"/>
        <scheme val="minor"/>
      </rPr>
      <t>SALDO  PENDIENTE  3,888.38  usd</t>
    </r>
  </si>
  <si>
    <t>NLSE22-199</t>
  </si>
  <si>
    <r>
      <t xml:space="preserve">Compra de 50,000.00    usd t.c.   19.510    A SEABOARD    </t>
    </r>
    <r>
      <rPr>
        <b/>
        <sz val="18"/>
        <color rgb="FF0000FF"/>
        <rFont val="Calibri"/>
        <family val="2"/>
        <scheme val="minor"/>
      </rPr>
      <t xml:space="preserve"> </t>
    </r>
    <r>
      <rPr>
        <b/>
        <sz val="16"/>
        <color rgb="FF0000FF"/>
        <rFont val="Calibri"/>
        <family val="2"/>
        <scheme val="minor"/>
      </rPr>
      <t xml:space="preserve"> NLSE22-203   </t>
    </r>
    <r>
      <rPr>
        <b/>
        <sz val="12"/>
        <color theme="1"/>
        <rFont val="Calibri"/>
        <family val="2"/>
        <scheme val="minor"/>
      </rPr>
      <t xml:space="preserve">  FACTURA</t>
    </r>
    <r>
      <rPr>
        <b/>
        <sz val="14"/>
        <color theme="1"/>
        <rFont val="Calibri"/>
        <family val="2"/>
        <scheme val="minor"/>
      </rPr>
      <t xml:space="preserve"> --2104269  </t>
    </r>
    <r>
      <rPr>
        <b/>
        <sz val="12"/>
        <color theme="1"/>
        <rFont val="Calibri"/>
        <family val="2"/>
        <scheme val="minor"/>
      </rPr>
      <t xml:space="preserve">  valor   FACTURA   48,297.87   </t>
    </r>
    <r>
      <rPr>
        <b/>
        <sz val="14"/>
        <color rgb="FF0000FF"/>
        <rFont val="Calibri"/>
        <family val="2"/>
        <scheme val="minor"/>
      </rPr>
      <t xml:space="preserve"> </t>
    </r>
    <r>
      <rPr>
        <b/>
        <sz val="12"/>
        <color theme="1"/>
        <rFont val="Calibri"/>
        <family val="2"/>
        <scheme val="minor"/>
      </rPr>
      <t>SALDO   A FAVOR    1,702.13  usd</t>
    </r>
  </si>
  <si>
    <t>NLSE22-203</t>
  </si>
  <si>
    <r>
      <t xml:space="preserve">Compra de 51,000.00    usd t.c.   19.440    A SEABOARD    </t>
    </r>
    <r>
      <rPr>
        <b/>
        <sz val="18"/>
        <color rgb="FF0000FF"/>
        <rFont val="Calibri"/>
        <family val="2"/>
        <scheme val="minor"/>
      </rPr>
      <t xml:space="preserve"> </t>
    </r>
    <r>
      <rPr>
        <b/>
        <sz val="16"/>
        <color rgb="FF0000FF"/>
        <rFont val="Calibri"/>
        <family val="2"/>
        <scheme val="minor"/>
      </rPr>
      <t xml:space="preserve"> NLSE22-207   </t>
    </r>
    <r>
      <rPr>
        <b/>
        <sz val="12"/>
        <color theme="1"/>
        <rFont val="Calibri"/>
        <family val="2"/>
        <scheme val="minor"/>
      </rPr>
      <t xml:space="preserve">  FACTURA</t>
    </r>
    <r>
      <rPr>
        <b/>
        <sz val="14"/>
        <color theme="1"/>
        <rFont val="Calibri"/>
        <family val="2"/>
        <scheme val="minor"/>
      </rPr>
      <t xml:space="preserve"> --2106987  </t>
    </r>
    <r>
      <rPr>
        <b/>
        <sz val="12"/>
        <color theme="1"/>
        <rFont val="Calibri"/>
        <family val="2"/>
        <scheme val="minor"/>
      </rPr>
      <t xml:space="preserve">  valor   FACTURA   50,012.75   </t>
    </r>
    <r>
      <rPr>
        <b/>
        <sz val="14"/>
        <color rgb="FF0000FF"/>
        <rFont val="Calibri"/>
        <family val="2"/>
        <scheme val="minor"/>
      </rPr>
      <t xml:space="preserve"> </t>
    </r>
    <r>
      <rPr>
        <b/>
        <sz val="12"/>
        <color theme="1"/>
        <rFont val="Calibri"/>
        <family val="2"/>
        <scheme val="minor"/>
      </rPr>
      <t>SALDO   A FAVOR    987.25  usd</t>
    </r>
  </si>
  <si>
    <t>NLSE22-207</t>
  </si>
  <si>
    <t>E-4274</t>
  </si>
  <si>
    <r>
      <t xml:space="preserve">Compra de  49,917.55    usd  tc   19.340     PAGO A TYSON FRESH MEATS. INC     E-4274       FACTURA    1188463     VALOR FACTURA   49,917.55 </t>
    </r>
    <r>
      <rPr>
        <b/>
        <sz val="12"/>
        <color rgb="FFFF0000"/>
        <rFont val="Calibri"/>
        <family val="2"/>
        <scheme val="minor"/>
      </rPr>
      <t xml:space="preserve">  </t>
    </r>
    <r>
      <rPr>
        <b/>
        <sz val="12"/>
        <color theme="1"/>
        <rFont val="Calibri"/>
        <family val="2"/>
        <scheme val="minor"/>
      </rPr>
      <t>usd</t>
    </r>
  </si>
  <si>
    <r>
      <t xml:space="preserve">Compra de 51,000.00    usd t.c.   19.740    A SEABOARD    </t>
    </r>
    <r>
      <rPr>
        <b/>
        <sz val="18"/>
        <color rgb="FF0000FF"/>
        <rFont val="Calibri"/>
        <family val="2"/>
        <scheme val="minor"/>
      </rPr>
      <t xml:space="preserve"> </t>
    </r>
    <r>
      <rPr>
        <b/>
        <sz val="16"/>
        <color rgb="FF0000FF"/>
        <rFont val="Calibri"/>
        <family val="2"/>
        <scheme val="minor"/>
      </rPr>
      <t xml:space="preserve"> NLSE22-200   </t>
    </r>
    <r>
      <rPr>
        <b/>
        <sz val="12"/>
        <color theme="1"/>
        <rFont val="Calibri"/>
        <family val="2"/>
        <scheme val="minor"/>
      </rPr>
      <t xml:space="preserve">  FACTURA</t>
    </r>
    <r>
      <rPr>
        <b/>
        <sz val="14"/>
        <color theme="1"/>
        <rFont val="Calibri"/>
        <family val="2"/>
        <scheme val="minor"/>
      </rPr>
      <t xml:space="preserve"> --2103314  </t>
    </r>
    <r>
      <rPr>
        <b/>
        <sz val="12"/>
        <color theme="1"/>
        <rFont val="Calibri"/>
        <family val="2"/>
        <scheme val="minor"/>
      </rPr>
      <t xml:space="preserve">  valor   FACTURA   48,343.79   </t>
    </r>
    <r>
      <rPr>
        <b/>
        <sz val="14"/>
        <color rgb="FF0000FF"/>
        <rFont val="Calibri"/>
        <family val="2"/>
        <scheme val="minor"/>
      </rPr>
      <t xml:space="preserve"> </t>
    </r>
    <r>
      <rPr>
        <b/>
        <sz val="12"/>
        <color theme="1"/>
        <rFont val="Calibri"/>
        <family val="2"/>
        <scheme val="minor"/>
      </rPr>
      <t>SALDO   A FAVOR    1,656.21  usd</t>
    </r>
  </si>
  <si>
    <t>NLSE22-200</t>
  </si>
  <si>
    <r>
      <t xml:space="preserve">Compra de 48,000.00    usd t.c.   19.685   A SEABOARD    </t>
    </r>
    <r>
      <rPr>
        <b/>
        <sz val="18"/>
        <color rgb="FF0000FF"/>
        <rFont val="Calibri"/>
        <family val="2"/>
        <scheme val="minor"/>
      </rPr>
      <t xml:space="preserve"> </t>
    </r>
    <r>
      <rPr>
        <b/>
        <sz val="16"/>
        <color rgb="FF0000FF"/>
        <rFont val="Calibri"/>
        <family val="2"/>
        <scheme val="minor"/>
      </rPr>
      <t xml:space="preserve"> NLSE22-201   </t>
    </r>
    <r>
      <rPr>
        <b/>
        <sz val="12"/>
        <color theme="1"/>
        <rFont val="Calibri"/>
        <family val="2"/>
        <scheme val="minor"/>
      </rPr>
      <t xml:space="preserve">  FACTURA</t>
    </r>
    <r>
      <rPr>
        <b/>
        <sz val="14"/>
        <color theme="1"/>
        <rFont val="Calibri"/>
        <family val="2"/>
        <scheme val="minor"/>
      </rPr>
      <t xml:space="preserve"> --2103916  </t>
    </r>
    <r>
      <rPr>
        <b/>
        <sz val="12"/>
        <color theme="1"/>
        <rFont val="Calibri"/>
        <family val="2"/>
        <scheme val="minor"/>
      </rPr>
      <t xml:space="preserve">  valor   FACTURA   47,533.53   </t>
    </r>
    <r>
      <rPr>
        <b/>
        <sz val="14"/>
        <color rgb="FF0000FF"/>
        <rFont val="Calibri"/>
        <family val="2"/>
        <scheme val="minor"/>
      </rPr>
      <t xml:space="preserve"> </t>
    </r>
    <r>
      <rPr>
        <b/>
        <sz val="12"/>
        <color theme="1"/>
        <rFont val="Calibri"/>
        <family val="2"/>
        <scheme val="minor"/>
      </rPr>
      <t>SALDO   A FAVOR    466.47  usd</t>
    </r>
  </si>
  <si>
    <t>NLSE22-201</t>
  </si>
  <si>
    <r>
      <t xml:space="preserve">Compra de  48,466.73    usd  tc   19.743     PAGO A TYSON FRESH MEATS. INC     S.O  78675       FACTURA    1165651     VALOR FACTURA   48,466.73 </t>
    </r>
    <r>
      <rPr>
        <b/>
        <sz val="12"/>
        <color rgb="FFFF0000"/>
        <rFont val="Calibri"/>
        <family val="2"/>
        <scheme val="minor"/>
      </rPr>
      <t xml:space="preserve">  </t>
    </r>
    <r>
      <rPr>
        <b/>
        <sz val="12"/>
        <color theme="1"/>
        <rFont val="Calibri"/>
        <family val="2"/>
        <scheme val="minor"/>
      </rPr>
      <t>usd</t>
    </r>
  </si>
  <si>
    <t>S.O 78675</t>
  </si>
  <si>
    <r>
      <t xml:space="preserve">Compra de 50,000.00    usd t.c.   19.510   A SEABOARD    </t>
    </r>
    <r>
      <rPr>
        <b/>
        <sz val="18"/>
        <color rgb="FF0000FF"/>
        <rFont val="Calibri"/>
        <family val="2"/>
        <scheme val="minor"/>
      </rPr>
      <t xml:space="preserve"> </t>
    </r>
    <r>
      <rPr>
        <b/>
        <sz val="16"/>
        <color rgb="FF0000FF"/>
        <rFont val="Calibri"/>
        <family val="2"/>
        <scheme val="minor"/>
      </rPr>
      <t xml:space="preserve"> NLSE22-202   </t>
    </r>
    <r>
      <rPr>
        <b/>
        <sz val="12"/>
        <color theme="1"/>
        <rFont val="Calibri"/>
        <family val="2"/>
        <scheme val="minor"/>
      </rPr>
      <t xml:space="preserve">  FACTURA</t>
    </r>
    <r>
      <rPr>
        <b/>
        <sz val="14"/>
        <color theme="1"/>
        <rFont val="Calibri"/>
        <family val="2"/>
        <scheme val="minor"/>
      </rPr>
      <t xml:space="preserve"> --2104268  </t>
    </r>
    <r>
      <rPr>
        <b/>
        <sz val="12"/>
        <color theme="1"/>
        <rFont val="Calibri"/>
        <family val="2"/>
        <scheme val="minor"/>
      </rPr>
      <t xml:space="preserve">  valor   FACTURA   48,209.82   </t>
    </r>
    <r>
      <rPr>
        <b/>
        <sz val="14"/>
        <color rgb="FF0000FF"/>
        <rFont val="Calibri"/>
        <family val="2"/>
        <scheme val="minor"/>
      </rPr>
      <t xml:space="preserve"> </t>
    </r>
    <r>
      <rPr>
        <b/>
        <sz val="12"/>
        <color theme="1"/>
        <rFont val="Calibri"/>
        <family val="2"/>
        <scheme val="minor"/>
      </rPr>
      <t>SALDO   A FAVOR   1,790.18  usd</t>
    </r>
  </si>
  <si>
    <t>NLSE22-202</t>
  </si>
  <si>
    <r>
      <t xml:space="preserve">Compra de  47,207.86    usd  tc   19.505     PAGO A TYSON FRESH MEATS. INC     S.O  78676       FACTURA    1168387     VALOR FACTURA   47,207.86 </t>
    </r>
    <r>
      <rPr>
        <b/>
        <sz val="12"/>
        <color rgb="FFFF0000"/>
        <rFont val="Calibri"/>
        <family val="2"/>
        <scheme val="minor"/>
      </rPr>
      <t xml:space="preserve">  </t>
    </r>
    <r>
      <rPr>
        <b/>
        <sz val="12"/>
        <color theme="1"/>
        <rFont val="Calibri"/>
        <family val="2"/>
        <scheme val="minor"/>
      </rPr>
      <t>usd</t>
    </r>
  </si>
  <si>
    <t>S.O 78676</t>
  </si>
  <si>
    <r>
      <t xml:space="preserve">Compra de 45,000.00    usd t.c.   19.486    A SEABOARD    </t>
    </r>
    <r>
      <rPr>
        <b/>
        <sz val="18"/>
        <color rgb="FF0000FF"/>
        <rFont val="Calibri"/>
        <family val="2"/>
        <scheme val="minor"/>
      </rPr>
      <t xml:space="preserve"> </t>
    </r>
    <r>
      <rPr>
        <b/>
        <sz val="16"/>
        <color rgb="FF0000FF"/>
        <rFont val="Calibri"/>
        <family val="2"/>
        <scheme val="minor"/>
      </rPr>
      <t xml:space="preserve"> NLSE22-204   </t>
    </r>
    <r>
      <rPr>
        <b/>
        <sz val="12"/>
        <color theme="1"/>
        <rFont val="Calibri"/>
        <family val="2"/>
        <scheme val="minor"/>
      </rPr>
      <t xml:space="preserve">  FACTURA</t>
    </r>
    <r>
      <rPr>
        <b/>
        <sz val="14"/>
        <color theme="1"/>
        <rFont val="Calibri"/>
        <family val="2"/>
        <scheme val="minor"/>
      </rPr>
      <t xml:space="preserve"> --2106058  </t>
    </r>
    <r>
      <rPr>
        <b/>
        <sz val="12"/>
        <color theme="1"/>
        <rFont val="Calibri"/>
        <family val="2"/>
        <scheme val="minor"/>
      </rPr>
      <t xml:space="preserve">  valor   FACTURA   50,231.71   </t>
    </r>
    <r>
      <rPr>
        <b/>
        <sz val="14"/>
        <color rgb="FF0000FF"/>
        <rFont val="Calibri"/>
        <family val="2"/>
        <scheme val="minor"/>
      </rPr>
      <t xml:space="preserve"> </t>
    </r>
    <r>
      <rPr>
        <b/>
        <sz val="12"/>
        <color theme="1"/>
        <rFont val="Calibri"/>
        <family val="2"/>
        <scheme val="minor"/>
      </rPr>
      <t>SALDO   PENDIENTE   5,231.71  usd</t>
    </r>
  </si>
  <si>
    <t>NLSE22-204</t>
  </si>
  <si>
    <r>
      <t xml:space="preserve">Compra de 45,000.00    usd t.c.   19.486    A SEABOARD    </t>
    </r>
    <r>
      <rPr>
        <b/>
        <sz val="18"/>
        <color rgb="FF0000FF"/>
        <rFont val="Calibri"/>
        <family val="2"/>
        <scheme val="minor"/>
      </rPr>
      <t xml:space="preserve"> </t>
    </r>
    <r>
      <rPr>
        <b/>
        <sz val="16"/>
        <color rgb="FF0000FF"/>
        <rFont val="Calibri"/>
        <family val="2"/>
        <scheme val="minor"/>
      </rPr>
      <t xml:space="preserve"> NLSE22-205   </t>
    </r>
    <r>
      <rPr>
        <b/>
        <sz val="12"/>
        <color theme="1"/>
        <rFont val="Calibri"/>
        <family val="2"/>
        <scheme val="minor"/>
      </rPr>
      <t xml:space="preserve">  FACTURA</t>
    </r>
    <r>
      <rPr>
        <b/>
        <sz val="14"/>
        <color theme="1"/>
        <rFont val="Calibri"/>
        <family val="2"/>
        <scheme val="minor"/>
      </rPr>
      <t xml:space="preserve"> --2106136  </t>
    </r>
    <r>
      <rPr>
        <b/>
        <sz val="12"/>
        <color theme="1"/>
        <rFont val="Calibri"/>
        <family val="2"/>
        <scheme val="minor"/>
      </rPr>
      <t xml:space="preserve">  valor   FACTURA   49,815.98   </t>
    </r>
    <r>
      <rPr>
        <b/>
        <sz val="14"/>
        <color rgb="FF0000FF"/>
        <rFont val="Calibri"/>
        <family val="2"/>
        <scheme val="minor"/>
      </rPr>
      <t xml:space="preserve"> </t>
    </r>
    <r>
      <rPr>
        <b/>
        <sz val="12"/>
        <color theme="1"/>
        <rFont val="Calibri"/>
        <family val="2"/>
        <scheme val="minor"/>
      </rPr>
      <t>SALDO   PENDIENTE    4,815.98  usd</t>
    </r>
  </si>
  <si>
    <t>NLSE22-205</t>
  </si>
  <si>
    <r>
      <t xml:space="preserve">Compra de  47,663.36    usd  tc   19.575     PAGO A TYSON FRESH MEATS. INC     S.O  78677       FACTURA    1176365     VALOR FACTURA   47,663.36 </t>
    </r>
    <r>
      <rPr>
        <b/>
        <sz val="12"/>
        <color rgb="FFFF0000"/>
        <rFont val="Calibri"/>
        <family val="2"/>
        <scheme val="minor"/>
      </rPr>
      <t xml:space="preserve">  </t>
    </r>
    <r>
      <rPr>
        <b/>
        <sz val="12"/>
        <color theme="1"/>
        <rFont val="Calibri"/>
        <family val="2"/>
        <scheme val="minor"/>
      </rPr>
      <t>usd</t>
    </r>
  </si>
  <si>
    <t>S.O. 78677</t>
  </si>
  <si>
    <t>NLSE22-206</t>
  </si>
  <si>
    <r>
      <t xml:space="preserve">Compra de  47,333.76   usd  tc   19.440     PAGO A TYSON FRESH MEATS. INC     S.O  78678       FACTURA    1177754     VALOR FACTURA   47,333.76 </t>
    </r>
    <r>
      <rPr>
        <b/>
        <sz val="12"/>
        <color rgb="FFFF0000"/>
        <rFont val="Calibri"/>
        <family val="2"/>
        <scheme val="minor"/>
      </rPr>
      <t xml:space="preserve">  </t>
    </r>
    <r>
      <rPr>
        <b/>
        <sz val="12"/>
        <color theme="1"/>
        <rFont val="Calibri"/>
        <family val="2"/>
        <scheme val="minor"/>
      </rPr>
      <t>usd</t>
    </r>
  </si>
  <si>
    <t>S.O 78678</t>
  </si>
  <si>
    <r>
      <t xml:space="preserve">Compra de  47,525.54  usd  tc   19.505     PAGO A TYSON FRESH MEATS. INC     E-4273       FACTURA    1184459     VALOR FACTURA   47,525.54 </t>
    </r>
    <r>
      <rPr>
        <b/>
        <sz val="12"/>
        <color rgb="FFFF0000"/>
        <rFont val="Calibri"/>
        <family val="2"/>
        <scheme val="minor"/>
      </rPr>
      <t xml:space="preserve">  </t>
    </r>
    <r>
      <rPr>
        <b/>
        <sz val="12"/>
        <color theme="1"/>
        <rFont val="Calibri"/>
        <family val="2"/>
        <scheme val="minor"/>
      </rPr>
      <t>usd</t>
    </r>
  </si>
  <si>
    <t>E-4273</t>
  </si>
  <si>
    <r>
      <t xml:space="preserve">Compra de  46,213.92  usd  tc   19.368     PAGO A TYSON FRESH MEATS. INC     E-4266       FACTURA    1182081     VALOR FACTURA   46,213.92 </t>
    </r>
    <r>
      <rPr>
        <b/>
        <sz val="12"/>
        <color rgb="FFFF0000"/>
        <rFont val="Calibri"/>
        <family val="2"/>
        <scheme val="minor"/>
      </rPr>
      <t xml:space="preserve">  </t>
    </r>
    <r>
      <rPr>
        <b/>
        <sz val="12"/>
        <color theme="1"/>
        <rFont val="Calibri"/>
        <family val="2"/>
        <scheme val="minor"/>
      </rPr>
      <t>usd</t>
    </r>
  </si>
  <si>
    <t>E-4266</t>
  </si>
  <si>
    <r>
      <t xml:space="preserve">Compra de  52,209.89    usd  tc   19,440     PAGO A TYSON FRESH MEATS. INC     E-4275       FACTURA    1192355     VALOR FACTURA   52,209.89 </t>
    </r>
    <r>
      <rPr>
        <b/>
        <sz val="12"/>
        <color rgb="FFFF0000"/>
        <rFont val="Calibri"/>
        <family val="2"/>
        <scheme val="minor"/>
      </rPr>
      <t xml:space="preserve">  </t>
    </r>
    <r>
      <rPr>
        <b/>
        <sz val="12"/>
        <color theme="1"/>
        <rFont val="Calibri"/>
        <family val="2"/>
        <scheme val="minor"/>
      </rPr>
      <t>usd</t>
    </r>
  </si>
  <si>
    <t>E-4275</t>
  </si>
  <si>
    <r>
      <t xml:space="preserve">Compra de 51,000.00    usd t.c.   19.440    A SEABOARD    </t>
    </r>
    <r>
      <rPr>
        <b/>
        <sz val="18"/>
        <color rgb="FF0000FF"/>
        <rFont val="Calibri"/>
        <family val="2"/>
        <scheme val="minor"/>
      </rPr>
      <t xml:space="preserve"> </t>
    </r>
    <r>
      <rPr>
        <b/>
        <sz val="16"/>
        <color rgb="FF0000FF"/>
        <rFont val="Calibri"/>
        <family val="2"/>
        <scheme val="minor"/>
      </rPr>
      <t xml:space="preserve"> NLSE22-206   </t>
    </r>
    <r>
      <rPr>
        <b/>
        <sz val="12"/>
        <color theme="1"/>
        <rFont val="Calibri"/>
        <family val="2"/>
        <scheme val="minor"/>
      </rPr>
      <t xml:space="preserve">  FACTURA</t>
    </r>
    <r>
      <rPr>
        <b/>
        <sz val="14"/>
        <color theme="1"/>
        <rFont val="Calibri"/>
        <family val="2"/>
        <scheme val="minor"/>
      </rPr>
      <t xml:space="preserve"> --50,670.99 </t>
    </r>
    <r>
      <rPr>
        <b/>
        <sz val="12"/>
        <color theme="1"/>
        <rFont val="Calibri"/>
        <family val="2"/>
        <scheme val="minor"/>
      </rPr>
      <t xml:space="preserve">  valor   FACTURA   2106137   </t>
    </r>
    <r>
      <rPr>
        <b/>
        <sz val="14"/>
        <color rgb="FF0000FF"/>
        <rFont val="Calibri"/>
        <family val="2"/>
        <scheme val="minor"/>
      </rPr>
      <t xml:space="preserve"> </t>
    </r>
    <r>
      <rPr>
        <b/>
        <sz val="12"/>
        <color theme="1"/>
        <rFont val="Calibri"/>
        <family val="2"/>
        <scheme val="minor"/>
      </rPr>
      <t>SALDO   A FAVOR   329.01  usd</t>
    </r>
  </si>
  <si>
    <r>
      <t xml:space="preserve">Compra de 55,000.00    usd t.c.   19.505    A SEABOARD    </t>
    </r>
    <r>
      <rPr>
        <b/>
        <sz val="18"/>
        <color rgb="FF0000FF"/>
        <rFont val="Calibri"/>
        <family val="2"/>
        <scheme val="minor"/>
      </rPr>
      <t xml:space="preserve"> </t>
    </r>
    <r>
      <rPr>
        <b/>
        <sz val="16"/>
        <color rgb="FF0000FF"/>
        <rFont val="Calibri"/>
        <family val="2"/>
        <scheme val="minor"/>
      </rPr>
      <t xml:space="preserve"> NLSE22-208   </t>
    </r>
    <r>
      <rPr>
        <b/>
        <sz val="12"/>
        <color theme="1"/>
        <rFont val="Calibri"/>
        <family val="2"/>
        <scheme val="minor"/>
      </rPr>
      <t xml:space="preserve">  FACTURA</t>
    </r>
    <r>
      <rPr>
        <b/>
        <sz val="14"/>
        <color theme="1"/>
        <rFont val="Calibri"/>
        <family val="2"/>
        <scheme val="minor"/>
      </rPr>
      <t xml:space="preserve"> --2106988  </t>
    </r>
    <r>
      <rPr>
        <b/>
        <sz val="12"/>
        <color theme="1"/>
        <rFont val="Calibri"/>
        <family val="2"/>
        <scheme val="minor"/>
      </rPr>
      <t xml:space="preserve">  valor   FACTURA  49,552.00   </t>
    </r>
    <r>
      <rPr>
        <b/>
        <sz val="14"/>
        <color rgb="FF0000FF"/>
        <rFont val="Calibri"/>
        <family val="2"/>
        <scheme val="minor"/>
      </rPr>
      <t xml:space="preserve"> </t>
    </r>
    <r>
      <rPr>
        <b/>
        <sz val="12"/>
        <color theme="1"/>
        <rFont val="Calibri"/>
        <family val="2"/>
        <scheme val="minor"/>
      </rPr>
      <t>SALDO   A FAVOR    5,448.00  usd</t>
    </r>
  </si>
  <si>
    <t>NLSE22-208</t>
  </si>
  <si>
    <r>
      <t xml:space="preserve">Compra de 50,000.00    usd t.c.   19.360    A SEABOARD    </t>
    </r>
    <r>
      <rPr>
        <b/>
        <sz val="18"/>
        <color rgb="FF0000FF"/>
        <rFont val="Calibri"/>
        <family val="2"/>
        <scheme val="minor"/>
      </rPr>
      <t xml:space="preserve"> </t>
    </r>
    <r>
      <rPr>
        <b/>
        <sz val="16"/>
        <color rgb="FF0000FF"/>
        <rFont val="Calibri"/>
        <family val="2"/>
        <scheme val="minor"/>
      </rPr>
      <t xml:space="preserve"> NLSE22-210   </t>
    </r>
    <r>
      <rPr>
        <b/>
        <sz val="12"/>
        <color theme="1"/>
        <rFont val="Calibri"/>
        <family val="2"/>
        <scheme val="minor"/>
      </rPr>
      <t xml:space="preserve">  FACTURA</t>
    </r>
    <r>
      <rPr>
        <b/>
        <sz val="14"/>
        <color theme="1"/>
        <rFont val="Calibri"/>
        <family val="2"/>
        <scheme val="minor"/>
      </rPr>
      <t xml:space="preserve"> --2108921  </t>
    </r>
    <r>
      <rPr>
        <b/>
        <sz val="12"/>
        <color theme="1"/>
        <rFont val="Calibri"/>
        <family val="2"/>
        <scheme val="minor"/>
      </rPr>
      <t xml:space="preserve">  valor   FACTURA  48,974.83   </t>
    </r>
    <r>
      <rPr>
        <b/>
        <sz val="14"/>
        <color rgb="FF0000FF"/>
        <rFont val="Calibri"/>
        <family val="2"/>
        <scheme val="minor"/>
      </rPr>
      <t xml:space="preserve"> </t>
    </r>
    <r>
      <rPr>
        <b/>
        <sz val="12"/>
        <color theme="1"/>
        <rFont val="Calibri"/>
        <family val="2"/>
        <scheme val="minor"/>
      </rPr>
      <t>SALDO   A FAVOR    1,025.17  usd</t>
    </r>
  </si>
  <si>
    <t>NLSE22-210</t>
  </si>
  <si>
    <r>
      <t xml:space="preserve">Compra de 50,000.00    usd t.c.   19.475   A SEABOARD    </t>
    </r>
    <r>
      <rPr>
        <b/>
        <sz val="18"/>
        <color rgb="FF0000FF"/>
        <rFont val="Calibri"/>
        <family val="2"/>
        <scheme val="minor"/>
      </rPr>
      <t xml:space="preserve"> </t>
    </r>
    <r>
      <rPr>
        <b/>
        <sz val="16"/>
        <color rgb="FF0000FF"/>
        <rFont val="Calibri"/>
        <family val="2"/>
        <scheme val="minor"/>
      </rPr>
      <t xml:space="preserve"> NLSE22-211   </t>
    </r>
    <r>
      <rPr>
        <b/>
        <sz val="12"/>
        <color theme="1"/>
        <rFont val="Calibri"/>
        <family val="2"/>
        <scheme val="minor"/>
      </rPr>
      <t xml:space="preserve">  FACTURA</t>
    </r>
    <r>
      <rPr>
        <b/>
        <sz val="14"/>
        <color theme="1"/>
        <rFont val="Calibri"/>
        <family val="2"/>
        <scheme val="minor"/>
      </rPr>
      <t xml:space="preserve"> --2108922  </t>
    </r>
    <r>
      <rPr>
        <b/>
        <sz val="12"/>
        <color theme="1"/>
        <rFont val="Calibri"/>
        <family val="2"/>
        <scheme val="minor"/>
      </rPr>
      <t xml:space="preserve">  valor   FACTURA  49,193.27   </t>
    </r>
    <r>
      <rPr>
        <b/>
        <sz val="14"/>
        <color rgb="FF0000FF"/>
        <rFont val="Calibri"/>
        <family val="2"/>
        <scheme val="minor"/>
      </rPr>
      <t xml:space="preserve"> </t>
    </r>
    <r>
      <rPr>
        <b/>
        <sz val="12"/>
        <color theme="1"/>
        <rFont val="Calibri"/>
        <family val="2"/>
        <scheme val="minor"/>
      </rPr>
      <t>SALDO   A FAVOR    806.73  usd</t>
    </r>
  </si>
  <si>
    <t>NLSE22-211</t>
  </si>
  <si>
    <r>
      <t xml:space="preserve">Compra de 42,000.00    usd t.c.   19.410   A SEABOARD    </t>
    </r>
    <r>
      <rPr>
        <b/>
        <sz val="18"/>
        <color rgb="FF0000FF"/>
        <rFont val="Calibri"/>
        <family val="2"/>
        <scheme val="minor"/>
      </rPr>
      <t xml:space="preserve"> </t>
    </r>
    <r>
      <rPr>
        <b/>
        <sz val="16"/>
        <color rgb="FF0000FF"/>
        <rFont val="Calibri"/>
        <family val="2"/>
        <scheme val="minor"/>
      </rPr>
      <t xml:space="preserve"> NLSE22-215   </t>
    </r>
    <r>
      <rPr>
        <b/>
        <sz val="12"/>
        <color theme="1"/>
        <rFont val="Calibri"/>
        <family val="2"/>
        <scheme val="minor"/>
      </rPr>
      <t xml:space="preserve">  FACTURA</t>
    </r>
    <r>
      <rPr>
        <b/>
        <sz val="14"/>
        <color theme="1"/>
        <rFont val="Calibri"/>
        <family val="2"/>
        <scheme val="minor"/>
      </rPr>
      <t xml:space="preserve"> --2111540  </t>
    </r>
    <r>
      <rPr>
        <b/>
        <sz val="12"/>
        <color theme="1"/>
        <rFont val="Calibri"/>
        <family val="2"/>
        <scheme val="minor"/>
      </rPr>
      <t xml:space="preserve">  valor   FACTURA  45,575.34   </t>
    </r>
    <r>
      <rPr>
        <b/>
        <sz val="14"/>
        <color rgb="FF0000FF"/>
        <rFont val="Calibri"/>
        <family val="2"/>
        <scheme val="minor"/>
      </rPr>
      <t xml:space="preserve"> </t>
    </r>
    <r>
      <rPr>
        <b/>
        <sz val="12"/>
        <color theme="1"/>
        <rFont val="Calibri"/>
        <family val="2"/>
        <scheme val="minor"/>
      </rPr>
      <t>SALDO   PENDIENTE       3,575.34  usd</t>
    </r>
  </si>
  <si>
    <t>NLSE22-212</t>
  </si>
  <si>
    <r>
      <t xml:space="preserve">Compra de  48,690.97    usd  tc   19,370     PAGO A TYSON FRESH MEATS. INC     E-4279       FACTURA    1202505     VALOR FACTURA   48,690.97 </t>
    </r>
    <r>
      <rPr>
        <b/>
        <sz val="12"/>
        <color rgb="FFFF0000"/>
        <rFont val="Calibri"/>
        <family val="2"/>
        <scheme val="minor"/>
      </rPr>
      <t xml:space="preserve">  </t>
    </r>
    <r>
      <rPr>
        <b/>
        <sz val="12"/>
        <color theme="1"/>
        <rFont val="Calibri"/>
        <family val="2"/>
        <scheme val="minor"/>
      </rPr>
      <t>usd</t>
    </r>
  </si>
  <si>
    <t>E-4279</t>
  </si>
  <si>
    <r>
      <t xml:space="preserve">Compra de  44,062.90    usd  tc   19,300     PAGO A TYSON FRESH MEATS. INC     E-4280       FACTURA    1211480    VALOR FACTURA   44,062.90 </t>
    </r>
    <r>
      <rPr>
        <b/>
        <sz val="12"/>
        <color rgb="FFFF0000"/>
        <rFont val="Calibri"/>
        <family val="2"/>
        <scheme val="minor"/>
      </rPr>
      <t xml:space="preserve">  </t>
    </r>
    <r>
      <rPr>
        <b/>
        <sz val="12"/>
        <color theme="1"/>
        <rFont val="Calibri"/>
        <family val="2"/>
        <scheme val="minor"/>
      </rPr>
      <t>usd</t>
    </r>
  </si>
  <si>
    <t>E-4280</t>
  </si>
  <si>
    <r>
      <t xml:space="preserve">Compra de 50,000.00    usd t.c.   19.360    A SEABOARD    </t>
    </r>
    <r>
      <rPr>
        <b/>
        <sz val="18"/>
        <color rgb="FF0000FF"/>
        <rFont val="Calibri"/>
        <family val="2"/>
        <scheme val="minor"/>
      </rPr>
      <t xml:space="preserve"> </t>
    </r>
    <r>
      <rPr>
        <b/>
        <sz val="16"/>
        <color rgb="FF0000FF"/>
        <rFont val="Calibri"/>
        <family val="2"/>
        <scheme val="minor"/>
      </rPr>
      <t xml:space="preserve"> NLSE22-209   </t>
    </r>
    <r>
      <rPr>
        <b/>
        <sz val="12"/>
        <color theme="1"/>
        <rFont val="Calibri"/>
        <family val="2"/>
        <scheme val="minor"/>
      </rPr>
      <t xml:space="preserve">  FACTURA</t>
    </r>
    <r>
      <rPr>
        <b/>
        <sz val="14"/>
        <color theme="1"/>
        <rFont val="Calibri"/>
        <family val="2"/>
        <scheme val="minor"/>
      </rPr>
      <t xml:space="preserve"> --2108920  </t>
    </r>
    <r>
      <rPr>
        <b/>
        <sz val="12"/>
        <color theme="1"/>
        <rFont val="Calibri"/>
        <family val="2"/>
        <scheme val="minor"/>
      </rPr>
      <t xml:space="preserve">  valor   FACTURA  49,120.45   </t>
    </r>
    <r>
      <rPr>
        <b/>
        <sz val="14"/>
        <color rgb="FF0000FF"/>
        <rFont val="Calibri"/>
        <family val="2"/>
        <scheme val="minor"/>
      </rPr>
      <t xml:space="preserve"> </t>
    </r>
    <r>
      <rPr>
        <b/>
        <sz val="12"/>
        <color theme="1"/>
        <rFont val="Calibri"/>
        <family val="2"/>
        <scheme val="minor"/>
      </rPr>
      <t>SALDO   A FAVOR   879.55  usd</t>
    </r>
  </si>
  <si>
    <t>NLSE22-209</t>
  </si>
  <si>
    <r>
      <t xml:space="preserve">Compra de 50,000.00    usd t.c.   19.490   A SEABOARD    </t>
    </r>
    <r>
      <rPr>
        <b/>
        <sz val="18"/>
        <color rgb="FF0000FF"/>
        <rFont val="Calibri"/>
        <family val="2"/>
        <scheme val="minor"/>
      </rPr>
      <t xml:space="preserve"> </t>
    </r>
    <r>
      <rPr>
        <b/>
        <sz val="16"/>
        <color rgb="FF0000FF"/>
        <rFont val="Calibri"/>
        <family val="2"/>
        <scheme val="minor"/>
      </rPr>
      <t xml:space="preserve"> NLSE22-212   </t>
    </r>
    <r>
      <rPr>
        <b/>
        <sz val="12"/>
        <color theme="1"/>
        <rFont val="Calibri"/>
        <family val="2"/>
        <scheme val="minor"/>
      </rPr>
      <t xml:space="preserve">  FACTURA</t>
    </r>
    <r>
      <rPr>
        <b/>
        <sz val="14"/>
        <color theme="1"/>
        <rFont val="Calibri"/>
        <family val="2"/>
        <scheme val="minor"/>
      </rPr>
      <t xml:space="preserve"> --2108923  </t>
    </r>
    <r>
      <rPr>
        <b/>
        <sz val="12"/>
        <color theme="1"/>
        <rFont val="Calibri"/>
        <family val="2"/>
        <scheme val="minor"/>
      </rPr>
      <t xml:space="preserve">  valor   FACTURA  48,278.56   </t>
    </r>
    <r>
      <rPr>
        <b/>
        <sz val="14"/>
        <color rgb="FF0000FF"/>
        <rFont val="Calibri"/>
        <family val="2"/>
        <scheme val="minor"/>
      </rPr>
      <t xml:space="preserve"> </t>
    </r>
    <r>
      <rPr>
        <b/>
        <sz val="12"/>
        <color theme="1"/>
        <rFont val="Calibri"/>
        <family val="2"/>
        <scheme val="minor"/>
      </rPr>
      <t>SALDO   A FAVOR    1,721.44  usd</t>
    </r>
  </si>
  <si>
    <r>
      <t xml:space="preserve">Compra de 45,000.00    usd t.c.   19.450   A SEABOARD    </t>
    </r>
    <r>
      <rPr>
        <b/>
        <sz val="18"/>
        <color rgb="FF0000FF"/>
        <rFont val="Calibri"/>
        <family val="2"/>
        <scheme val="minor"/>
      </rPr>
      <t xml:space="preserve"> </t>
    </r>
    <r>
      <rPr>
        <b/>
        <sz val="16"/>
        <color rgb="FF0000FF"/>
        <rFont val="Calibri"/>
        <family val="2"/>
        <scheme val="minor"/>
      </rPr>
      <t xml:space="preserve"> NLSE22-213   </t>
    </r>
    <r>
      <rPr>
        <b/>
        <sz val="12"/>
        <color theme="1"/>
        <rFont val="Calibri"/>
        <family val="2"/>
        <scheme val="minor"/>
      </rPr>
      <t xml:space="preserve">  FACTURA</t>
    </r>
    <r>
      <rPr>
        <b/>
        <sz val="14"/>
        <color theme="1"/>
        <rFont val="Calibri"/>
        <family val="2"/>
        <scheme val="minor"/>
      </rPr>
      <t xml:space="preserve"> --2111044  </t>
    </r>
    <r>
      <rPr>
        <b/>
        <sz val="12"/>
        <color theme="1"/>
        <rFont val="Calibri"/>
        <family val="2"/>
        <scheme val="minor"/>
      </rPr>
      <t xml:space="preserve">  valor   FACTURA  43,549.97   </t>
    </r>
    <r>
      <rPr>
        <b/>
        <sz val="14"/>
        <color rgb="FF0000FF"/>
        <rFont val="Calibri"/>
        <family val="2"/>
        <scheme val="minor"/>
      </rPr>
      <t xml:space="preserve"> </t>
    </r>
    <r>
      <rPr>
        <b/>
        <sz val="12"/>
        <color theme="1"/>
        <rFont val="Calibri"/>
        <family val="2"/>
        <scheme val="minor"/>
      </rPr>
      <t>SALDO   A FAVOR    1,450.03  usd</t>
    </r>
  </si>
  <si>
    <t>NLSE22-213</t>
  </si>
  <si>
    <t>NLSE22-215</t>
  </si>
  <si>
    <r>
      <t xml:space="preserve">Compra de 45,000.00    usd t.c.   19.450   A SEABOARD    </t>
    </r>
    <r>
      <rPr>
        <b/>
        <sz val="18"/>
        <color rgb="FF0000FF"/>
        <rFont val="Calibri"/>
        <family val="2"/>
        <scheme val="minor"/>
      </rPr>
      <t xml:space="preserve"> </t>
    </r>
    <r>
      <rPr>
        <b/>
        <sz val="16"/>
        <color rgb="FF0000FF"/>
        <rFont val="Calibri"/>
        <family val="2"/>
        <scheme val="minor"/>
      </rPr>
      <t xml:space="preserve"> NLSE22-214   </t>
    </r>
    <r>
      <rPr>
        <b/>
        <sz val="12"/>
        <color theme="1"/>
        <rFont val="Calibri"/>
        <family val="2"/>
        <scheme val="minor"/>
      </rPr>
      <t xml:space="preserve">  FACTURA</t>
    </r>
    <r>
      <rPr>
        <b/>
        <sz val="14"/>
        <color theme="1"/>
        <rFont val="Calibri"/>
        <family val="2"/>
        <scheme val="minor"/>
      </rPr>
      <t xml:space="preserve"> --2111045  </t>
    </r>
    <r>
      <rPr>
        <b/>
        <sz val="12"/>
        <color theme="1"/>
        <rFont val="Calibri"/>
        <family val="2"/>
        <scheme val="minor"/>
      </rPr>
      <t xml:space="preserve">  valor   FACTURA  43,741.62   </t>
    </r>
    <r>
      <rPr>
        <b/>
        <sz val="14"/>
        <color rgb="FF0000FF"/>
        <rFont val="Calibri"/>
        <family val="2"/>
        <scheme val="minor"/>
      </rPr>
      <t xml:space="preserve"> </t>
    </r>
    <r>
      <rPr>
        <b/>
        <sz val="12"/>
        <color theme="1"/>
        <rFont val="Calibri"/>
        <family val="2"/>
        <scheme val="minor"/>
      </rPr>
      <t>SALDO   A FAVOR    1,258.38  usd</t>
    </r>
  </si>
  <si>
    <t>NLSE22-214</t>
  </si>
  <si>
    <r>
      <t xml:space="preserve">Compra de  48,976.69    usd  tc   19,410     PAGO A TYSON FRESH MEATS. INC     E-4278       FACTURA    1200108     VALOR FACTURA   48,976.69 </t>
    </r>
    <r>
      <rPr>
        <b/>
        <sz val="12"/>
        <color rgb="FFFF0000"/>
        <rFont val="Calibri"/>
        <family val="2"/>
        <scheme val="minor"/>
      </rPr>
      <t xml:space="preserve">  </t>
    </r>
    <r>
      <rPr>
        <b/>
        <sz val="12"/>
        <color theme="1"/>
        <rFont val="Calibri"/>
        <family val="2"/>
        <scheme val="minor"/>
      </rPr>
      <t>usd</t>
    </r>
  </si>
  <si>
    <t>E-4278</t>
  </si>
  <si>
    <r>
      <t xml:space="preserve">Compra de 42,000.00    usd t.c.   19.405   A SEABOARD    </t>
    </r>
    <r>
      <rPr>
        <b/>
        <sz val="18"/>
        <color rgb="FF0000FF"/>
        <rFont val="Calibri"/>
        <family val="2"/>
        <scheme val="minor"/>
      </rPr>
      <t xml:space="preserve"> </t>
    </r>
    <r>
      <rPr>
        <b/>
        <sz val="16"/>
        <color rgb="FF0000FF"/>
        <rFont val="Calibri"/>
        <family val="2"/>
        <scheme val="minor"/>
      </rPr>
      <t xml:space="preserve"> NLSE22-217   </t>
    </r>
    <r>
      <rPr>
        <b/>
        <sz val="12"/>
        <color theme="1"/>
        <rFont val="Calibri"/>
        <family val="2"/>
        <scheme val="minor"/>
      </rPr>
      <t xml:space="preserve">  FACTURA</t>
    </r>
    <r>
      <rPr>
        <b/>
        <sz val="14"/>
        <color theme="1"/>
        <rFont val="Calibri"/>
        <family val="2"/>
        <scheme val="minor"/>
      </rPr>
      <t xml:space="preserve"> --2111874  </t>
    </r>
    <r>
      <rPr>
        <b/>
        <sz val="12"/>
        <color theme="1"/>
        <rFont val="Calibri"/>
        <family val="2"/>
        <scheme val="minor"/>
      </rPr>
      <t xml:space="preserve">  valor   FACTURA  40,887.03   </t>
    </r>
    <r>
      <rPr>
        <b/>
        <sz val="14"/>
        <color rgb="FF0000FF"/>
        <rFont val="Calibri"/>
        <family val="2"/>
        <scheme val="minor"/>
      </rPr>
      <t xml:space="preserve"> </t>
    </r>
    <r>
      <rPr>
        <b/>
        <sz val="12"/>
        <color theme="1"/>
        <rFont val="Calibri"/>
        <family val="2"/>
        <scheme val="minor"/>
      </rPr>
      <t>SALDO   PENDIENTE       1,112.97  usd</t>
    </r>
  </si>
  <si>
    <t>NLSE22-217</t>
  </si>
  <si>
    <r>
      <t xml:space="preserve">Compra de 42,000.00    usd t.c.   19.405  A SEABOARD    </t>
    </r>
    <r>
      <rPr>
        <b/>
        <sz val="18"/>
        <color rgb="FF0000FF"/>
        <rFont val="Calibri"/>
        <family val="2"/>
        <scheme val="minor"/>
      </rPr>
      <t xml:space="preserve"> </t>
    </r>
    <r>
      <rPr>
        <b/>
        <sz val="16"/>
        <color rgb="FF0000FF"/>
        <rFont val="Calibri"/>
        <family val="2"/>
        <scheme val="minor"/>
      </rPr>
      <t xml:space="preserve"> NLSE22-216   </t>
    </r>
    <r>
      <rPr>
        <b/>
        <sz val="12"/>
        <color theme="1"/>
        <rFont val="Calibri"/>
        <family val="2"/>
        <scheme val="minor"/>
      </rPr>
      <t xml:space="preserve">  FACTURA</t>
    </r>
    <r>
      <rPr>
        <b/>
        <sz val="14"/>
        <color theme="1"/>
        <rFont val="Calibri"/>
        <family val="2"/>
        <scheme val="minor"/>
      </rPr>
      <t xml:space="preserve"> --2111873  </t>
    </r>
    <r>
      <rPr>
        <b/>
        <sz val="12"/>
        <color theme="1"/>
        <rFont val="Calibri"/>
        <family val="2"/>
        <scheme val="minor"/>
      </rPr>
      <t xml:space="preserve">  valor   FACTURA  40,942.64   </t>
    </r>
    <r>
      <rPr>
        <b/>
        <sz val="14"/>
        <color rgb="FF0000FF"/>
        <rFont val="Calibri"/>
        <family val="2"/>
        <scheme val="minor"/>
      </rPr>
      <t xml:space="preserve"> </t>
    </r>
    <r>
      <rPr>
        <b/>
        <sz val="12"/>
        <color theme="1"/>
        <rFont val="Calibri"/>
        <family val="2"/>
        <scheme val="minor"/>
      </rPr>
      <t>SALDO   A FAVOR    1,057.36    usd</t>
    </r>
  </si>
  <si>
    <t>NLSE22-216</t>
  </si>
  <si>
    <r>
      <t xml:space="preserve">Compra de 46,000.00    usd t.c.   19.335   A SEABOARD    </t>
    </r>
    <r>
      <rPr>
        <b/>
        <sz val="18"/>
        <color rgb="FF0000FF"/>
        <rFont val="Calibri"/>
        <family val="2"/>
        <scheme val="minor"/>
      </rPr>
      <t xml:space="preserve"> </t>
    </r>
    <r>
      <rPr>
        <b/>
        <sz val="16"/>
        <color rgb="FF0000FF"/>
        <rFont val="Calibri"/>
        <family val="2"/>
        <scheme val="minor"/>
      </rPr>
      <t xml:space="preserve"> NLSE22-219   </t>
    </r>
    <r>
      <rPr>
        <b/>
        <sz val="12"/>
        <color theme="1"/>
        <rFont val="Calibri"/>
        <family val="2"/>
        <scheme val="minor"/>
      </rPr>
      <t xml:space="preserve">  FACTURA</t>
    </r>
    <r>
      <rPr>
        <b/>
        <sz val="14"/>
        <color theme="1"/>
        <rFont val="Calibri"/>
        <family val="2"/>
        <scheme val="minor"/>
      </rPr>
      <t xml:space="preserve"> --2113851  </t>
    </r>
    <r>
      <rPr>
        <b/>
        <sz val="12"/>
        <color theme="1"/>
        <rFont val="Calibri"/>
        <family val="2"/>
        <scheme val="minor"/>
      </rPr>
      <t xml:space="preserve">  valor   FACTURA  43,121.86   </t>
    </r>
    <r>
      <rPr>
        <b/>
        <sz val="14"/>
        <color rgb="FF0000FF"/>
        <rFont val="Calibri"/>
        <family val="2"/>
        <scheme val="minor"/>
      </rPr>
      <t xml:space="preserve"> </t>
    </r>
    <r>
      <rPr>
        <b/>
        <sz val="12"/>
        <color theme="1"/>
        <rFont val="Calibri"/>
        <family val="2"/>
        <scheme val="minor"/>
      </rPr>
      <t>SALDO   A FAVOR    2,878.14  usd</t>
    </r>
  </si>
  <si>
    <t>NLSE22-219</t>
  </si>
  <si>
    <r>
      <t xml:space="preserve">Compra de 46,000.00    usd t.c.   19.335   A SEABOARD    </t>
    </r>
    <r>
      <rPr>
        <b/>
        <sz val="18"/>
        <color rgb="FF0000FF"/>
        <rFont val="Calibri"/>
        <family val="2"/>
        <scheme val="minor"/>
      </rPr>
      <t xml:space="preserve"> </t>
    </r>
    <r>
      <rPr>
        <b/>
        <sz val="16"/>
        <color rgb="FF0000FF"/>
        <rFont val="Calibri"/>
        <family val="2"/>
        <scheme val="minor"/>
      </rPr>
      <t xml:space="preserve"> NLSE22-218   </t>
    </r>
    <r>
      <rPr>
        <b/>
        <sz val="12"/>
        <color theme="1"/>
        <rFont val="Calibri"/>
        <family val="2"/>
        <scheme val="minor"/>
      </rPr>
      <t xml:space="preserve">  FACTURA</t>
    </r>
    <r>
      <rPr>
        <b/>
        <sz val="14"/>
        <color theme="1"/>
        <rFont val="Calibri"/>
        <family val="2"/>
        <scheme val="minor"/>
      </rPr>
      <t xml:space="preserve"> --2114320  </t>
    </r>
    <r>
      <rPr>
        <b/>
        <sz val="12"/>
        <color theme="1"/>
        <rFont val="Calibri"/>
        <family val="2"/>
        <scheme val="minor"/>
      </rPr>
      <t xml:space="preserve">  valor   FACTURA  41,349.55   </t>
    </r>
    <r>
      <rPr>
        <b/>
        <sz val="14"/>
        <color rgb="FF0000FF"/>
        <rFont val="Calibri"/>
        <family val="2"/>
        <scheme val="minor"/>
      </rPr>
      <t xml:space="preserve"> </t>
    </r>
    <r>
      <rPr>
        <b/>
        <sz val="12"/>
        <color theme="1"/>
        <rFont val="Calibri"/>
        <family val="2"/>
        <scheme val="minor"/>
      </rPr>
      <t>SALDO   A FAVOR    4,650.45  usd</t>
    </r>
  </si>
  <si>
    <t>NLSE22-218</t>
  </si>
  <si>
    <r>
      <t xml:space="preserve">Compra de 46,000.00    usd t.c.   19.185   A SEABOARD    </t>
    </r>
    <r>
      <rPr>
        <b/>
        <sz val="18"/>
        <color rgb="FF0000FF"/>
        <rFont val="Calibri"/>
        <family val="2"/>
        <scheme val="minor"/>
      </rPr>
      <t xml:space="preserve"> </t>
    </r>
    <r>
      <rPr>
        <b/>
        <sz val="16"/>
        <color rgb="FF0000FF"/>
        <rFont val="Calibri"/>
        <family val="2"/>
        <scheme val="minor"/>
      </rPr>
      <t xml:space="preserve"> NLSE22-220   </t>
    </r>
    <r>
      <rPr>
        <b/>
        <sz val="12"/>
        <color theme="1"/>
        <rFont val="Calibri"/>
        <family val="2"/>
        <scheme val="minor"/>
      </rPr>
      <t xml:space="preserve">  FACTURA</t>
    </r>
    <r>
      <rPr>
        <b/>
        <sz val="14"/>
        <color theme="1"/>
        <rFont val="Calibri"/>
        <family val="2"/>
        <scheme val="minor"/>
      </rPr>
      <t xml:space="preserve"> --2113852  </t>
    </r>
    <r>
      <rPr>
        <b/>
        <sz val="12"/>
        <color theme="1"/>
        <rFont val="Calibri"/>
        <family val="2"/>
        <scheme val="minor"/>
      </rPr>
      <t xml:space="preserve">  valor   FACTURA  41,091.73   </t>
    </r>
    <r>
      <rPr>
        <b/>
        <sz val="14"/>
        <color rgb="FF0000FF"/>
        <rFont val="Calibri"/>
        <family val="2"/>
        <scheme val="minor"/>
      </rPr>
      <t xml:space="preserve"> </t>
    </r>
    <r>
      <rPr>
        <b/>
        <sz val="12"/>
        <color theme="1"/>
        <rFont val="Calibri"/>
        <family val="2"/>
        <scheme val="minor"/>
      </rPr>
      <t>SALDO   A FAVOR    4,908.27  usd</t>
    </r>
  </si>
  <si>
    <t>NLSE22--220</t>
  </si>
  <si>
    <r>
      <t xml:space="preserve">Compra de  43,731.05    usd  tc   19,445     PAGO A TYSON FRESH MEATS. INC     E-4281       FACTURA    1213583    VALOR FACTURA   43,731.05 </t>
    </r>
    <r>
      <rPr>
        <b/>
        <sz val="12"/>
        <color rgb="FFFF0000"/>
        <rFont val="Calibri"/>
        <family val="2"/>
        <scheme val="minor"/>
      </rPr>
      <t xml:space="preserve">  </t>
    </r>
    <r>
      <rPr>
        <b/>
        <sz val="12"/>
        <color theme="1"/>
        <rFont val="Calibri"/>
        <family val="2"/>
        <scheme val="minor"/>
      </rPr>
      <t>usd</t>
    </r>
  </si>
  <si>
    <t>E-4281</t>
  </si>
  <si>
    <r>
      <t xml:space="preserve">Compra de 37,000.00    usd t.c.   19.445   A SEABOARD    </t>
    </r>
    <r>
      <rPr>
        <b/>
        <sz val="18"/>
        <color rgb="FF0000FF"/>
        <rFont val="Calibri"/>
        <family val="2"/>
        <scheme val="minor"/>
      </rPr>
      <t xml:space="preserve"> </t>
    </r>
    <r>
      <rPr>
        <b/>
        <sz val="16"/>
        <color rgb="FF0000FF"/>
        <rFont val="Calibri"/>
        <family val="2"/>
        <scheme val="minor"/>
      </rPr>
      <t xml:space="preserve"> NLSE22-222   </t>
    </r>
    <r>
      <rPr>
        <b/>
        <sz val="12"/>
        <color theme="1"/>
        <rFont val="Calibri"/>
        <family val="2"/>
        <scheme val="minor"/>
      </rPr>
      <t xml:space="preserve">  FACTURA</t>
    </r>
    <r>
      <rPr>
        <b/>
        <sz val="14"/>
        <color theme="1"/>
        <rFont val="Calibri"/>
        <family val="2"/>
        <scheme val="minor"/>
      </rPr>
      <t xml:space="preserve"> --2114513  </t>
    </r>
    <r>
      <rPr>
        <b/>
        <sz val="12"/>
        <color theme="1"/>
        <rFont val="Calibri"/>
        <family val="2"/>
        <scheme val="minor"/>
      </rPr>
      <t xml:space="preserve">  valor   FACTURA  40,564.53   </t>
    </r>
    <r>
      <rPr>
        <b/>
        <sz val="14"/>
        <color rgb="FF0000FF"/>
        <rFont val="Calibri"/>
        <family val="2"/>
        <scheme val="minor"/>
      </rPr>
      <t xml:space="preserve"> </t>
    </r>
    <r>
      <rPr>
        <b/>
        <sz val="12"/>
        <color theme="1"/>
        <rFont val="Calibri"/>
        <family val="2"/>
        <scheme val="minor"/>
      </rPr>
      <t>SALDO   PENDIENTE  3,564.53  usd</t>
    </r>
  </si>
  <si>
    <t>NLSE22-222</t>
  </si>
  <si>
    <r>
      <t xml:space="preserve">Compra de 37,000.00    usd t.c.   19.445   A SEABOARD    </t>
    </r>
    <r>
      <rPr>
        <b/>
        <sz val="18"/>
        <color rgb="FF0000FF"/>
        <rFont val="Calibri"/>
        <family val="2"/>
        <scheme val="minor"/>
      </rPr>
      <t xml:space="preserve"> </t>
    </r>
    <r>
      <rPr>
        <b/>
        <sz val="16"/>
        <color rgb="FF0000FF"/>
        <rFont val="Calibri"/>
        <family val="2"/>
        <scheme val="minor"/>
      </rPr>
      <t xml:space="preserve"> NLSE22-221   </t>
    </r>
    <r>
      <rPr>
        <b/>
        <sz val="12"/>
        <color theme="1"/>
        <rFont val="Calibri"/>
        <family val="2"/>
        <scheme val="minor"/>
      </rPr>
      <t xml:space="preserve">  FACTURA</t>
    </r>
    <r>
      <rPr>
        <b/>
        <sz val="14"/>
        <color theme="1"/>
        <rFont val="Calibri"/>
        <family val="2"/>
        <scheme val="minor"/>
      </rPr>
      <t xml:space="preserve"> --2114512  </t>
    </r>
    <r>
      <rPr>
        <b/>
        <sz val="12"/>
        <color theme="1"/>
        <rFont val="Calibri"/>
        <family val="2"/>
        <scheme val="minor"/>
      </rPr>
      <t xml:space="preserve">  valor   FACTURA  40,576.27   </t>
    </r>
    <r>
      <rPr>
        <b/>
        <sz val="14"/>
        <color rgb="FF0000FF"/>
        <rFont val="Calibri"/>
        <family val="2"/>
        <scheme val="minor"/>
      </rPr>
      <t xml:space="preserve"> </t>
    </r>
    <r>
      <rPr>
        <b/>
        <sz val="12"/>
        <color theme="1"/>
        <rFont val="Calibri"/>
        <family val="2"/>
        <scheme val="minor"/>
      </rPr>
      <t>SALDO   PENDIENTE  3,576.27  usd</t>
    </r>
  </si>
  <si>
    <t>NLSE22-221</t>
  </si>
  <si>
    <r>
      <t xml:space="preserve">Compra de 37,000.00    usd t.c.   19.800  A SEABOARD    </t>
    </r>
    <r>
      <rPr>
        <b/>
        <sz val="18"/>
        <color rgb="FF0000FF"/>
        <rFont val="Calibri"/>
        <family val="2"/>
        <scheme val="minor"/>
      </rPr>
      <t xml:space="preserve"> </t>
    </r>
    <r>
      <rPr>
        <b/>
        <sz val="16"/>
        <color rgb="FF0000FF"/>
        <rFont val="Calibri"/>
        <family val="2"/>
        <scheme val="minor"/>
      </rPr>
      <t xml:space="preserve"> NLSE22-223   </t>
    </r>
    <r>
      <rPr>
        <b/>
        <sz val="12"/>
        <color theme="1"/>
        <rFont val="Calibri"/>
        <family val="2"/>
        <scheme val="minor"/>
      </rPr>
      <t xml:space="preserve">  FACTURA</t>
    </r>
    <r>
      <rPr>
        <b/>
        <sz val="14"/>
        <color theme="1"/>
        <rFont val="Calibri"/>
        <family val="2"/>
        <scheme val="minor"/>
      </rPr>
      <t xml:space="preserve"> --2114514  </t>
    </r>
    <r>
      <rPr>
        <b/>
        <sz val="12"/>
        <color theme="1"/>
        <rFont val="Calibri"/>
        <family val="2"/>
        <scheme val="minor"/>
      </rPr>
      <t xml:space="preserve">  valor   FACTURA  40,672.07  </t>
    </r>
    <r>
      <rPr>
        <b/>
        <sz val="14"/>
        <color rgb="FF0000FF"/>
        <rFont val="Calibri"/>
        <family val="2"/>
        <scheme val="minor"/>
      </rPr>
      <t xml:space="preserve"> </t>
    </r>
    <r>
      <rPr>
        <b/>
        <sz val="12"/>
        <color theme="1"/>
        <rFont val="Calibri"/>
        <family val="2"/>
        <scheme val="minor"/>
      </rPr>
      <t>SALDO   PENDIENTE  3,672.07  usd</t>
    </r>
  </si>
  <si>
    <r>
      <t xml:space="preserve">Compra de  42,254.91    usd  tc   19,790     PAGO A TYSON FRESH MEATS. INC     E-4282       FACTURA    1219005    VALOR FACTURA   42,254.91 </t>
    </r>
    <r>
      <rPr>
        <b/>
        <sz val="12"/>
        <color rgb="FFFF0000"/>
        <rFont val="Calibri"/>
        <family val="2"/>
        <scheme val="minor"/>
      </rPr>
      <t xml:space="preserve">  </t>
    </r>
    <r>
      <rPr>
        <b/>
        <sz val="12"/>
        <color theme="1"/>
        <rFont val="Calibri"/>
        <family val="2"/>
        <scheme val="minor"/>
      </rPr>
      <t>usd</t>
    </r>
  </si>
  <si>
    <t>E-4282</t>
  </si>
  <si>
    <t>NLSE22-223</t>
  </si>
  <si>
    <r>
      <t xml:space="preserve">Compra de 40,000.00    usd t.c.   19.810  A SEABOARD    </t>
    </r>
    <r>
      <rPr>
        <b/>
        <sz val="18"/>
        <color rgb="FF0000FF"/>
        <rFont val="Calibri"/>
        <family val="2"/>
        <scheme val="minor"/>
      </rPr>
      <t xml:space="preserve"> </t>
    </r>
    <r>
      <rPr>
        <b/>
        <sz val="16"/>
        <color rgb="FF0000FF"/>
        <rFont val="Calibri"/>
        <family val="2"/>
        <scheme val="minor"/>
      </rPr>
      <t xml:space="preserve"> NLSE22-226   </t>
    </r>
    <r>
      <rPr>
        <b/>
        <sz val="12"/>
        <color theme="1"/>
        <rFont val="Calibri"/>
        <family val="2"/>
        <scheme val="minor"/>
      </rPr>
      <t xml:space="preserve">  FACTURA</t>
    </r>
    <r>
      <rPr>
        <b/>
        <sz val="14"/>
        <color theme="1"/>
        <rFont val="Calibri"/>
        <family val="2"/>
        <scheme val="minor"/>
      </rPr>
      <t xml:space="preserve"> --2116429  </t>
    </r>
    <r>
      <rPr>
        <b/>
        <sz val="12"/>
        <color theme="1"/>
        <rFont val="Calibri"/>
        <family val="2"/>
        <scheme val="minor"/>
      </rPr>
      <t xml:space="preserve">  valor   FACTURA  42,921.39  </t>
    </r>
    <r>
      <rPr>
        <b/>
        <sz val="14"/>
        <color rgb="FF0000FF"/>
        <rFont val="Calibri"/>
        <family val="2"/>
        <scheme val="minor"/>
      </rPr>
      <t xml:space="preserve"> </t>
    </r>
    <r>
      <rPr>
        <b/>
        <sz val="12"/>
        <color theme="1"/>
        <rFont val="Calibri"/>
        <family val="2"/>
        <scheme val="minor"/>
      </rPr>
      <t>SALDO   PENDIENTE  2,921.39 usd</t>
    </r>
  </si>
  <si>
    <t>NLSE22-226</t>
  </si>
  <si>
    <r>
      <t xml:space="preserve">Compra de 40,000.00    usd t.c.   19.620   A SEABOARD    </t>
    </r>
    <r>
      <rPr>
        <b/>
        <sz val="18"/>
        <color rgb="FF0000FF"/>
        <rFont val="Calibri"/>
        <family val="2"/>
        <scheme val="minor"/>
      </rPr>
      <t xml:space="preserve"> </t>
    </r>
    <r>
      <rPr>
        <b/>
        <sz val="16"/>
        <color rgb="FF0000FF"/>
        <rFont val="Calibri"/>
        <family val="2"/>
        <scheme val="minor"/>
      </rPr>
      <t xml:space="preserve"> NLSE22-235   </t>
    </r>
    <r>
      <rPr>
        <b/>
        <sz val="12"/>
        <color theme="1"/>
        <rFont val="Calibri"/>
        <family val="2"/>
        <scheme val="minor"/>
      </rPr>
      <t xml:space="preserve">  FACTURA</t>
    </r>
    <r>
      <rPr>
        <b/>
        <sz val="14"/>
        <color theme="1"/>
        <rFont val="Calibri"/>
        <family val="2"/>
        <scheme val="minor"/>
      </rPr>
      <t xml:space="preserve"> --2118755  </t>
    </r>
    <r>
      <rPr>
        <b/>
        <sz val="12"/>
        <color theme="1"/>
        <rFont val="Calibri"/>
        <family val="2"/>
        <scheme val="minor"/>
      </rPr>
      <t xml:space="preserve">  valor   FACTURA  41,623.36 </t>
    </r>
    <r>
      <rPr>
        <b/>
        <sz val="14"/>
        <color rgb="FF0000FF"/>
        <rFont val="Calibri"/>
        <family val="2"/>
        <scheme val="minor"/>
      </rPr>
      <t xml:space="preserve"> </t>
    </r>
    <r>
      <rPr>
        <b/>
        <sz val="12"/>
        <color theme="1"/>
        <rFont val="Calibri"/>
        <family val="2"/>
        <scheme val="minor"/>
      </rPr>
      <t>SALDO   PENDIENTE  1,623.36   usd</t>
    </r>
  </si>
  <si>
    <t>NLSE22-235</t>
  </si>
  <si>
    <r>
      <t xml:space="preserve">Compra de 40,000.00    usd t.c.   19.620   A SEABOARD    </t>
    </r>
    <r>
      <rPr>
        <b/>
        <sz val="18"/>
        <color rgb="FF0000FF"/>
        <rFont val="Calibri"/>
        <family val="2"/>
        <scheme val="minor"/>
      </rPr>
      <t xml:space="preserve"> </t>
    </r>
    <r>
      <rPr>
        <b/>
        <sz val="16"/>
        <color rgb="FF0000FF"/>
        <rFont val="Calibri"/>
        <family val="2"/>
        <scheme val="minor"/>
      </rPr>
      <t xml:space="preserve"> NLSE22-236   </t>
    </r>
    <r>
      <rPr>
        <b/>
        <sz val="12"/>
        <color theme="1"/>
        <rFont val="Calibri"/>
        <family val="2"/>
        <scheme val="minor"/>
      </rPr>
      <t xml:space="preserve">  FACTURA</t>
    </r>
    <r>
      <rPr>
        <b/>
        <sz val="14"/>
        <color theme="1"/>
        <rFont val="Calibri"/>
        <family val="2"/>
        <scheme val="minor"/>
      </rPr>
      <t xml:space="preserve"> --2118756  </t>
    </r>
    <r>
      <rPr>
        <b/>
        <sz val="12"/>
        <color theme="1"/>
        <rFont val="Calibri"/>
        <family val="2"/>
        <scheme val="minor"/>
      </rPr>
      <t xml:space="preserve">  valor   FACTURA  41,169.63</t>
    </r>
    <r>
      <rPr>
        <b/>
        <sz val="14"/>
        <color rgb="FF0000FF"/>
        <rFont val="Calibri"/>
        <family val="2"/>
        <scheme val="minor"/>
      </rPr>
      <t xml:space="preserve"> </t>
    </r>
    <r>
      <rPr>
        <b/>
        <sz val="12"/>
        <color theme="1"/>
        <rFont val="Calibri"/>
        <family val="2"/>
        <scheme val="minor"/>
      </rPr>
      <t>SALDO   PENDIENTE  1,169.63   usd</t>
    </r>
  </si>
  <si>
    <t>NLSE22-236</t>
  </si>
  <si>
    <r>
      <t xml:space="preserve">Compra de  41,547.21   usd  tc   19,560     PAGO A TYSON FRESH MEATS. INC     E-4283       FACTURA    1220782    VALOR FACTURA    41,547.21 </t>
    </r>
    <r>
      <rPr>
        <b/>
        <sz val="12"/>
        <color rgb="FFFF0000"/>
        <rFont val="Calibri"/>
        <family val="2"/>
        <scheme val="minor"/>
      </rPr>
      <t xml:space="preserve">  </t>
    </r>
    <r>
      <rPr>
        <b/>
        <sz val="12"/>
        <color theme="1"/>
        <rFont val="Calibri"/>
        <family val="2"/>
        <scheme val="minor"/>
      </rPr>
      <t>usd</t>
    </r>
  </si>
  <si>
    <t>E-4283</t>
  </si>
  <si>
    <r>
      <t xml:space="preserve">Compra de  42,032.13   usd  tc   19,825     PAGO A TYSON FRESH MEATS. INC     I-2916       FACTURA    1231770    VALOR FACTURA   42,032.13 </t>
    </r>
    <r>
      <rPr>
        <b/>
        <sz val="12"/>
        <color rgb="FFFF0000"/>
        <rFont val="Calibri"/>
        <family val="2"/>
        <scheme val="minor"/>
      </rPr>
      <t xml:space="preserve">  </t>
    </r>
    <r>
      <rPr>
        <b/>
        <sz val="12"/>
        <color theme="1"/>
        <rFont val="Calibri"/>
        <family val="2"/>
        <scheme val="minor"/>
      </rPr>
      <t>usd</t>
    </r>
  </si>
  <si>
    <t>I-2916</t>
  </si>
  <si>
    <r>
      <t xml:space="preserve">Compra de 42,500.00    usd t.c.   19.825   A SEABOARD    </t>
    </r>
    <r>
      <rPr>
        <b/>
        <sz val="18"/>
        <color rgb="FF0000FF"/>
        <rFont val="Calibri"/>
        <family val="2"/>
        <scheme val="minor"/>
      </rPr>
      <t xml:space="preserve"> </t>
    </r>
    <r>
      <rPr>
        <b/>
        <sz val="16"/>
        <color rgb="FF0000FF"/>
        <rFont val="Calibri"/>
        <family val="2"/>
        <scheme val="minor"/>
      </rPr>
      <t xml:space="preserve"> NLSE22-237   </t>
    </r>
    <r>
      <rPr>
        <b/>
        <sz val="12"/>
        <color theme="1"/>
        <rFont val="Calibri"/>
        <family val="2"/>
        <scheme val="minor"/>
      </rPr>
      <t xml:space="preserve">  FACTURA</t>
    </r>
    <r>
      <rPr>
        <b/>
        <sz val="14"/>
        <color theme="1"/>
        <rFont val="Calibri"/>
        <family val="2"/>
        <scheme val="minor"/>
      </rPr>
      <t xml:space="preserve"> --2119673  </t>
    </r>
    <r>
      <rPr>
        <b/>
        <sz val="12"/>
        <color theme="1"/>
        <rFont val="Calibri"/>
        <family val="2"/>
        <scheme val="minor"/>
      </rPr>
      <t xml:space="preserve">  valor   FACTURA  41,440.77</t>
    </r>
    <r>
      <rPr>
        <b/>
        <sz val="14"/>
        <color rgb="FF0000FF"/>
        <rFont val="Calibri"/>
        <family val="2"/>
        <scheme val="minor"/>
      </rPr>
      <t xml:space="preserve"> </t>
    </r>
    <r>
      <rPr>
        <b/>
        <sz val="12"/>
        <color theme="1"/>
        <rFont val="Calibri"/>
        <family val="2"/>
        <scheme val="minor"/>
      </rPr>
      <t>SALDO   A FAVOR     1,059.23   usd</t>
    </r>
  </si>
  <si>
    <t>NLSE22-237</t>
  </si>
  <si>
    <r>
      <t xml:space="preserve">Compra de 42,500.00    usd t.c.   19.825   A SEABOARD    </t>
    </r>
    <r>
      <rPr>
        <b/>
        <sz val="18"/>
        <color rgb="FF0000FF"/>
        <rFont val="Calibri"/>
        <family val="2"/>
        <scheme val="minor"/>
      </rPr>
      <t xml:space="preserve"> </t>
    </r>
    <r>
      <rPr>
        <b/>
        <sz val="16"/>
        <color rgb="FF0000FF"/>
        <rFont val="Calibri"/>
        <family val="2"/>
        <scheme val="minor"/>
      </rPr>
      <t xml:space="preserve"> NLSE22-238   </t>
    </r>
    <r>
      <rPr>
        <b/>
        <sz val="12"/>
        <color theme="1"/>
        <rFont val="Calibri"/>
        <family val="2"/>
        <scheme val="minor"/>
      </rPr>
      <t xml:space="preserve">  FACTURA</t>
    </r>
    <r>
      <rPr>
        <b/>
        <sz val="14"/>
        <color theme="1"/>
        <rFont val="Calibri"/>
        <family val="2"/>
        <scheme val="minor"/>
      </rPr>
      <t xml:space="preserve"> --2118757  </t>
    </r>
    <r>
      <rPr>
        <b/>
        <sz val="12"/>
        <color theme="1"/>
        <rFont val="Calibri"/>
        <family val="2"/>
        <scheme val="minor"/>
      </rPr>
      <t xml:space="preserve">  valor   FACTURA  41,001.07</t>
    </r>
    <r>
      <rPr>
        <b/>
        <sz val="14"/>
        <color rgb="FF0000FF"/>
        <rFont val="Calibri"/>
        <family val="2"/>
        <scheme val="minor"/>
      </rPr>
      <t xml:space="preserve"> </t>
    </r>
    <r>
      <rPr>
        <b/>
        <sz val="12"/>
        <color theme="1"/>
        <rFont val="Calibri"/>
        <family val="2"/>
        <scheme val="minor"/>
      </rPr>
      <t>SALDO   A FAVOR     1,498.93   usd</t>
    </r>
  </si>
  <si>
    <t>NLSE22-238</t>
  </si>
  <si>
    <r>
      <t xml:space="preserve">Compra de  41,171.97   usd  tc   19,840     PAGO A TYSON FRESH MEATS. INC     I-2917       FACTURA    1231769    VALOR FACTURA   41,171.97 </t>
    </r>
    <r>
      <rPr>
        <b/>
        <sz val="12"/>
        <color rgb="FFFF0000"/>
        <rFont val="Calibri"/>
        <family val="2"/>
        <scheme val="minor"/>
      </rPr>
      <t xml:space="preserve">  </t>
    </r>
    <r>
      <rPr>
        <b/>
        <sz val="12"/>
        <color theme="1"/>
        <rFont val="Calibri"/>
        <family val="2"/>
        <scheme val="minor"/>
      </rPr>
      <t>usd</t>
    </r>
  </si>
  <si>
    <t>I-2917</t>
  </si>
  <si>
    <t>NLSE22-224</t>
  </si>
  <si>
    <r>
      <t xml:space="preserve">Compra de 36,000.00    usd t.c.   19.740  A SEABOARD    </t>
    </r>
    <r>
      <rPr>
        <b/>
        <sz val="18"/>
        <color rgb="FF0000FF"/>
        <rFont val="Calibri"/>
        <family val="2"/>
        <scheme val="minor"/>
      </rPr>
      <t xml:space="preserve"> </t>
    </r>
    <r>
      <rPr>
        <b/>
        <sz val="16"/>
        <color rgb="FF0000FF"/>
        <rFont val="Calibri"/>
        <family val="2"/>
        <scheme val="minor"/>
      </rPr>
      <t xml:space="preserve"> NLSE22-225  </t>
    </r>
    <r>
      <rPr>
        <b/>
        <sz val="12"/>
        <color theme="1"/>
        <rFont val="Calibri"/>
        <family val="2"/>
        <scheme val="minor"/>
      </rPr>
      <t xml:space="preserve">  FACTURA</t>
    </r>
    <r>
      <rPr>
        <b/>
        <sz val="14"/>
        <color theme="1"/>
        <rFont val="Calibri"/>
        <family val="2"/>
        <scheme val="minor"/>
      </rPr>
      <t xml:space="preserve"> --2116428  </t>
    </r>
    <r>
      <rPr>
        <b/>
        <sz val="12"/>
        <color theme="1"/>
        <rFont val="Calibri"/>
        <family val="2"/>
        <scheme val="minor"/>
      </rPr>
      <t xml:space="preserve">  valor   FACTURA  42,500.53 </t>
    </r>
    <r>
      <rPr>
        <b/>
        <sz val="14"/>
        <color rgb="FF0000FF"/>
        <rFont val="Calibri"/>
        <family val="2"/>
        <scheme val="minor"/>
      </rPr>
      <t xml:space="preserve"> </t>
    </r>
    <r>
      <rPr>
        <b/>
        <sz val="12"/>
        <color theme="1"/>
        <rFont val="Calibri"/>
        <family val="2"/>
        <scheme val="minor"/>
      </rPr>
      <t>SALDO   A PENDIENTE    6,500.53  usd</t>
    </r>
  </si>
  <si>
    <r>
      <t xml:space="preserve">Compra de 36,000.00    usd t.c.   19.740  A SEABOARD    </t>
    </r>
    <r>
      <rPr>
        <b/>
        <sz val="18"/>
        <color rgb="FF0000FF"/>
        <rFont val="Calibri"/>
        <family val="2"/>
        <scheme val="minor"/>
      </rPr>
      <t xml:space="preserve"> </t>
    </r>
    <r>
      <rPr>
        <b/>
        <sz val="16"/>
        <color rgb="FF0000FF"/>
        <rFont val="Calibri"/>
        <family val="2"/>
        <scheme val="minor"/>
      </rPr>
      <t xml:space="preserve"> NLSE22-224   </t>
    </r>
    <r>
      <rPr>
        <b/>
        <sz val="12"/>
        <color theme="1"/>
        <rFont val="Calibri"/>
        <family val="2"/>
        <scheme val="minor"/>
      </rPr>
      <t xml:space="preserve">  FACTURA</t>
    </r>
    <r>
      <rPr>
        <b/>
        <sz val="14"/>
        <color theme="1"/>
        <rFont val="Calibri"/>
        <family val="2"/>
        <scheme val="minor"/>
      </rPr>
      <t xml:space="preserve"> --2116427  </t>
    </r>
    <r>
      <rPr>
        <b/>
        <sz val="12"/>
        <color theme="1"/>
        <rFont val="Calibri"/>
        <family val="2"/>
        <scheme val="minor"/>
      </rPr>
      <t xml:space="preserve">  valor   FACTURA  42,604.72 </t>
    </r>
    <r>
      <rPr>
        <b/>
        <sz val="14"/>
        <color rgb="FF0000FF"/>
        <rFont val="Calibri"/>
        <family val="2"/>
        <scheme val="minor"/>
      </rPr>
      <t xml:space="preserve"> </t>
    </r>
    <r>
      <rPr>
        <b/>
        <sz val="12"/>
        <color theme="1"/>
        <rFont val="Calibri"/>
        <family val="2"/>
        <scheme val="minor"/>
      </rPr>
      <t>SALDO  PENDIENTE    6,604.72  usd</t>
    </r>
  </si>
  <si>
    <t>NLSE22-225</t>
  </si>
  <si>
    <r>
      <t xml:space="preserve">Compra de 42,000.00    usd t.c.   19.720  A SEABOARD    </t>
    </r>
    <r>
      <rPr>
        <b/>
        <sz val="18"/>
        <color rgb="FF0000FF"/>
        <rFont val="Calibri"/>
        <family val="2"/>
        <scheme val="minor"/>
      </rPr>
      <t xml:space="preserve"> </t>
    </r>
    <r>
      <rPr>
        <b/>
        <sz val="16"/>
        <color rgb="FF0000FF"/>
        <rFont val="Calibri"/>
        <family val="2"/>
        <scheme val="minor"/>
      </rPr>
      <t xml:space="preserve"> NLSE22-227   </t>
    </r>
    <r>
      <rPr>
        <b/>
        <sz val="12"/>
        <color theme="1"/>
        <rFont val="Calibri"/>
        <family val="2"/>
        <scheme val="minor"/>
      </rPr>
      <t xml:space="preserve">  FACTURA</t>
    </r>
    <r>
      <rPr>
        <b/>
        <sz val="14"/>
        <color theme="1"/>
        <rFont val="Calibri"/>
        <family val="2"/>
        <scheme val="minor"/>
      </rPr>
      <t xml:space="preserve"> --2116430  </t>
    </r>
    <r>
      <rPr>
        <b/>
        <sz val="12"/>
        <color theme="1"/>
        <rFont val="Calibri"/>
        <family val="2"/>
        <scheme val="minor"/>
      </rPr>
      <t xml:space="preserve">  valor   FACTURA  43,046.01  </t>
    </r>
    <r>
      <rPr>
        <b/>
        <sz val="14"/>
        <color rgb="FF0000FF"/>
        <rFont val="Calibri"/>
        <family val="2"/>
        <scheme val="minor"/>
      </rPr>
      <t xml:space="preserve"> </t>
    </r>
    <r>
      <rPr>
        <b/>
        <sz val="12"/>
        <color theme="1"/>
        <rFont val="Calibri"/>
        <family val="2"/>
        <scheme val="minor"/>
      </rPr>
      <t>SALDO   PENDIENTE  1,046.01 usd</t>
    </r>
  </si>
  <si>
    <t>NLSE22-227</t>
  </si>
  <si>
    <r>
      <t xml:space="preserve">Compra de 42,000.00    usd t.c.   19.690  A SEABOARD    </t>
    </r>
    <r>
      <rPr>
        <b/>
        <sz val="18"/>
        <color rgb="FF0000FF"/>
        <rFont val="Calibri"/>
        <family val="2"/>
        <scheme val="minor"/>
      </rPr>
      <t xml:space="preserve"> </t>
    </r>
    <r>
      <rPr>
        <b/>
        <sz val="16"/>
        <color rgb="FF0000FF"/>
        <rFont val="Calibri"/>
        <family val="2"/>
        <scheme val="minor"/>
      </rPr>
      <t xml:space="preserve"> NLSE22-228   </t>
    </r>
    <r>
      <rPr>
        <b/>
        <sz val="12"/>
        <color theme="1"/>
        <rFont val="Calibri"/>
        <family val="2"/>
        <scheme val="minor"/>
      </rPr>
      <t xml:space="preserve">  FACTURA</t>
    </r>
    <r>
      <rPr>
        <b/>
        <sz val="14"/>
        <color theme="1"/>
        <rFont val="Calibri"/>
        <family val="2"/>
        <scheme val="minor"/>
      </rPr>
      <t xml:space="preserve"> --2116431  </t>
    </r>
    <r>
      <rPr>
        <b/>
        <sz val="12"/>
        <color theme="1"/>
        <rFont val="Calibri"/>
        <family val="2"/>
        <scheme val="minor"/>
      </rPr>
      <t xml:space="preserve">  valor   FACTURA  44,053.78  </t>
    </r>
    <r>
      <rPr>
        <b/>
        <sz val="14"/>
        <color rgb="FF0000FF"/>
        <rFont val="Calibri"/>
        <family val="2"/>
        <scheme val="minor"/>
      </rPr>
      <t xml:space="preserve"> </t>
    </r>
    <r>
      <rPr>
        <b/>
        <sz val="12"/>
        <color theme="1"/>
        <rFont val="Calibri"/>
        <family val="2"/>
        <scheme val="minor"/>
      </rPr>
      <t>SALDO   PENDIENTE  2,053.78 usd</t>
    </r>
  </si>
  <si>
    <t>NLSE22-228</t>
  </si>
  <si>
    <t>NLSE22-229</t>
  </si>
  <si>
    <t>NLSE22-230</t>
  </si>
  <si>
    <t>NLSE22-231</t>
  </si>
  <si>
    <t>NLSE22-232</t>
  </si>
  <si>
    <t>NLSE22-233</t>
  </si>
  <si>
    <r>
      <t xml:space="preserve">Compra de 42,000.00    usd t.c.   19.690  A SEABOARD    </t>
    </r>
    <r>
      <rPr>
        <b/>
        <sz val="18"/>
        <color rgb="FF0000FF"/>
        <rFont val="Calibri"/>
        <family val="2"/>
        <scheme val="minor"/>
      </rPr>
      <t xml:space="preserve"> </t>
    </r>
    <r>
      <rPr>
        <b/>
        <sz val="16"/>
        <color rgb="FF0000FF"/>
        <rFont val="Calibri"/>
        <family val="2"/>
        <scheme val="minor"/>
      </rPr>
      <t xml:space="preserve"> NLSE22-229   </t>
    </r>
    <r>
      <rPr>
        <b/>
        <sz val="12"/>
        <color theme="1"/>
        <rFont val="Calibri"/>
        <family val="2"/>
        <scheme val="minor"/>
      </rPr>
      <t xml:space="preserve">  FACTURA</t>
    </r>
    <r>
      <rPr>
        <b/>
        <sz val="14"/>
        <color theme="1"/>
        <rFont val="Calibri"/>
        <family val="2"/>
        <scheme val="minor"/>
      </rPr>
      <t xml:space="preserve"> --2116432  </t>
    </r>
    <r>
      <rPr>
        <b/>
        <sz val="12"/>
        <color theme="1"/>
        <rFont val="Calibri"/>
        <family val="2"/>
        <scheme val="minor"/>
      </rPr>
      <t xml:space="preserve">  valor   FACTURA  44,213.17  </t>
    </r>
    <r>
      <rPr>
        <b/>
        <sz val="14"/>
        <color rgb="FF0000FF"/>
        <rFont val="Calibri"/>
        <family val="2"/>
        <scheme val="minor"/>
      </rPr>
      <t xml:space="preserve"> </t>
    </r>
    <r>
      <rPr>
        <b/>
        <sz val="12"/>
        <color theme="1"/>
        <rFont val="Calibri"/>
        <family val="2"/>
        <scheme val="minor"/>
      </rPr>
      <t>SALDO   PENDIENTE  2,213.17 usd</t>
    </r>
  </si>
  <si>
    <r>
      <t xml:space="preserve">Compra de 47,000.00    usd t.c.   19.790  A SEABOARD    </t>
    </r>
    <r>
      <rPr>
        <b/>
        <sz val="18"/>
        <color rgb="FF0000FF"/>
        <rFont val="Calibri"/>
        <family val="2"/>
        <scheme val="minor"/>
      </rPr>
      <t xml:space="preserve"> </t>
    </r>
    <r>
      <rPr>
        <b/>
        <sz val="16"/>
        <color rgb="FF0000FF"/>
        <rFont val="Calibri"/>
        <family val="2"/>
        <scheme val="minor"/>
      </rPr>
      <t xml:space="preserve"> NLSE22-230   </t>
    </r>
    <r>
      <rPr>
        <b/>
        <sz val="12"/>
        <color theme="1"/>
        <rFont val="Calibri"/>
        <family val="2"/>
        <scheme val="minor"/>
      </rPr>
      <t xml:space="preserve">  FACTURA</t>
    </r>
    <r>
      <rPr>
        <b/>
        <sz val="14"/>
        <color theme="1"/>
        <rFont val="Calibri"/>
        <family val="2"/>
        <scheme val="minor"/>
      </rPr>
      <t xml:space="preserve"> --2117525 </t>
    </r>
    <r>
      <rPr>
        <b/>
        <sz val="12"/>
        <color theme="1"/>
        <rFont val="Calibri"/>
        <family val="2"/>
        <scheme val="minor"/>
      </rPr>
      <t xml:space="preserve">  valor   FACTURA  42,368.24  </t>
    </r>
    <r>
      <rPr>
        <b/>
        <sz val="14"/>
        <color rgb="FF0000FF"/>
        <rFont val="Calibri"/>
        <family val="2"/>
        <scheme val="minor"/>
      </rPr>
      <t xml:space="preserve"> </t>
    </r>
    <r>
      <rPr>
        <b/>
        <sz val="12"/>
        <color theme="1"/>
        <rFont val="Calibri"/>
        <family val="2"/>
        <scheme val="minor"/>
      </rPr>
      <t>SALDO   A FAVOR   4,631.76 usd</t>
    </r>
  </si>
  <si>
    <r>
      <t xml:space="preserve">Compra de 47,000.00    usd t.c.   19.880  A SEABOARD    </t>
    </r>
    <r>
      <rPr>
        <b/>
        <sz val="18"/>
        <color rgb="FF0000FF"/>
        <rFont val="Calibri"/>
        <family val="2"/>
        <scheme val="minor"/>
      </rPr>
      <t xml:space="preserve"> </t>
    </r>
    <r>
      <rPr>
        <b/>
        <sz val="16"/>
        <color rgb="FF0000FF"/>
        <rFont val="Calibri"/>
        <family val="2"/>
        <scheme val="minor"/>
      </rPr>
      <t xml:space="preserve"> NLSE22-231   </t>
    </r>
    <r>
      <rPr>
        <b/>
        <sz val="12"/>
        <color theme="1"/>
        <rFont val="Calibri"/>
        <family val="2"/>
        <scheme val="minor"/>
      </rPr>
      <t xml:space="preserve">  FACTURA</t>
    </r>
    <r>
      <rPr>
        <b/>
        <sz val="14"/>
        <color theme="1"/>
        <rFont val="Calibri"/>
        <family val="2"/>
        <scheme val="minor"/>
      </rPr>
      <t xml:space="preserve"> --2117526 </t>
    </r>
    <r>
      <rPr>
        <b/>
        <sz val="12"/>
        <color theme="1"/>
        <rFont val="Calibri"/>
        <family val="2"/>
        <scheme val="minor"/>
      </rPr>
      <t xml:space="preserve">  valor   FACTURA  42,267.19  </t>
    </r>
    <r>
      <rPr>
        <b/>
        <sz val="14"/>
        <color rgb="FF0000FF"/>
        <rFont val="Calibri"/>
        <family val="2"/>
        <scheme val="minor"/>
      </rPr>
      <t xml:space="preserve"> </t>
    </r>
    <r>
      <rPr>
        <b/>
        <sz val="12"/>
        <color theme="1"/>
        <rFont val="Calibri"/>
        <family val="2"/>
        <scheme val="minor"/>
      </rPr>
      <t>SALDO   A FAVOR   4732.81 usd</t>
    </r>
  </si>
  <si>
    <r>
      <t xml:space="preserve">Compra de 43,000.00    usd t.c.   19.880  A SEABOARD    </t>
    </r>
    <r>
      <rPr>
        <b/>
        <sz val="18"/>
        <color rgb="FF0000FF"/>
        <rFont val="Calibri"/>
        <family val="2"/>
        <scheme val="minor"/>
      </rPr>
      <t xml:space="preserve"> </t>
    </r>
    <r>
      <rPr>
        <b/>
        <sz val="16"/>
        <color rgb="FF0000FF"/>
        <rFont val="Calibri"/>
        <family val="2"/>
        <scheme val="minor"/>
      </rPr>
      <t xml:space="preserve"> NLSE22-232   </t>
    </r>
    <r>
      <rPr>
        <b/>
        <sz val="12"/>
        <color theme="1"/>
        <rFont val="Calibri"/>
        <family val="2"/>
        <scheme val="minor"/>
      </rPr>
      <t xml:space="preserve">  FACTURA</t>
    </r>
    <r>
      <rPr>
        <b/>
        <sz val="14"/>
        <color theme="1"/>
        <rFont val="Calibri"/>
        <family val="2"/>
        <scheme val="minor"/>
      </rPr>
      <t xml:space="preserve"> --2118754 </t>
    </r>
    <r>
      <rPr>
        <b/>
        <sz val="12"/>
        <color theme="1"/>
        <rFont val="Calibri"/>
        <family val="2"/>
        <scheme val="minor"/>
      </rPr>
      <t xml:space="preserve">  valor   FACTURA  41,098.92  </t>
    </r>
    <r>
      <rPr>
        <b/>
        <sz val="14"/>
        <color rgb="FF0000FF"/>
        <rFont val="Calibri"/>
        <family val="2"/>
        <scheme val="minor"/>
      </rPr>
      <t xml:space="preserve"> </t>
    </r>
    <r>
      <rPr>
        <b/>
        <sz val="12"/>
        <color theme="1"/>
        <rFont val="Calibri"/>
        <family val="2"/>
        <scheme val="minor"/>
      </rPr>
      <t>SALDO   A FAVOR   1,901.08   usd</t>
    </r>
  </si>
  <si>
    <r>
      <t xml:space="preserve">Compra de 43,000.00    usd t.c.   19.880  A SEABOARD    </t>
    </r>
    <r>
      <rPr>
        <b/>
        <sz val="18"/>
        <color rgb="FF0000FF"/>
        <rFont val="Calibri"/>
        <family val="2"/>
        <scheme val="minor"/>
      </rPr>
      <t xml:space="preserve"> </t>
    </r>
    <r>
      <rPr>
        <b/>
        <sz val="16"/>
        <color rgb="FF0000FF"/>
        <rFont val="Calibri"/>
        <family val="2"/>
        <scheme val="minor"/>
      </rPr>
      <t xml:space="preserve"> NLSE22-233   </t>
    </r>
    <r>
      <rPr>
        <b/>
        <sz val="12"/>
        <color theme="1"/>
        <rFont val="Calibri"/>
        <family val="2"/>
        <scheme val="minor"/>
      </rPr>
      <t xml:space="preserve">  FACTURA</t>
    </r>
    <r>
      <rPr>
        <b/>
        <sz val="14"/>
        <color theme="1"/>
        <rFont val="Calibri"/>
        <family val="2"/>
        <scheme val="minor"/>
      </rPr>
      <t xml:space="preserve"> --2118200 </t>
    </r>
    <r>
      <rPr>
        <b/>
        <sz val="12"/>
        <color theme="1"/>
        <rFont val="Calibri"/>
        <family val="2"/>
        <scheme val="minor"/>
      </rPr>
      <t xml:space="preserve">  valor   FACTURA  41,167.67  </t>
    </r>
    <r>
      <rPr>
        <b/>
        <sz val="14"/>
        <color rgb="FF0000FF"/>
        <rFont val="Calibri"/>
        <family val="2"/>
        <scheme val="minor"/>
      </rPr>
      <t xml:space="preserve"> </t>
    </r>
    <r>
      <rPr>
        <b/>
        <sz val="12"/>
        <color theme="1"/>
        <rFont val="Calibri"/>
        <family val="2"/>
        <scheme val="minor"/>
      </rPr>
      <t>SALDO   A FAVOR   1,832.33   usd</t>
    </r>
  </si>
  <si>
    <r>
      <t xml:space="preserve">Compra de  41,553.06    usd  tc   19,880     PAGO A TYSON FRESH MEATS. INC     N-5155       FACTURA    1220853    VALOR FACTURA   41,553.06 </t>
    </r>
    <r>
      <rPr>
        <b/>
        <sz val="12"/>
        <color rgb="FFFF0000"/>
        <rFont val="Calibri"/>
        <family val="2"/>
        <scheme val="minor"/>
      </rPr>
      <t xml:space="preserve">  </t>
    </r>
    <r>
      <rPr>
        <b/>
        <sz val="12"/>
        <color theme="1"/>
        <rFont val="Calibri"/>
        <family val="2"/>
        <scheme val="minor"/>
      </rPr>
      <t>usd</t>
    </r>
  </si>
  <si>
    <t>N-5155</t>
  </si>
  <si>
    <r>
      <t xml:space="preserve">Compra de 43,000.00    usd t.c.   19.620  A SEABOARD    </t>
    </r>
    <r>
      <rPr>
        <b/>
        <sz val="18"/>
        <color rgb="FF0000FF"/>
        <rFont val="Calibri"/>
        <family val="2"/>
        <scheme val="minor"/>
      </rPr>
      <t xml:space="preserve"> </t>
    </r>
    <r>
      <rPr>
        <b/>
        <sz val="16"/>
        <color rgb="FF0000FF"/>
        <rFont val="Calibri"/>
        <family val="2"/>
        <scheme val="minor"/>
      </rPr>
      <t xml:space="preserve"> NLSE22-234   </t>
    </r>
    <r>
      <rPr>
        <b/>
        <sz val="12"/>
        <color theme="1"/>
        <rFont val="Calibri"/>
        <family val="2"/>
        <scheme val="minor"/>
      </rPr>
      <t xml:space="preserve">  FACTURA</t>
    </r>
    <r>
      <rPr>
        <b/>
        <sz val="14"/>
        <color theme="1"/>
        <rFont val="Calibri"/>
        <family val="2"/>
        <scheme val="minor"/>
      </rPr>
      <t xml:space="preserve"> --2118201 </t>
    </r>
    <r>
      <rPr>
        <b/>
        <sz val="12"/>
        <color theme="1"/>
        <rFont val="Calibri"/>
        <family val="2"/>
        <scheme val="minor"/>
      </rPr>
      <t xml:space="preserve">  valor   FACTURA  40,458.59  </t>
    </r>
    <r>
      <rPr>
        <b/>
        <sz val="14"/>
        <color rgb="FF0000FF"/>
        <rFont val="Calibri"/>
        <family val="2"/>
        <scheme val="minor"/>
      </rPr>
      <t xml:space="preserve"> </t>
    </r>
    <r>
      <rPr>
        <b/>
        <sz val="12"/>
        <color theme="1"/>
        <rFont val="Calibri"/>
        <family val="2"/>
        <scheme val="minor"/>
      </rPr>
      <t>SALDO   A FAVOR   2,541.41   usd</t>
    </r>
  </si>
  <si>
    <t>NLSE22-234</t>
  </si>
  <si>
    <r>
      <t xml:space="preserve">Compra de 44,000.00    usd t.c.   19.840   A SEABOARD    </t>
    </r>
    <r>
      <rPr>
        <b/>
        <sz val="18"/>
        <color rgb="FF0000FF"/>
        <rFont val="Calibri"/>
        <family val="2"/>
        <scheme val="minor"/>
      </rPr>
      <t xml:space="preserve"> </t>
    </r>
    <r>
      <rPr>
        <b/>
        <sz val="16"/>
        <color rgb="FF0000FF"/>
        <rFont val="Calibri"/>
        <family val="2"/>
        <scheme val="minor"/>
      </rPr>
      <t xml:space="preserve"> NLP03-22  </t>
    </r>
    <r>
      <rPr>
        <b/>
        <sz val="12"/>
        <color theme="1"/>
        <rFont val="Calibri"/>
        <family val="2"/>
        <scheme val="minor"/>
      </rPr>
      <t xml:space="preserve">  FACTURA</t>
    </r>
    <r>
      <rPr>
        <b/>
        <sz val="14"/>
        <color theme="1"/>
        <rFont val="Calibri"/>
        <family val="2"/>
        <scheme val="minor"/>
      </rPr>
      <t xml:space="preserve"> --2119827  </t>
    </r>
    <r>
      <rPr>
        <b/>
        <sz val="12"/>
        <color theme="1"/>
        <rFont val="Calibri"/>
        <family val="2"/>
        <scheme val="minor"/>
      </rPr>
      <t xml:space="preserve">  valor   FACTURA  43,391.95</t>
    </r>
    <r>
      <rPr>
        <b/>
        <sz val="14"/>
        <color rgb="FF0000FF"/>
        <rFont val="Calibri"/>
        <family val="2"/>
        <scheme val="minor"/>
      </rPr>
      <t xml:space="preserve"> </t>
    </r>
    <r>
      <rPr>
        <b/>
        <sz val="12"/>
        <color theme="1"/>
        <rFont val="Calibri"/>
        <family val="2"/>
        <scheme val="minor"/>
      </rPr>
      <t>SALDO   A FAVOR     608.05   usd</t>
    </r>
  </si>
  <si>
    <t>NLP03-22</t>
  </si>
  <si>
    <r>
      <t xml:space="preserve">Compra de 41,000.00    usd t.c.   19.840   A SEABOARD    </t>
    </r>
    <r>
      <rPr>
        <b/>
        <sz val="18"/>
        <color rgb="FF0000FF"/>
        <rFont val="Calibri"/>
        <family val="2"/>
        <scheme val="minor"/>
      </rPr>
      <t xml:space="preserve"> </t>
    </r>
    <r>
      <rPr>
        <b/>
        <sz val="16"/>
        <color rgb="FF0000FF"/>
        <rFont val="Calibri"/>
        <family val="2"/>
        <scheme val="minor"/>
      </rPr>
      <t xml:space="preserve"> NLSE22-239   </t>
    </r>
    <r>
      <rPr>
        <b/>
        <sz val="12"/>
        <color theme="1"/>
        <rFont val="Calibri"/>
        <family val="2"/>
        <scheme val="minor"/>
      </rPr>
      <t xml:space="preserve">  FACTURA</t>
    </r>
    <r>
      <rPr>
        <b/>
        <sz val="14"/>
        <color theme="1"/>
        <rFont val="Calibri"/>
        <family val="2"/>
        <scheme val="minor"/>
      </rPr>
      <t xml:space="preserve"> --2120376  </t>
    </r>
    <r>
      <rPr>
        <b/>
        <sz val="12"/>
        <color theme="1"/>
        <rFont val="Calibri"/>
        <family val="2"/>
        <scheme val="minor"/>
      </rPr>
      <t xml:space="preserve">  valor   FACTURA  40,079.81</t>
    </r>
    <r>
      <rPr>
        <b/>
        <sz val="14"/>
        <color rgb="FF0000FF"/>
        <rFont val="Calibri"/>
        <family val="2"/>
        <scheme val="minor"/>
      </rPr>
      <t xml:space="preserve"> </t>
    </r>
    <r>
      <rPr>
        <b/>
        <sz val="12"/>
        <color theme="1"/>
        <rFont val="Calibri"/>
        <family val="2"/>
        <scheme val="minor"/>
      </rPr>
      <t>SALDO   A FAVOR    920.19   usd</t>
    </r>
  </si>
  <si>
    <t>NLSE22-239</t>
  </si>
  <si>
    <r>
      <t xml:space="preserve">Compra de 41,000.00    usd t.c.   19.840   A SEABOARD    </t>
    </r>
    <r>
      <rPr>
        <b/>
        <sz val="18"/>
        <color rgb="FF0000FF"/>
        <rFont val="Calibri"/>
        <family val="2"/>
        <scheme val="minor"/>
      </rPr>
      <t xml:space="preserve"> </t>
    </r>
    <r>
      <rPr>
        <b/>
        <sz val="16"/>
        <color rgb="FF0000FF"/>
        <rFont val="Calibri"/>
        <family val="2"/>
        <scheme val="minor"/>
      </rPr>
      <t xml:space="preserve"> NLSE22-240   </t>
    </r>
    <r>
      <rPr>
        <b/>
        <sz val="12"/>
        <color theme="1"/>
        <rFont val="Calibri"/>
        <family val="2"/>
        <scheme val="minor"/>
      </rPr>
      <t xml:space="preserve">  FACTURA</t>
    </r>
    <r>
      <rPr>
        <b/>
        <sz val="14"/>
        <color theme="1"/>
        <rFont val="Calibri"/>
        <family val="2"/>
        <scheme val="minor"/>
      </rPr>
      <t xml:space="preserve"> --2120377  </t>
    </r>
    <r>
      <rPr>
        <b/>
        <sz val="12"/>
        <color theme="1"/>
        <rFont val="Calibri"/>
        <family val="2"/>
        <scheme val="minor"/>
      </rPr>
      <t xml:space="preserve">  valor   FACTURA  40,329.65</t>
    </r>
    <r>
      <rPr>
        <b/>
        <sz val="14"/>
        <color rgb="FF0000FF"/>
        <rFont val="Calibri"/>
        <family val="2"/>
        <scheme val="minor"/>
      </rPr>
      <t xml:space="preserve"> </t>
    </r>
    <r>
      <rPr>
        <b/>
        <sz val="12"/>
        <color theme="1"/>
        <rFont val="Calibri"/>
        <family val="2"/>
        <scheme val="minor"/>
      </rPr>
      <t>SALDO   A FAVOR   670.35   usd</t>
    </r>
  </si>
  <si>
    <t>NLSE22-240</t>
  </si>
  <si>
    <r>
      <t xml:space="preserve">Compra de 40,000.00    usd t.c.   19.785   A SEABOARD    </t>
    </r>
    <r>
      <rPr>
        <b/>
        <sz val="18"/>
        <color rgb="FF0000FF"/>
        <rFont val="Calibri"/>
        <family val="2"/>
        <scheme val="minor"/>
      </rPr>
      <t xml:space="preserve"> </t>
    </r>
    <r>
      <rPr>
        <b/>
        <sz val="16"/>
        <color rgb="FF0000FF"/>
        <rFont val="Calibri"/>
        <family val="2"/>
        <scheme val="minor"/>
      </rPr>
      <t xml:space="preserve"> NLSE22-241  </t>
    </r>
    <r>
      <rPr>
        <b/>
        <sz val="12"/>
        <color theme="1"/>
        <rFont val="Calibri"/>
        <family val="2"/>
        <scheme val="minor"/>
      </rPr>
      <t xml:space="preserve">  FACTURA</t>
    </r>
    <r>
      <rPr>
        <b/>
        <sz val="14"/>
        <color theme="1"/>
        <rFont val="Calibri"/>
        <family val="2"/>
        <scheme val="minor"/>
      </rPr>
      <t xml:space="preserve"> --2120378  </t>
    </r>
    <r>
      <rPr>
        <b/>
        <sz val="12"/>
        <color theme="1"/>
        <rFont val="Calibri"/>
        <family val="2"/>
        <scheme val="minor"/>
      </rPr>
      <t xml:space="preserve">  valor   FACTURA   39,456.70</t>
    </r>
    <r>
      <rPr>
        <b/>
        <sz val="14"/>
        <color rgb="FF0000FF"/>
        <rFont val="Calibri"/>
        <family val="2"/>
        <scheme val="minor"/>
      </rPr>
      <t xml:space="preserve"> </t>
    </r>
    <r>
      <rPr>
        <b/>
        <sz val="12"/>
        <color theme="1"/>
        <rFont val="Calibri"/>
        <family val="2"/>
        <scheme val="minor"/>
      </rPr>
      <t>SALDO   A FAVOR    543.30   usd</t>
    </r>
  </si>
  <si>
    <t>NLSE22-241</t>
  </si>
  <si>
    <r>
      <t xml:space="preserve">Compra de  43,530.26   usd  tc   19,785     PAGO A TYSON FRESH MEATS. INC     I-2918       FACTURA    1233100    VALOR FACTURA   43,530.26 </t>
    </r>
    <r>
      <rPr>
        <b/>
        <sz val="12"/>
        <color rgb="FFFF0000"/>
        <rFont val="Calibri"/>
        <family val="2"/>
        <scheme val="minor"/>
      </rPr>
      <t xml:space="preserve">  </t>
    </r>
    <r>
      <rPr>
        <b/>
        <sz val="12"/>
        <color theme="1"/>
        <rFont val="Calibri"/>
        <family val="2"/>
        <scheme val="minor"/>
      </rPr>
      <t>usd</t>
    </r>
  </si>
  <si>
    <t>I-2918</t>
  </si>
  <si>
    <r>
      <t xml:space="preserve">Compra de  41,312.79   usd  tc   19,710     PAGO A TYSON FRESH MEATS. INC     I-2919       FACTURA    1238364    VALOR FACTURA   41,312.79 </t>
    </r>
    <r>
      <rPr>
        <b/>
        <sz val="12"/>
        <color rgb="FFFF0000"/>
        <rFont val="Calibri"/>
        <family val="2"/>
        <scheme val="minor"/>
      </rPr>
      <t xml:space="preserve">  </t>
    </r>
    <r>
      <rPr>
        <b/>
        <sz val="12"/>
        <color theme="1"/>
        <rFont val="Calibri"/>
        <family val="2"/>
        <scheme val="minor"/>
      </rPr>
      <t>usd</t>
    </r>
  </si>
  <si>
    <t>I-2919</t>
  </si>
  <si>
    <t>I-2920</t>
  </si>
  <si>
    <r>
      <t xml:space="preserve">Compra de 38,000.00    usd t.c.   19.755   A SEABOARD    </t>
    </r>
    <r>
      <rPr>
        <b/>
        <sz val="18"/>
        <color rgb="FF0000FF"/>
        <rFont val="Calibri"/>
        <family val="2"/>
        <scheme val="minor"/>
      </rPr>
      <t xml:space="preserve"> </t>
    </r>
    <r>
      <rPr>
        <b/>
        <sz val="16"/>
        <color rgb="FF0000FF"/>
        <rFont val="Calibri"/>
        <family val="2"/>
        <scheme val="minor"/>
      </rPr>
      <t xml:space="preserve"> NLSE22-246  </t>
    </r>
    <r>
      <rPr>
        <b/>
        <sz val="12"/>
        <color theme="1"/>
        <rFont val="Calibri"/>
        <family val="2"/>
        <scheme val="minor"/>
      </rPr>
      <t xml:space="preserve">  FACTURA</t>
    </r>
    <r>
      <rPr>
        <b/>
        <sz val="14"/>
        <color theme="1"/>
        <rFont val="Calibri"/>
        <family val="2"/>
        <scheme val="minor"/>
      </rPr>
      <t xml:space="preserve"> --2121710  </t>
    </r>
    <r>
      <rPr>
        <b/>
        <sz val="12"/>
        <color theme="1"/>
        <rFont val="Calibri"/>
        <family val="2"/>
        <scheme val="minor"/>
      </rPr>
      <t xml:space="preserve">  valor   FACTURA   41,897.13   </t>
    </r>
    <r>
      <rPr>
        <b/>
        <sz val="14"/>
        <color rgb="FF0000FF"/>
        <rFont val="Calibri"/>
        <family val="2"/>
        <scheme val="minor"/>
      </rPr>
      <t xml:space="preserve"> </t>
    </r>
    <r>
      <rPr>
        <b/>
        <sz val="12"/>
        <color theme="1"/>
        <rFont val="Calibri"/>
        <family val="2"/>
        <scheme val="minor"/>
      </rPr>
      <t>SALDO   PENDIENTE   3,897.13   usd</t>
    </r>
  </si>
  <si>
    <t>NLSE22-243 ____________ NLSE22-246</t>
  </si>
  <si>
    <r>
      <t xml:space="preserve">Compra de 38,000.00    usd t.c.   19.755   A SEABOARD    </t>
    </r>
    <r>
      <rPr>
        <b/>
        <sz val="18"/>
        <color rgb="FF0000FF"/>
        <rFont val="Calibri"/>
        <family val="2"/>
        <scheme val="minor"/>
      </rPr>
      <t xml:space="preserve"> </t>
    </r>
    <r>
      <rPr>
        <b/>
        <sz val="16"/>
        <color rgb="FF0000FF"/>
        <rFont val="Calibri"/>
        <family val="2"/>
        <scheme val="minor"/>
      </rPr>
      <t xml:space="preserve"> NLSE22-247 </t>
    </r>
    <r>
      <rPr>
        <b/>
        <sz val="12"/>
        <color theme="1"/>
        <rFont val="Calibri"/>
        <family val="2"/>
        <scheme val="minor"/>
      </rPr>
      <t xml:space="preserve">  FACTURA</t>
    </r>
    <r>
      <rPr>
        <b/>
        <sz val="14"/>
        <color theme="1"/>
        <rFont val="Calibri"/>
        <family val="2"/>
        <scheme val="minor"/>
      </rPr>
      <t xml:space="preserve"> --2122566  </t>
    </r>
    <r>
      <rPr>
        <b/>
        <sz val="12"/>
        <color theme="1"/>
        <rFont val="Calibri"/>
        <family val="2"/>
        <scheme val="minor"/>
      </rPr>
      <t xml:space="preserve">  valor   FACTURA   39,410.18   </t>
    </r>
    <r>
      <rPr>
        <b/>
        <sz val="14"/>
        <color rgb="FF0000FF"/>
        <rFont val="Calibri"/>
        <family val="2"/>
        <scheme val="minor"/>
      </rPr>
      <t xml:space="preserve"> </t>
    </r>
    <r>
      <rPr>
        <b/>
        <sz val="12"/>
        <color theme="1"/>
        <rFont val="Calibri"/>
        <family val="2"/>
        <scheme val="minor"/>
      </rPr>
      <t>SALDO   PENDIENTE   1,410.18   usd</t>
    </r>
  </si>
  <si>
    <t>NLSE22-247</t>
  </si>
  <si>
    <r>
      <t xml:space="preserve">Compra de  40,653.15   usd  tc   19,670     PAGO A TYSON FRESH MEATS. INC     I-2920       FACTURA    1239758    VALOR FACTURA   40,653.15 </t>
    </r>
    <r>
      <rPr>
        <b/>
        <sz val="14"/>
        <color rgb="FFFF0000"/>
        <rFont val="Calibri"/>
        <family val="2"/>
        <scheme val="minor"/>
      </rPr>
      <t xml:space="preserve">  </t>
    </r>
    <r>
      <rPr>
        <b/>
        <sz val="14"/>
        <color theme="1"/>
        <rFont val="Calibri"/>
        <family val="2"/>
        <scheme val="minor"/>
      </rPr>
      <t>usd</t>
    </r>
  </si>
  <si>
    <r>
      <t xml:space="preserve">Compra de  39,717.88   usd  tc   19,495     PAGO A TYSON FRESH MEATS. INC     I-2921       FACTURA    1243711    VALOR FACTURA   39,717.88 </t>
    </r>
    <r>
      <rPr>
        <b/>
        <sz val="14"/>
        <color rgb="FFFF0000"/>
        <rFont val="Calibri"/>
        <family val="2"/>
        <scheme val="minor"/>
      </rPr>
      <t xml:space="preserve">  </t>
    </r>
    <r>
      <rPr>
        <b/>
        <sz val="14"/>
        <color theme="1"/>
        <rFont val="Calibri"/>
        <family val="2"/>
        <scheme val="minor"/>
      </rPr>
      <t>usd</t>
    </r>
  </si>
  <si>
    <t>I-2921</t>
  </si>
  <si>
    <r>
      <t xml:space="preserve">Compra de 41,500.00    usd t.c.   19.400   A SEABOARD    </t>
    </r>
    <r>
      <rPr>
        <b/>
        <sz val="18"/>
        <color rgb="FF0000FF"/>
        <rFont val="Calibri"/>
        <family val="2"/>
        <scheme val="minor"/>
      </rPr>
      <t xml:space="preserve"> </t>
    </r>
    <r>
      <rPr>
        <b/>
        <sz val="16"/>
        <color rgb="FF0000FF"/>
        <rFont val="Calibri"/>
        <family val="2"/>
        <scheme val="minor"/>
      </rPr>
      <t xml:space="preserve"> NLSE22-248 </t>
    </r>
    <r>
      <rPr>
        <b/>
        <sz val="12"/>
        <color theme="1"/>
        <rFont val="Calibri"/>
        <family val="2"/>
        <scheme val="minor"/>
      </rPr>
      <t xml:space="preserve">  FACTURA</t>
    </r>
    <r>
      <rPr>
        <b/>
        <sz val="14"/>
        <color theme="1"/>
        <rFont val="Calibri"/>
        <family val="2"/>
        <scheme val="minor"/>
      </rPr>
      <t xml:space="preserve"> --2122567  </t>
    </r>
    <r>
      <rPr>
        <b/>
        <sz val="12"/>
        <color theme="1"/>
        <rFont val="Calibri"/>
        <family val="2"/>
        <scheme val="minor"/>
      </rPr>
      <t xml:space="preserve">  valor   FACTURA   39,019.09   </t>
    </r>
    <r>
      <rPr>
        <b/>
        <sz val="14"/>
        <color rgb="FF0000FF"/>
        <rFont val="Calibri"/>
        <family val="2"/>
        <scheme val="minor"/>
      </rPr>
      <t xml:space="preserve"> </t>
    </r>
    <r>
      <rPr>
        <b/>
        <sz val="12"/>
        <color theme="1"/>
        <rFont val="Calibri"/>
        <family val="2"/>
        <scheme val="minor"/>
      </rPr>
      <t>SALDO   A FAVOR  2,480.91   usd</t>
    </r>
  </si>
  <si>
    <t>NLSE22-248</t>
  </si>
  <si>
    <r>
      <t xml:space="preserve">Compra de  41,038.39   usd  tc   19,385     PAGO A TYSON FRESH MEATS. INC     I-2922       FACTURA    1251040    VALOR FACTURA   41,038.39 </t>
    </r>
    <r>
      <rPr>
        <b/>
        <sz val="14"/>
        <color rgb="FFFF0000"/>
        <rFont val="Calibri"/>
        <family val="2"/>
        <scheme val="minor"/>
      </rPr>
      <t xml:space="preserve">  </t>
    </r>
    <r>
      <rPr>
        <b/>
        <sz val="14"/>
        <color theme="1"/>
        <rFont val="Calibri"/>
        <family val="2"/>
        <scheme val="minor"/>
      </rPr>
      <t>usd</t>
    </r>
  </si>
  <si>
    <t>I-2922</t>
  </si>
  <si>
    <r>
      <t xml:space="preserve">Compra de 38,000.00    usd t.c.   19.755   A SEABOARD    </t>
    </r>
    <r>
      <rPr>
        <b/>
        <sz val="18"/>
        <color rgb="FF0000FF"/>
        <rFont val="Calibri"/>
        <family val="2"/>
        <scheme val="minor"/>
      </rPr>
      <t xml:space="preserve"> </t>
    </r>
    <r>
      <rPr>
        <b/>
        <sz val="16"/>
        <color rgb="FF0000FF"/>
        <rFont val="Calibri"/>
        <family val="2"/>
        <scheme val="minor"/>
      </rPr>
      <t xml:space="preserve"> NLSE22-245  </t>
    </r>
    <r>
      <rPr>
        <b/>
        <sz val="12"/>
        <color theme="1"/>
        <rFont val="Calibri"/>
        <family val="2"/>
        <scheme val="minor"/>
      </rPr>
      <t xml:space="preserve">  FACTURA</t>
    </r>
    <r>
      <rPr>
        <b/>
        <sz val="14"/>
        <color theme="1"/>
        <rFont val="Calibri"/>
        <family val="2"/>
        <scheme val="minor"/>
      </rPr>
      <t xml:space="preserve"> --2121338  </t>
    </r>
    <r>
      <rPr>
        <b/>
        <sz val="12"/>
        <color theme="1"/>
        <rFont val="Calibri"/>
        <family val="2"/>
        <scheme val="minor"/>
      </rPr>
      <t xml:space="preserve">  valor   FACTURA   41,121.55     </t>
    </r>
    <r>
      <rPr>
        <b/>
        <sz val="14"/>
        <color rgb="FF0000FF"/>
        <rFont val="Calibri"/>
        <family val="2"/>
        <scheme val="minor"/>
      </rPr>
      <t xml:space="preserve"> </t>
    </r>
    <r>
      <rPr>
        <b/>
        <sz val="12"/>
        <color theme="1"/>
        <rFont val="Calibri"/>
        <family val="2"/>
        <scheme val="minor"/>
      </rPr>
      <t>SALDO   A FAVOR    3,121.55   usd</t>
    </r>
  </si>
  <si>
    <t>NLSE22-242-------------------NLSE22-245</t>
  </si>
  <si>
    <r>
      <t xml:space="preserve">Compra de 43,000.00    usd t.c.   19.495   A SEABOARD    </t>
    </r>
    <r>
      <rPr>
        <b/>
        <sz val="18"/>
        <color rgb="FF0000FF"/>
        <rFont val="Calibri"/>
        <family val="2"/>
        <scheme val="minor"/>
      </rPr>
      <t xml:space="preserve"> </t>
    </r>
    <r>
      <rPr>
        <b/>
        <sz val="16"/>
        <color rgb="FF0000FF"/>
        <rFont val="Calibri"/>
        <family val="2"/>
        <scheme val="minor"/>
      </rPr>
      <t xml:space="preserve"> NLSE23-01 </t>
    </r>
    <r>
      <rPr>
        <b/>
        <sz val="12"/>
        <color theme="1"/>
        <rFont val="Calibri"/>
        <family val="2"/>
        <scheme val="minor"/>
      </rPr>
      <t xml:space="preserve">  FACTURA</t>
    </r>
    <r>
      <rPr>
        <b/>
        <sz val="14"/>
        <color theme="1"/>
        <rFont val="Calibri"/>
        <family val="2"/>
        <scheme val="minor"/>
      </rPr>
      <t xml:space="preserve"> --2123690  </t>
    </r>
    <r>
      <rPr>
        <b/>
        <sz val="12"/>
        <color theme="1"/>
        <rFont val="Calibri"/>
        <family val="2"/>
        <scheme val="minor"/>
      </rPr>
      <t xml:space="preserve">  valor   FACTURA   39,582.54   </t>
    </r>
    <r>
      <rPr>
        <b/>
        <sz val="14"/>
        <color rgb="FF0000FF"/>
        <rFont val="Calibri"/>
        <family val="2"/>
        <scheme val="minor"/>
      </rPr>
      <t xml:space="preserve"> </t>
    </r>
    <r>
      <rPr>
        <b/>
        <sz val="12"/>
        <color theme="1"/>
        <rFont val="Calibri"/>
        <family val="2"/>
        <scheme val="minor"/>
      </rPr>
      <t>SALDO   A FAVOR  3,417.46   usd</t>
    </r>
  </si>
  <si>
    <t>NLSE23-01</t>
  </si>
  <si>
    <r>
      <t xml:space="preserve">Compra de 43,000.00    usd t.c.   19.495   A SEABOARD    </t>
    </r>
    <r>
      <rPr>
        <b/>
        <sz val="18"/>
        <color rgb="FF0000FF"/>
        <rFont val="Calibri"/>
        <family val="2"/>
        <scheme val="minor"/>
      </rPr>
      <t xml:space="preserve"> </t>
    </r>
    <r>
      <rPr>
        <b/>
        <sz val="16"/>
        <color rgb="FF0000FF"/>
        <rFont val="Calibri"/>
        <family val="2"/>
        <scheme val="minor"/>
      </rPr>
      <t xml:space="preserve"> NLSE23-02 </t>
    </r>
    <r>
      <rPr>
        <b/>
        <sz val="12"/>
        <color theme="1"/>
        <rFont val="Calibri"/>
        <family val="2"/>
        <scheme val="minor"/>
      </rPr>
      <t xml:space="preserve">  FACTURA</t>
    </r>
    <r>
      <rPr>
        <b/>
        <sz val="14"/>
        <color theme="1"/>
        <rFont val="Calibri"/>
        <family val="2"/>
        <scheme val="minor"/>
      </rPr>
      <t xml:space="preserve"> --2123691  </t>
    </r>
    <r>
      <rPr>
        <b/>
        <sz val="12"/>
        <color theme="1"/>
        <rFont val="Calibri"/>
        <family val="2"/>
        <scheme val="minor"/>
      </rPr>
      <t xml:space="preserve">  valor   FACTURA   39,867.46   </t>
    </r>
    <r>
      <rPr>
        <b/>
        <sz val="14"/>
        <color rgb="FF0000FF"/>
        <rFont val="Calibri"/>
        <family val="2"/>
        <scheme val="minor"/>
      </rPr>
      <t xml:space="preserve"> </t>
    </r>
    <r>
      <rPr>
        <b/>
        <sz val="12"/>
        <color theme="1"/>
        <rFont val="Calibri"/>
        <family val="2"/>
        <scheme val="minor"/>
      </rPr>
      <t>SALDO   A FAVOR  3,132.54   usd</t>
    </r>
  </si>
  <si>
    <t>NLSE23-02</t>
  </si>
  <si>
    <r>
      <t xml:space="preserve">Compra de 40,000.00    usd t.c.   19.435   A SEABOARD    </t>
    </r>
    <r>
      <rPr>
        <b/>
        <sz val="18"/>
        <color rgb="FF0000FF"/>
        <rFont val="Calibri"/>
        <family val="2"/>
        <scheme val="minor"/>
      </rPr>
      <t xml:space="preserve"> </t>
    </r>
    <r>
      <rPr>
        <b/>
        <sz val="16"/>
        <color rgb="FF0000FF"/>
        <rFont val="Calibri"/>
        <family val="2"/>
        <scheme val="minor"/>
      </rPr>
      <t xml:space="preserve"> NLSE23-03 </t>
    </r>
    <r>
      <rPr>
        <b/>
        <sz val="12"/>
        <color theme="1"/>
        <rFont val="Calibri"/>
        <family val="2"/>
        <scheme val="minor"/>
      </rPr>
      <t xml:space="preserve">  FACTURA</t>
    </r>
    <r>
      <rPr>
        <b/>
        <sz val="14"/>
        <color theme="1"/>
        <rFont val="Calibri"/>
        <family val="2"/>
        <scheme val="minor"/>
      </rPr>
      <t xml:space="preserve"> --2123692  </t>
    </r>
    <r>
      <rPr>
        <b/>
        <sz val="12"/>
        <color theme="1"/>
        <rFont val="Calibri"/>
        <family val="2"/>
        <scheme val="minor"/>
      </rPr>
      <t xml:space="preserve">  valor   FACTURA   40,442.54   </t>
    </r>
    <r>
      <rPr>
        <b/>
        <sz val="14"/>
        <color rgb="FF0000FF"/>
        <rFont val="Calibri"/>
        <family val="2"/>
        <scheme val="minor"/>
      </rPr>
      <t xml:space="preserve"> </t>
    </r>
    <r>
      <rPr>
        <b/>
        <sz val="12"/>
        <color theme="1"/>
        <rFont val="Calibri"/>
        <family val="2"/>
        <scheme val="minor"/>
      </rPr>
      <t>SALDO   PENDIENTE    442.54   usd</t>
    </r>
  </si>
  <si>
    <t>NLSE23-03</t>
  </si>
  <si>
    <r>
      <t xml:space="preserve">Compra de 35,000.00    usd t.c.   19.450   A SEABOARD    </t>
    </r>
    <r>
      <rPr>
        <b/>
        <sz val="18"/>
        <color rgb="FF0000FF"/>
        <rFont val="Calibri"/>
        <family val="2"/>
        <scheme val="minor"/>
      </rPr>
      <t xml:space="preserve"> </t>
    </r>
    <r>
      <rPr>
        <b/>
        <sz val="16"/>
        <color rgb="FF0000FF"/>
        <rFont val="Calibri"/>
        <family val="2"/>
        <scheme val="minor"/>
      </rPr>
      <t xml:space="preserve"> NLSE23-05 </t>
    </r>
    <r>
      <rPr>
        <b/>
        <sz val="12"/>
        <color theme="1"/>
        <rFont val="Calibri"/>
        <family val="2"/>
        <scheme val="minor"/>
      </rPr>
      <t xml:space="preserve">  FACTURA</t>
    </r>
    <r>
      <rPr>
        <b/>
        <sz val="14"/>
        <color theme="1"/>
        <rFont val="Calibri"/>
        <family val="2"/>
        <scheme val="minor"/>
      </rPr>
      <t xml:space="preserve"> --2124980  </t>
    </r>
    <r>
      <rPr>
        <b/>
        <sz val="12"/>
        <color theme="1"/>
        <rFont val="Calibri"/>
        <family val="2"/>
        <scheme val="minor"/>
      </rPr>
      <t xml:space="preserve">  valor   FACTURA   39,141.68   </t>
    </r>
    <r>
      <rPr>
        <b/>
        <sz val="14"/>
        <color rgb="FF0000FF"/>
        <rFont val="Calibri"/>
        <family val="2"/>
        <scheme val="minor"/>
      </rPr>
      <t xml:space="preserve"> </t>
    </r>
    <r>
      <rPr>
        <b/>
        <sz val="12"/>
        <color theme="1"/>
        <rFont val="Calibri"/>
        <family val="2"/>
        <scheme val="minor"/>
      </rPr>
      <t>SALDO   PENDIENTE    4,141.68   usd</t>
    </r>
  </si>
  <si>
    <t>NLSE23-05</t>
  </si>
  <si>
    <t>NLSE23-04--------NLSE23-08</t>
  </si>
  <si>
    <t>NOTA DE CREDITO  93754</t>
  </si>
  <si>
    <t>NLSE23-08</t>
  </si>
  <si>
    <r>
      <t xml:space="preserve">Compra de 35,000.00    usd t.c.   19.450   A SEABOARD    </t>
    </r>
    <r>
      <rPr>
        <b/>
        <sz val="18"/>
        <color rgb="FF0000FF"/>
        <rFont val="Calibri"/>
        <family val="2"/>
        <scheme val="minor"/>
      </rPr>
      <t xml:space="preserve"> </t>
    </r>
    <r>
      <rPr>
        <b/>
        <sz val="16"/>
        <color rgb="FF0000FF"/>
        <rFont val="Calibri"/>
        <family val="2"/>
        <scheme val="minor"/>
      </rPr>
      <t xml:space="preserve"> NLSE23-08 </t>
    </r>
    <r>
      <rPr>
        <b/>
        <sz val="12"/>
        <color theme="1"/>
        <rFont val="Calibri"/>
        <family val="2"/>
        <scheme val="minor"/>
      </rPr>
      <t xml:space="preserve">  FACTURA</t>
    </r>
    <r>
      <rPr>
        <b/>
        <sz val="14"/>
        <color theme="1"/>
        <rFont val="Calibri"/>
        <family val="2"/>
        <scheme val="minor"/>
      </rPr>
      <t xml:space="preserve"> --2126428  </t>
    </r>
    <r>
      <rPr>
        <b/>
        <sz val="12"/>
        <color theme="1"/>
        <rFont val="Calibri"/>
        <family val="2"/>
        <scheme val="minor"/>
      </rPr>
      <t xml:space="preserve">  valor   FACTURA   38,063.66  Y NOTA DE CREDITO # 93754      707.52  usd    </t>
    </r>
    <r>
      <rPr>
        <b/>
        <sz val="14"/>
        <color rgb="FF0000FF"/>
        <rFont val="Calibri"/>
        <family val="2"/>
        <scheme val="minor"/>
      </rPr>
      <t xml:space="preserve"> </t>
    </r>
    <r>
      <rPr>
        <b/>
        <sz val="12"/>
        <color theme="1"/>
        <rFont val="Calibri"/>
        <family val="2"/>
        <scheme val="minor"/>
      </rPr>
      <t>SALDO   PENDIENTE    2,356.14   usd</t>
    </r>
  </si>
  <si>
    <r>
      <t xml:space="preserve">Compra de 43,000.00    usd t.c.   19.450   A SEABOARD    </t>
    </r>
    <r>
      <rPr>
        <b/>
        <sz val="18"/>
        <color rgb="FF0000FF"/>
        <rFont val="Calibri"/>
        <family val="2"/>
        <scheme val="minor"/>
      </rPr>
      <t xml:space="preserve"> </t>
    </r>
    <r>
      <rPr>
        <b/>
        <sz val="16"/>
        <color rgb="FF0000FF"/>
        <rFont val="Calibri"/>
        <family val="2"/>
        <scheme val="minor"/>
      </rPr>
      <t xml:space="preserve"> NLSE23-06 </t>
    </r>
    <r>
      <rPr>
        <b/>
        <sz val="12"/>
        <color theme="1"/>
        <rFont val="Calibri"/>
        <family val="2"/>
        <scheme val="minor"/>
      </rPr>
      <t xml:space="preserve">  FACTURA</t>
    </r>
    <r>
      <rPr>
        <b/>
        <sz val="14"/>
        <color theme="1"/>
        <rFont val="Calibri"/>
        <family val="2"/>
        <scheme val="minor"/>
      </rPr>
      <t xml:space="preserve"> --2126153  </t>
    </r>
    <r>
      <rPr>
        <b/>
        <sz val="12"/>
        <color theme="1"/>
        <rFont val="Calibri"/>
        <family val="2"/>
        <scheme val="minor"/>
      </rPr>
      <t xml:space="preserve">  valor   FACTURA   38,687.12   </t>
    </r>
    <r>
      <rPr>
        <b/>
        <sz val="14"/>
        <color rgb="FF0000FF"/>
        <rFont val="Calibri"/>
        <family val="2"/>
        <scheme val="minor"/>
      </rPr>
      <t xml:space="preserve"> </t>
    </r>
    <r>
      <rPr>
        <b/>
        <sz val="12"/>
        <color theme="1"/>
        <rFont val="Calibri"/>
        <family val="2"/>
        <scheme val="minor"/>
      </rPr>
      <t>SALDO   A FAVOR     4,312.88   usd</t>
    </r>
  </si>
  <si>
    <t>NLSE23-06</t>
  </si>
  <si>
    <r>
      <t xml:space="preserve">Compra de 43,000.00    usd t.c.   19.450   A SEABOARD    </t>
    </r>
    <r>
      <rPr>
        <b/>
        <sz val="18"/>
        <color rgb="FF0000FF"/>
        <rFont val="Calibri"/>
        <family val="2"/>
        <scheme val="minor"/>
      </rPr>
      <t xml:space="preserve"> </t>
    </r>
    <r>
      <rPr>
        <b/>
        <sz val="16"/>
        <color rgb="FF0000FF"/>
        <rFont val="Calibri"/>
        <family val="2"/>
        <scheme val="minor"/>
      </rPr>
      <t xml:space="preserve"> NLSE23-07 </t>
    </r>
    <r>
      <rPr>
        <b/>
        <sz val="12"/>
        <color theme="1"/>
        <rFont val="Calibri"/>
        <family val="2"/>
        <scheme val="minor"/>
      </rPr>
      <t xml:space="preserve">  FACTURA</t>
    </r>
    <r>
      <rPr>
        <b/>
        <sz val="14"/>
        <color theme="1"/>
        <rFont val="Calibri"/>
        <family val="2"/>
        <scheme val="minor"/>
      </rPr>
      <t xml:space="preserve"> --2126154  </t>
    </r>
    <r>
      <rPr>
        <b/>
        <sz val="12"/>
        <color theme="1"/>
        <rFont val="Calibri"/>
        <family val="2"/>
        <scheme val="minor"/>
      </rPr>
      <t xml:space="preserve">  valor   FACTURA   38,080.09   </t>
    </r>
    <r>
      <rPr>
        <b/>
        <sz val="14"/>
        <color rgb="FF0000FF"/>
        <rFont val="Calibri"/>
        <family val="2"/>
        <scheme val="minor"/>
      </rPr>
      <t xml:space="preserve"> </t>
    </r>
    <r>
      <rPr>
        <b/>
        <sz val="12"/>
        <color theme="1"/>
        <rFont val="Calibri"/>
        <family val="2"/>
        <scheme val="minor"/>
      </rPr>
      <t>SALDO   A FAVOR     4,919.91   usd</t>
    </r>
  </si>
  <si>
    <t>NLSE23-07</t>
  </si>
  <si>
    <r>
      <t xml:space="preserve">Compra de  37,129.37  usd  tc   19.085     PAGO A TYSON FRESH MEATS. INC    R-1175       FACTURA    1270344    VALOR FACTURA   37,129.37 </t>
    </r>
    <r>
      <rPr>
        <b/>
        <sz val="14"/>
        <color rgb="FFFF0000"/>
        <rFont val="Calibri"/>
        <family val="2"/>
        <scheme val="minor"/>
      </rPr>
      <t xml:space="preserve">  </t>
    </r>
    <r>
      <rPr>
        <b/>
        <sz val="14"/>
        <color theme="1"/>
        <rFont val="Calibri"/>
        <family val="2"/>
        <scheme val="minor"/>
      </rPr>
      <t>usd</t>
    </r>
  </si>
  <si>
    <t>R-1175</t>
  </si>
  <si>
    <r>
      <t xml:space="preserve">Compra de  36,547.54  usd  tc   18.845     PAGO A TYSON FRESH MEATS. INC    R-1194       FACTURA    1270373    VALOR FACTURA   36,547.54 </t>
    </r>
    <r>
      <rPr>
        <b/>
        <sz val="14"/>
        <color rgb="FFFF0000"/>
        <rFont val="Calibri"/>
        <family val="2"/>
        <scheme val="minor"/>
      </rPr>
      <t xml:space="preserve">  </t>
    </r>
    <r>
      <rPr>
        <b/>
        <sz val="14"/>
        <color theme="1"/>
        <rFont val="Calibri"/>
        <family val="2"/>
        <scheme val="minor"/>
      </rPr>
      <t>usd</t>
    </r>
  </si>
  <si>
    <t>R-1194</t>
  </si>
  <si>
    <r>
      <t xml:space="preserve">Compra de  39,103.19  usd  tc   19.345     PAGO A TYSON FRESH MEATS. INC   I-2926      FACTURA    1259424    VALOR FACTURA   39,103.19 </t>
    </r>
    <r>
      <rPr>
        <b/>
        <sz val="14"/>
        <color rgb="FFFF0000"/>
        <rFont val="Calibri"/>
        <family val="2"/>
        <scheme val="minor"/>
      </rPr>
      <t xml:space="preserve">  </t>
    </r>
    <r>
      <rPr>
        <b/>
        <sz val="14"/>
        <color theme="1"/>
        <rFont val="Calibri"/>
        <family val="2"/>
        <scheme val="minor"/>
      </rPr>
      <t>usd</t>
    </r>
  </si>
  <si>
    <t>I-2926</t>
  </si>
  <si>
    <r>
      <t xml:space="preserve">Compra de 30,000.00    usd t.c.   19.230   A SEABOARD    </t>
    </r>
    <r>
      <rPr>
        <b/>
        <sz val="18"/>
        <color rgb="FF0000FF"/>
        <rFont val="Calibri"/>
        <family val="2"/>
        <scheme val="minor"/>
      </rPr>
      <t xml:space="preserve"> </t>
    </r>
    <r>
      <rPr>
        <b/>
        <sz val="16"/>
        <color rgb="FF0000FF"/>
        <rFont val="Calibri"/>
        <family val="2"/>
        <scheme val="minor"/>
      </rPr>
      <t xml:space="preserve"> NLSE23-09 </t>
    </r>
    <r>
      <rPr>
        <b/>
        <sz val="12"/>
        <color theme="1"/>
        <rFont val="Calibri"/>
        <family val="2"/>
        <scheme val="minor"/>
      </rPr>
      <t xml:space="preserve">  FACTURA</t>
    </r>
    <r>
      <rPr>
        <b/>
        <sz val="14"/>
        <color theme="1"/>
        <rFont val="Calibri"/>
        <family val="2"/>
        <scheme val="minor"/>
      </rPr>
      <t xml:space="preserve"> --2127263  </t>
    </r>
    <r>
      <rPr>
        <b/>
        <sz val="12"/>
        <color theme="1"/>
        <rFont val="Calibri"/>
        <family val="2"/>
        <scheme val="minor"/>
      </rPr>
      <t xml:space="preserve">  valor   FACTURA   35,918.69   </t>
    </r>
    <r>
      <rPr>
        <b/>
        <sz val="14"/>
        <color rgb="FF0000FF"/>
        <rFont val="Calibri"/>
        <family val="2"/>
        <scheme val="minor"/>
      </rPr>
      <t xml:space="preserve"> </t>
    </r>
    <r>
      <rPr>
        <b/>
        <sz val="12"/>
        <color theme="1"/>
        <rFont val="Calibri"/>
        <family val="2"/>
        <scheme val="minor"/>
      </rPr>
      <t>SALDO  PENDIENTE      5,918.69       usd</t>
    </r>
  </si>
  <si>
    <t>NLSE23-09</t>
  </si>
  <si>
    <r>
      <t xml:space="preserve">Compra de  39,161.97  usd  tc   19.360     PAGO A TYSON FRESH MEATS. INC   I-2923     FACTURA    1260647    VALOR FACTURA   39,161.97 </t>
    </r>
    <r>
      <rPr>
        <b/>
        <sz val="14"/>
        <color rgb="FFFF0000"/>
        <rFont val="Calibri"/>
        <family val="2"/>
        <scheme val="minor"/>
      </rPr>
      <t xml:space="preserve">  </t>
    </r>
    <r>
      <rPr>
        <b/>
        <sz val="14"/>
        <color theme="1"/>
        <rFont val="Calibri"/>
        <family val="2"/>
        <scheme val="minor"/>
      </rPr>
      <t>usd</t>
    </r>
  </si>
  <si>
    <t>I-2923</t>
  </si>
  <si>
    <r>
      <t xml:space="preserve">Compra de 33,000.00    usd t.c.   18.993   A SEABOARD    </t>
    </r>
    <r>
      <rPr>
        <b/>
        <sz val="18"/>
        <color rgb="FF0000FF"/>
        <rFont val="Calibri"/>
        <family val="2"/>
        <scheme val="minor"/>
      </rPr>
      <t xml:space="preserve"> </t>
    </r>
    <r>
      <rPr>
        <b/>
        <sz val="16"/>
        <color rgb="FF0000FF"/>
        <rFont val="Calibri"/>
        <family val="2"/>
        <scheme val="minor"/>
      </rPr>
      <t xml:space="preserve"> NLSE23-12</t>
    </r>
    <r>
      <rPr>
        <b/>
        <sz val="12"/>
        <color theme="1"/>
        <rFont val="Calibri"/>
        <family val="2"/>
        <scheme val="minor"/>
      </rPr>
      <t xml:space="preserve">  FACTURA</t>
    </r>
    <r>
      <rPr>
        <b/>
        <sz val="14"/>
        <color theme="1"/>
        <rFont val="Calibri"/>
        <family val="2"/>
        <scheme val="minor"/>
      </rPr>
      <t xml:space="preserve"> --2129370  </t>
    </r>
    <r>
      <rPr>
        <b/>
        <sz val="12"/>
        <color theme="1"/>
        <rFont val="Calibri"/>
        <family val="2"/>
        <scheme val="minor"/>
      </rPr>
      <t xml:space="preserve">  valor   FACTURA   34,550.65   </t>
    </r>
    <r>
      <rPr>
        <b/>
        <sz val="14"/>
        <color rgb="FF0000FF"/>
        <rFont val="Calibri"/>
        <family val="2"/>
        <scheme val="minor"/>
      </rPr>
      <t xml:space="preserve"> </t>
    </r>
    <r>
      <rPr>
        <b/>
        <sz val="12"/>
        <color theme="1"/>
        <rFont val="Calibri"/>
        <family val="2"/>
        <scheme val="minor"/>
      </rPr>
      <t>SALDO  PENDIENTE   1,550.65       usd</t>
    </r>
  </si>
  <si>
    <t>NLSE23-12</t>
  </si>
  <si>
    <r>
      <t xml:space="preserve">Compra de 38,000.00    usd t.c.   18.885   A SEABOARD    </t>
    </r>
    <r>
      <rPr>
        <b/>
        <sz val="18"/>
        <color rgb="FF0000FF"/>
        <rFont val="Calibri"/>
        <family val="2"/>
        <scheme val="minor"/>
      </rPr>
      <t xml:space="preserve"> </t>
    </r>
    <r>
      <rPr>
        <b/>
        <sz val="16"/>
        <color rgb="FF0000FF"/>
        <rFont val="Calibri"/>
        <family val="2"/>
        <scheme val="minor"/>
      </rPr>
      <t xml:space="preserve"> NLSE23-14</t>
    </r>
    <r>
      <rPr>
        <b/>
        <sz val="12"/>
        <color theme="1"/>
        <rFont val="Calibri"/>
        <family val="2"/>
        <scheme val="minor"/>
      </rPr>
      <t xml:space="preserve">  FACTURA</t>
    </r>
    <r>
      <rPr>
        <b/>
        <sz val="14"/>
        <color theme="1"/>
        <rFont val="Calibri"/>
        <family val="2"/>
        <scheme val="minor"/>
      </rPr>
      <t xml:space="preserve"> --2129734  </t>
    </r>
    <r>
      <rPr>
        <b/>
        <sz val="12"/>
        <color theme="1"/>
        <rFont val="Calibri"/>
        <family val="2"/>
        <scheme val="minor"/>
      </rPr>
      <t xml:space="preserve">  valor   FACTURA   35,043.52       SALDO  A FAVOR      2,956.48       usd</t>
    </r>
  </si>
  <si>
    <t>NLSE23-14</t>
  </si>
  <si>
    <r>
      <t xml:space="preserve">Compra de 32,000.00    usd t.c.   19.150   A SEABOARD    </t>
    </r>
    <r>
      <rPr>
        <b/>
        <sz val="18"/>
        <color rgb="FF0000FF"/>
        <rFont val="Calibri"/>
        <family val="2"/>
        <scheme val="minor"/>
      </rPr>
      <t xml:space="preserve"> </t>
    </r>
    <r>
      <rPr>
        <b/>
        <sz val="16"/>
        <color rgb="FF0000FF"/>
        <rFont val="Calibri"/>
        <family val="2"/>
        <scheme val="minor"/>
      </rPr>
      <t xml:space="preserve"> NLSE23-10 </t>
    </r>
    <r>
      <rPr>
        <b/>
        <sz val="12"/>
        <color theme="1"/>
        <rFont val="Calibri"/>
        <family val="2"/>
        <scheme val="minor"/>
      </rPr>
      <t xml:space="preserve">  FACTURA</t>
    </r>
    <r>
      <rPr>
        <b/>
        <sz val="14"/>
        <color theme="1"/>
        <rFont val="Calibri"/>
        <family val="2"/>
        <scheme val="minor"/>
      </rPr>
      <t xml:space="preserve"> --2128490  </t>
    </r>
    <r>
      <rPr>
        <b/>
        <sz val="12"/>
        <color theme="1"/>
        <rFont val="Calibri"/>
        <family val="2"/>
        <scheme val="minor"/>
      </rPr>
      <t xml:space="preserve">  valor   FACTURA   35,126.01   </t>
    </r>
    <r>
      <rPr>
        <b/>
        <sz val="14"/>
        <color rgb="FF0000FF"/>
        <rFont val="Calibri"/>
        <family val="2"/>
        <scheme val="minor"/>
      </rPr>
      <t xml:space="preserve"> </t>
    </r>
    <r>
      <rPr>
        <b/>
        <sz val="12"/>
        <color theme="1"/>
        <rFont val="Calibri"/>
        <family val="2"/>
        <scheme val="minor"/>
      </rPr>
      <t>SALDO  PENDIENTE      3,126.01       usd</t>
    </r>
  </si>
  <si>
    <t>NLSE23-10</t>
  </si>
  <si>
    <r>
      <t xml:space="preserve">Compra de 32,000.00    usd t.c.   19.150   A SEABOARD    </t>
    </r>
    <r>
      <rPr>
        <b/>
        <sz val="18"/>
        <color rgb="FF0000FF"/>
        <rFont val="Calibri"/>
        <family val="2"/>
        <scheme val="minor"/>
      </rPr>
      <t xml:space="preserve"> </t>
    </r>
    <r>
      <rPr>
        <b/>
        <sz val="16"/>
        <color rgb="FF0000FF"/>
        <rFont val="Calibri"/>
        <family val="2"/>
        <scheme val="minor"/>
      </rPr>
      <t xml:space="preserve"> NLSE23-11 </t>
    </r>
    <r>
      <rPr>
        <b/>
        <sz val="12"/>
        <color theme="1"/>
        <rFont val="Calibri"/>
        <family val="2"/>
        <scheme val="minor"/>
      </rPr>
      <t xml:space="preserve">  FACTURA</t>
    </r>
    <r>
      <rPr>
        <b/>
        <sz val="14"/>
        <color theme="1"/>
        <rFont val="Calibri"/>
        <family val="2"/>
        <scheme val="minor"/>
      </rPr>
      <t xml:space="preserve"> --2128491  </t>
    </r>
    <r>
      <rPr>
        <b/>
        <sz val="12"/>
        <color theme="1"/>
        <rFont val="Calibri"/>
        <family val="2"/>
        <scheme val="minor"/>
      </rPr>
      <t xml:space="preserve">  valor   FACTURA   33,382.64   </t>
    </r>
    <r>
      <rPr>
        <b/>
        <sz val="14"/>
        <color rgb="FF0000FF"/>
        <rFont val="Calibri"/>
        <family val="2"/>
        <scheme val="minor"/>
      </rPr>
      <t xml:space="preserve"> </t>
    </r>
    <r>
      <rPr>
        <b/>
        <sz val="12"/>
        <color theme="1"/>
        <rFont val="Calibri"/>
        <family val="2"/>
        <scheme val="minor"/>
      </rPr>
      <t>SALDO  PENDIENTE      1,382.64       usd</t>
    </r>
  </si>
  <si>
    <t>NLSE23-11</t>
  </si>
  <si>
    <r>
      <t xml:space="preserve">Compra de 38,000.00    usd t.c.   18.885   A SEABOARD    </t>
    </r>
    <r>
      <rPr>
        <b/>
        <sz val="18"/>
        <color rgb="FF0000FF"/>
        <rFont val="Calibri"/>
        <family val="2"/>
        <scheme val="minor"/>
      </rPr>
      <t xml:space="preserve"> </t>
    </r>
    <r>
      <rPr>
        <b/>
        <sz val="16"/>
        <color rgb="FF0000FF"/>
        <rFont val="Calibri"/>
        <family val="2"/>
        <scheme val="minor"/>
      </rPr>
      <t xml:space="preserve"> NLSE23-13</t>
    </r>
    <r>
      <rPr>
        <b/>
        <sz val="12"/>
        <color theme="1"/>
        <rFont val="Calibri"/>
        <family val="2"/>
        <scheme val="minor"/>
      </rPr>
      <t xml:space="preserve">  FACTURA</t>
    </r>
    <r>
      <rPr>
        <b/>
        <sz val="14"/>
        <color theme="1"/>
        <rFont val="Calibri"/>
        <family val="2"/>
        <scheme val="minor"/>
      </rPr>
      <t xml:space="preserve"> --2129733  </t>
    </r>
    <r>
      <rPr>
        <b/>
        <sz val="12"/>
        <color theme="1"/>
        <rFont val="Calibri"/>
        <family val="2"/>
        <scheme val="minor"/>
      </rPr>
      <t xml:space="preserve">  valor   FACTURA   34,901.89   </t>
    </r>
    <r>
      <rPr>
        <b/>
        <sz val="14"/>
        <color rgb="FF0000FF"/>
        <rFont val="Calibri"/>
        <family val="2"/>
        <scheme val="minor"/>
      </rPr>
      <t xml:space="preserve"> </t>
    </r>
    <r>
      <rPr>
        <b/>
        <sz val="12"/>
        <color theme="1"/>
        <rFont val="Calibri"/>
        <family val="2"/>
        <scheme val="minor"/>
      </rPr>
      <t>SALDO  PENDIENTE   3,098.11       usd</t>
    </r>
  </si>
  <si>
    <t>NLSE23-13</t>
  </si>
  <si>
    <r>
      <t xml:space="preserve">Compra de  33,965.62  usd  tc   18.718     PAGO A TYSON FRESH MEATS. INC    U-3297       FACTURA    1279687    VALOR FACTURA   33,965.62 </t>
    </r>
    <r>
      <rPr>
        <b/>
        <sz val="14"/>
        <color rgb="FFFF0000"/>
        <rFont val="Calibri"/>
        <family val="2"/>
        <scheme val="minor"/>
      </rPr>
      <t xml:space="preserve">  </t>
    </r>
    <r>
      <rPr>
        <b/>
        <sz val="14"/>
        <color theme="1"/>
        <rFont val="Calibri"/>
        <family val="2"/>
        <scheme val="minor"/>
      </rPr>
      <t>usd</t>
    </r>
  </si>
  <si>
    <t>U-3297</t>
  </si>
  <si>
    <r>
      <t xml:space="preserve">Compra de 33,000.00    usd t.c.   18.810   A SEABOARD    </t>
    </r>
    <r>
      <rPr>
        <b/>
        <sz val="18"/>
        <color rgb="FF0000FF"/>
        <rFont val="Calibri"/>
        <family val="2"/>
        <scheme val="minor"/>
      </rPr>
      <t xml:space="preserve"> </t>
    </r>
    <r>
      <rPr>
        <b/>
        <sz val="16"/>
        <color rgb="FF0000FF"/>
        <rFont val="Calibri"/>
        <family val="2"/>
        <scheme val="minor"/>
      </rPr>
      <t xml:space="preserve"> NLSE23-17</t>
    </r>
    <r>
      <rPr>
        <b/>
        <sz val="12"/>
        <color theme="1"/>
        <rFont val="Calibri"/>
        <family val="2"/>
        <scheme val="minor"/>
      </rPr>
      <t xml:space="preserve">  FACTURA</t>
    </r>
    <r>
      <rPr>
        <b/>
        <sz val="14"/>
        <color theme="1"/>
        <rFont val="Calibri"/>
        <family val="2"/>
        <scheme val="minor"/>
      </rPr>
      <t xml:space="preserve"> --2131365  </t>
    </r>
    <r>
      <rPr>
        <b/>
        <sz val="12"/>
        <color theme="1"/>
        <rFont val="Calibri"/>
        <family val="2"/>
        <scheme val="minor"/>
      </rPr>
      <t xml:space="preserve">  valor   FACTURA   36,168.61       SALDO  PENDIENTE    3,168.61       usd</t>
    </r>
  </si>
  <si>
    <t>NLSE23-15---------NLSE23-17</t>
  </si>
  <si>
    <r>
      <t xml:space="preserve">Compra de  33,627.15  usd  tc   18.999     PAGO A TYSON FRESH MEATS. INC    R-1201       FACTURA    1281502      VALOR FACTURA   33,627.15 </t>
    </r>
    <r>
      <rPr>
        <b/>
        <sz val="14"/>
        <color rgb="FFFF0000"/>
        <rFont val="Calibri"/>
        <family val="2"/>
        <scheme val="minor"/>
      </rPr>
      <t xml:space="preserve">  </t>
    </r>
    <r>
      <rPr>
        <b/>
        <sz val="14"/>
        <color theme="1"/>
        <rFont val="Calibri"/>
        <family val="2"/>
        <scheme val="minor"/>
      </rPr>
      <t>usd</t>
    </r>
  </si>
  <si>
    <t>R-1201</t>
  </si>
  <si>
    <r>
      <t xml:space="preserve">Compra de  34,771.13  usd  tc   18.850     PAGO A TYSON FRESH MEATS. INC    S-1638       FACTURA    1289286      VALOR FACTURA   34,771.13 </t>
    </r>
    <r>
      <rPr>
        <b/>
        <sz val="14"/>
        <color rgb="FFFF0000"/>
        <rFont val="Calibri"/>
        <family val="2"/>
        <scheme val="minor"/>
      </rPr>
      <t xml:space="preserve">  </t>
    </r>
    <r>
      <rPr>
        <b/>
        <sz val="14"/>
        <color theme="1"/>
        <rFont val="Calibri"/>
        <family val="2"/>
        <scheme val="minor"/>
      </rPr>
      <t>usd</t>
    </r>
  </si>
  <si>
    <t>S-1638</t>
  </si>
  <si>
    <r>
      <t xml:space="preserve">Compra de  35,240.76  usd  tc   18.770     PAGO A TYSON FRESH MEATS. INC    U-3300       FACTURA    1293168      VALOR FACTURA   35,240.76 </t>
    </r>
    <r>
      <rPr>
        <b/>
        <sz val="14"/>
        <color rgb="FFFF0000"/>
        <rFont val="Calibri"/>
        <family val="2"/>
        <scheme val="minor"/>
      </rPr>
      <t xml:space="preserve">  </t>
    </r>
    <r>
      <rPr>
        <b/>
        <sz val="14"/>
        <color theme="1"/>
        <rFont val="Calibri"/>
        <family val="2"/>
        <scheme val="minor"/>
      </rPr>
      <t>usd</t>
    </r>
  </si>
  <si>
    <t>U-3300</t>
  </si>
  <si>
    <r>
      <t xml:space="preserve">Compra de 33,000.00    usd t.c.   18.810   A SEABOARD    </t>
    </r>
    <r>
      <rPr>
        <b/>
        <sz val="18"/>
        <color rgb="FF0000FF"/>
        <rFont val="Calibri"/>
        <family val="2"/>
        <scheme val="minor"/>
      </rPr>
      <t xml:space="preserve"> </t>
    </r>
    <r>
      <rPr>
        <b/>
        <sz val="16"/>
        <color rgb="FF0000FF"/>
        <rFont val="Calibri"/>
        <family val="2"/>
        <scheme val="minor"/>
      </rPr>
      <t xml:space="preserve"> NLSE23-18</t>
    </r>
    <r>
      <rPr>
        <b/>
        <sz val="12"/>
        <color theme="1"/>
        <rFont val="Calibri"/>
        <family val="2"/>
        <scheme val="minor"/>
      </rPr>
      <t xml:space="preserve">        FACTURA</t>
    </r>
    <r>
      <rPr>
        <b/>
        <sz val="14"/>
        <color theme="1"/>
        <rFont val="Calibri"/>
        <family val="2"/>
        <scheme val="minor"/>
      </rPr>
      <t xml:space="preserve"> --2132336  </t>
    </r>
    <r>
      <rPr>
        <b/>
        <sz val="12"/>
        <color theme="1"/>
        <rFont val="Calibri"/>
        <family val="2"/>
        <scheme val="minor"/>
      </rPr>
      <t xml:space="preserve">  valor   FACTURA   36,874.38       SALDO  PENDIENTE    3,874.38       usd</t>
    </r>
  </si>
  <si>
    <t>NLSE23-16---------NLSE23-18</t>
  </si>
  <si>
    <r>
      <t xml:space="preserve">Compra de 36,000.00    usd t.c.   18.833   A SEABOARD    </t>
    </r>
    <r>
      <rPr>
        <b/>
        <sz val="18"/>
        <color rgb="FF0000FF"/>
        <rFont val="Calibri"/>
        <family val="2"/>
        <scheme val="minor"/>
      </rPr>
      <t xml:space="preserve"> </t>
    </r>
    <r>
      <rPr>
        <b/>
        <sz val="16"/>
        <color rgb="FF0000FF"/>
        <rFont val="Calibri"/>
        <family val="2"/>
        <scheme val="minor"/>
      </rPr>
      <t xml:space="preserve"> NLSE23-19</t>
    </r>
    <r>
      <rPr>
        <b/>
        <sz val="12"/>
        <color theme="1"/>
        <rFont val="Calibri"/>
        <family val="2"/>
        <scheme val="minor"/>
      </rPr>
      <t xml:space="preserve">        FACTURA</t>
    </r>
    <r>
      <rPr>
        <b/>
        <sz val="14"/>
        <color theme="1"/>
        <rFont val="Calibri"/>
        <family val="2"/>
        <scheme val="minor"/>
      </rPr>
      <t xml:space="preserve"> --2134321  </t>
    </r>
    <r>
      <rPr>
        <b/>
        <sz val="12"/>
        <color theme="1"/>
        <rFont val="Calibri"/>
        <family val="2"/>
        <scheme val="minor"/>
      </rPr>
      <t xml:space="preserve">  valor   FACTURA   38,153.24       SALDO  PENDIENTE    2,153.24       usd</t>
    </r>
  </si>
  <si>
    <t>NLSE23-19</t>
  </si>
  <si>
    <r>
      <t xml:space="preserve">Compra de 36,000.00    usd t.c.   18.833   A SEABOARD    </t>
    </r>
    <r>
      <rPr>
        <b/>
        <sz val="18"/>
        <color rgb="FF0000FF"/>
        <rFont val="Calibri"/>
        <family val="2"/>
        <scheme val="minor"/>
      </rPr>
      <t xml:space="preserve"> </t>
    </r>
    <r>
      <rPr>
        <b/>
        <sz val="16"/>
        <color rgb="FF0000FF"/>
        <rFont val="Calibri"/>
        <family val="2"/>
        <scheme val="minor"/>
      </rPr>
      <t xml:space="preserve"> NLSE23-20</t>
    </r>
    <r>
      <rPr>
        <b/>
        <sz val="12"/>
        <color theme="1"/>
        <rFont val="Calibri"/>
        <family val="2"/>
        <scheme val="minor"/>
      </rPr>
      <t xml:space="preserve">        FACTURA</t>
    </r>
    <r>
      <rPr>
        <b/>
        <sz val="14"/>
        <color theme="1"/>
        <rFont val="Calibri"/>
        <family val="2"/>
        <scheme val="minor"/>
      </rPr>
      <t xml:space="preserve"> --2134322 </t>
    </r>
    <r>
      <rPr>
        <b/>
        <sz val="12"/>
        <color theme="1"/>
        <rFont val="Calibri"/>
        <family val="2"/>
        <scheme val="minor"/>
      </rPr>
      <t xml:space="preserve">  valor   FACTURA   38,390.75       SALDO  PENDIENTE    2,390.75       usd</t>
    </r>
  </si>
  <si>
    <t>NLSE23-20</t>
  </si>
  <si>
    <r>
      <t xml:space="preserve">Compra de  36,534.94  usd  tc   18.820     PAGO A TYSON FRESH MEATS. INC    S-3299       FACTURA    1289206     VALOR FACTURA   36,534.94 </t>
    </r>
    <r>
      <rPr>
        <b/>
        <sz val="14"/>
        <color rgb="FFFF0000"/>
        <rFont val="Calibri"/>
        <family val="2"/>
        <scheme val="minor"/>
      </rPr>
      <t xml:space="preserve">  </t>
    </r>
    <r>
      <rPr>
        <b/>
        <sz val="14"/>
        <color theme="1"/>
        <rFont val="Calibri"/>
        <family val="2"/>
        <scheme val="minor"/>
      </rPr>
      <t>usd</t>
    </r>
  </si>
  <si>
    <t>U-3299</t>
  </si>
  <si>
    <r>
      <t xml:space="preserve">Compra de 38,000.00    usd t.c.   18.835   A SEABOARD    </t>
    </r>
    <r>
      <rPr>
        <b/>
        <sz val="18"/>
        <color rgb="FF0000FF"/>
        <rFont val="Calibri"/>
        <family val="2"/>
        <scheme val="minor"/>
      </rPr>
      <t xml:space="preserve"> </t>
    </r>
    <r>
      <rPr>
        <b/>
        <sz val="16"/>
        <color rgb="FF0000FF"/>
        <rFont val="Calibri"/>
        <family val="2"/>
        <scheme val="minor"/>
      </rPr>
      <t xml:space="preserve"> NLSE23-21</t>
    </r>
    <r>
      <rPr>
        <b/>
        <sz val="12"/>
        <color theme="1"/>
        <rFont val="Calibri"/>
        <family val="2"/>
        <scheme val="minor"/>
      </rPr>
      <t xml:space="preserve">        FACTURA</t>
    </r>
    <r>
      <rPr>
        <b/>
        <sz val="14"/>
        <color theme="1"/>
        <rFont val="Calibri"/>
        <family val="2"/>
        <scheme val="minor"/>
      </rPr>
      <t xml:space="preserve"> --2134698 </t>
    </r>
    <r>
      <rPr>
        <b/>
        <sz val="12"/>
        <color theme="1"/>
        <rFont val="Calibri"/>
        <family val="2"/>
        <scheme val="minor"/>
      </rPr>
      <t xml:space="preserve">  valor   FACTURA   37,475.10       SALDO    A FAVOR    524.90       usd</t>
    </r>
  </si>
  <si>
    <t>NLSE23-21</t>
  </si>
  <si>
    <r>
      <t xml:space="preserve">Compra de 41,000.00    usd t.c.   18.810   A SEABOARD    </t>
    </r>
    <r>
      <rPr>
        <b/>
        <sz val="18"/>
        <color rgb="FF0000FF"/>
        <rFont val="Calibri"/>
        <family val="2"/>
        <scheme val="minor"/>
      </rPr>
      <t xml:space="preserve"> </t>
    </r>
    <r>
      <rPr>
        <b/>
        <sz val="16"/>
        <color rgb="FF0000FF"/>
        <rFont val="Calibri"/>
        <family val="2"/>
        <scheme val="minor"/>
      </rPr>
      <t xml:space="preserve"> NLSE23-22</t>
    </r>
    <r>
      <rPr>
        <b/>
        <sz val="12"/>
        <color theme="1"/>
        <rFont val="Calibri"/>
        <family val="2"/>
        <scheme val="minor"/>
      </rPr>
      <t xml:space="preserve">        FACTURA</t>
    </r>
    <r>
      <rPr>
        <b/>
        <sz val="14"/>
        <color theme="1"/>
        <rFont val="Calibri"/>
        <family val="2"/>
        <scheme val="minor"/>
      </rPr>
      <t xml:space="preserve"> --2134965 </t>
    </r>
    <r>
      <rPr>
        <b/>
        <sz val="12"/>
        <color theme="1"/>
        <rFont val="Calibri"/>
        <family val="2"/>
        <scheme val="minor"/>
      </rPr>
      <t xml:space="preserve">  valor   FACTURA   36,459.01       SALDO    A FAVOR    4,540.99       usd</t>
    </r>
  </si>
  <si>
    <t>NLSE23-22</t>
  </si>
  <si>
    <r>
      <t xml:space="preserve">Compra de 41,000.00    usd t.c.   18.810   A SEABOARD    </t>
    </r>
    <r>
      <rPr>
        <b/>
        <sz val="18"/>
        <color rgb="FF0000FF"/>
        <rFont val="Calibri"/>
        <family val="2"/>
        <scheme val="minor"/>
      </rPr>
      <t xml:space="preserve"> </t>
    </r>
    <r>
      <rPr>
        <b/>
        <sz val="16"/>
        <color rgb="FF0000FF"/>
        <rFont val="Calibri"/>
        <family val="2"/>
        <scheme val="minor"/>
      </rPr>
      <t xml:space="preserve"> NLSE23-23</t>
    </r>
    <r>
      <rPr>
        <b/>
        <sz val="12"/>
        <color theme="1"/>
        <rFont val="Calibri"/>
        <family val="2"/>
        <scheme val="minor"/>
      </rPr>
      <t xml:space="preserve">        FACTURA</t>
    </r>
    <r>
      <rPr>
        <b/>
        <sz val="14"/>
        <color theme="1"/>
        <rFont val="Calibri"/>
        <family val="2"/>
        <scheme val="minor"/>
      </rPr>
      <t xml:space="preserve"> --2134966 </t>
    </r>
    <r>
      <rPr>
        <b/>
        <sz val="12"/>
        <color theme="1"/>
        <rFont val="Calibri"/>
        <family val="2"/>
        <scheme val="minor"/>
      </rPr>
      <t xml:space="preserve">  valor   FACTURA   36,664.37       SALDO    A FAVOR    4,335.63       usd</t>
    </r>
  </si>
  <si>
    <t>NLSE23-23</t>
  </si>
  <si>
    <r>
      <t xml:space="preserve">Compra de  37.249.29  usd  tc   18.847     PAGO A TYSON FRESH MEATS. INC    R-1215       FACTURA    1299456      VALOR FACTURA   37,249.29 </t>
    </r>
    <r>
      <rPr>
        <b/>
        <sz val="14"/>
        <color rgb="FFFF0000"/>
        <rFont val="Calibri"/>
        <family val="2"/>
        <scheme val="minor"/>
      </rPr>
      <t xml:space="preserve">  </t>
    </r>
    <r>
      <rPr>
        <b/>
        <sz val="14"/>
        <color theme="1"/>
        <rFont val="Calibri"/>
        <family val="2"/>
        <scheme val="minor"/>
      </rPr>
      <t>usd</t>
    </r>
  </si>
  <si>
    <t>R-1215</t>
  </si>
  <si>
    <r>
      <t xml:space="preserve">Compra de 35,000.00    usd t.c.   18.783   A SEABOARD    </t>
    </r>
    <r>
      <rPr>
        <b/>
        <sz val="18"/>
        <color rgb="FF0000FF"/>
        <rFont val="Calibri"/>
        <family val="2"/>
        <scheme val="minor"/>
      </rPr>
      <t xml:space="preserve"> </t>
    </r>
    <r>
      <rPr>
        <b/>
        <sz val="16"/>
        <color rgb="FF0000FF"/>
        <rFont val="Calibri"/>
        <family val="2"/>
        <scheme val="minor"/>
      </rPr>
      <t xml:space="preserve"> NLSE23-24</t>
    </r>
    <r>
      <rPr>
        <b/>
        <sz val="12"/>
        <color theme="1"/>
        <rFont val="Calibri"/>
        <family val="2"/>
        <scheme val="minor"/>
      </rPr>
      <t xml:space="preserve">        FACTURA</t>
    </r>
    <r>
      <rPr>
        <b/>
        <sz val="14"/>
        <color theme="1"/>
        <rFont val="Calibri"/>
        <family val="2"/>
        <scheme val="minor"/>
      </rPr>
      <t xml:space="preserve"> --2136952 </t>
    </r>
    <r>
      <rPr>
        <b/>
        <sz val="12"/>
        <color theme="1"/>
        <rFont val="Calibri"/>
        <family val="2"/>
        <scheme val="minor"/>
      </rPr>
      <t xml:space="preserve">  valor   FACTURA   35,826.63       SALDO   PENDIENTE     826.63       usd</t>
    </r>
  </si>
  <si>
    <t>NLSE23-24</t>
  </si>
  <si>
    <r>
      <t xml:space="preserve">Compra de 35,000.00    usd t.c.   18.783   A SEABOARD    </t>
    </r>
    <r>
      <rPr>
        <b/>
        <sz val="18"/>
        <color rgb="FF0000FF"/>
        <rFont val="Calibri"/>
        <family val="2"/>
        <scheme val="minor"/>
      </rPr>
      <t xml:space="preserve"> </t>
    </r>
    <r>
      <rPr>
        <b/>
        <sz val="16"/>
        <color rgb="FF0000FF"/>
        <rFont val="Calibri"/>
        <family val="2"/>
        <scheme val="minor"/>
      </rPr>
      <t xml:space="preserve"> NLSE23-25</t>
    </r>
    <r>
      <rPr>
        <b/>
        <sz val="12"/>
        <color theme="1"/>
        <rFont val="Calibri"/>
        <family val="2"/>
        <scheme val="minor"/>
      </rPr>
      <t xml:space="preserve">        FACTURA</t>
    </r>
    <r>
      <rPr>
        <b/>
        <sz val="14"/>
        <color theme="1"/>
        <rFont val="Calibri"/>
        <family val="2"/>
        <scheme val="minor"/>
      </rPr>
      <t xml:space="preserve"> --2136953 </t>
    </r>
    <r>
      <rPr>
        <b/>
        <sz val="12"/>
        <color theme="1"/>
        <rFont val="Calibri"/>
        <family val="2"/>
        <scheme val="minor"/>
      </rPr>
      <t xml:space="preserve">  valor   FACTURA   35,620.45       SALDO   PENDIENTE     620.45      usd</t>
    </r>
  </si>
  <si>
    <t>NLSE23-25</t>
  </si>
  <si>
    <r>
      <t xml:space="preserve">Compra de 36,000.00    usd t.c.   18.625   A SEABOARD    </t>
    </r>
    <r>
      <rPr>
        <b/>
        <sz val="18"/>
        <color rgb="FF0000FF"/>
        <rFont val="Calibri"/>
        <family val="2"/>
        <scheme val="minor"/>
      </rPr>
      <t xml:space="preserve"> </t>
    </r>
    <r>
      <rPr>
        <b/>
        <sz val="16"/>
        <color rgb="FF0000FF"/>
        <rFont val="Calibri"/>
        <family val="2"/>
        <scheme val="minor"/>
      </rPr>
      <t xml:space="preserve"> NLSE23-26</t>
    </r>
    <r>
      <rPr>
        <b/>
        <sz val="12"/>
        <color theme="1"/>
        <rFont val="Calibri"/>
        <family val="2"/>
        <scheme val="minor"/>
      </rPr>
      <t xml:space="preserve">        FACTURA</t>
    </r>
    <r>
      <rPr>
        <b/>
        <sz val="14"/>
        <color theme="1"/>
        <rFont val="Calibri"/>
        <family val="2"/>
        <scheme val="minor"/>
      </rPr>
      <t xml:space="preserve"> --2136954 </t>
    </r>
    <r>
      <rPr>
        <b/>
        <sz val="12"/>
        <color theme="1"/>
        <rFont val="Calibri"/>
        <family val="2"/>
        <scheme val="minor"/>
      </rPr>
      <t xml:space="preserve">  valor   FACTURA   36,418.85       SALDO   PENDIENTE     418.85      usd</t>
    </r>
  </si>
  <si>
    <t>NLSE23-26</t>
  </si>
  <si>
    <r>
      <t xml:space="preserve">Compra de  36,762.75  usd  tc   18.860     PAGO A TYSON FRESH MEATS. INC    R-1216      FACTURA    1301452      VALOR FACTURA   36,762.75 </t>
    </r>
    <r>
      <rPr>
        <b/>
        <sz val="14"/>
        <color rgb="FFFF0000"/>
        <rFont val="Calibri"/>
        <family val="2"/>
        <scheme val="minor"/>
      </rPr>
      <t xml:space="preserve">  </t>
    </r>
    <r>
      <rPr>
        <b/>
        <sz val="14"/>
        <color theme="1"/>
        <rFont val="Calibri"/>
        <family val="2"/>
        <scheme val="minor"/>
      </rPr>
      <t>usd</t>
    </r>
  </si>
  <si>
    <t>R-1216</t>
  </si>
  <si>
    <r>
      <t xml:space="preserve">Compra de 33,000.00    usd t.c.   18.860   A SEABOARD    </t>
    </r>
    <r>
      <rPr>
        <b/>
        <sz val="18"/>
        <color rgb="FF0000FF"/>
        <rFont val="Calibri"/>
        <family val="2"/>
        <scheme val="minor"/>
      </rPr>
      <t xml:space="preserve"> </t>
    </r>
    <r>
      <rPr>
        <b/>
        <sz val="16"/>
        <color rgb="FF0000FF"/>
        <rFont val="Calibri"/>
        <family val="2"/>
        <scheme val="minor"/>
      </rPr>
      <t xml:space="preserve"> NLSE23-27</t>
    </r>
    <r>
      <rPr>
        <b/>
        <sz val="12"/>
        <color theme="1"/>
        <rFont val="Calibri"/>
        <family val="2"/>
        <scheme val="minor"/>
      </rPr>
      <t xml:space="preserve">       FACTURA</t>
    </r>
    <r>
      <rPr>
        <b/>
        <sz val="14"/>
        <color theme="1"/>
        <rFont val="Calibri"/>
        <family val="2"/>
        <scheme val="minor"/>
      </rPr>
      <t xml:space="preserve"> --2138163 </t>
    </r>
    <r>
      <rPr>
        <b/>
        <sz val="12"/>
        <color theme="1"/>
        <rFont val="Calibri"/>
        <family val="2"/>
        <scheme val="minor"/>
      </rPr>
      <t xml:space="preserve">  valor   FACTURA   36,232.95       SALDO   PENDIENTE     3,232.95      usd</t>
    </r>
  </si>
  <si>
    <t>NLSE23-27</t>
  </si>
  <si>
    <r>
      <t xml:space="preserve">Compra de  34,838.38  usd  tc   18.940     PAGO A TYSON FRESH MEATS. INC    R-1217      FACTURA    1307537      VALOR FACTURA   34,838.38 </t>
    </r>
    <r>
      <rPr>
        <b/>
        <sz val="14"/>
        <color rgb="FFFF0000"/>
        <rFont val="Calibri"/>
        <family val="2"/>
        <scheme val="minor"/>
      </rPr>
      <t xml:space="preserve">  </t>
    </r>
    <r>
      <rPr>
        <b/>
        <sz val="14"/>
        <color theme="1"/>
        <rFont val="Calibri"/>
        <family val="2"/>
        <scheme val="minor"/>
      </rPr>
      <t>usd</t>
    </r>
  </si>
  <si>
    <t>R-1217</t>
  </si>
  <si>
    <r>
      <t xml:space="preserve">Compra de  34,688.70  usd  tc   18.900     PAGO A TYSON FRESH MEATS. INC    X-8756      FACTURA    1311770      VALOR FACTURA   34,688.70 </t>
    </r>
    <r>
      <rPr>
        <b/>
        <sz val="14"/>
        <color rgb="FFFF0000"/>
        <rFont val="Calibri"/>
        <family val="2"/>
        <scheme val="minor"/>
      </rPr>
      <t xml:space="preserve">  </t>
    </r>
    <r>
      <rPr>
        <b/>
        <sz val="14"/>
        <color theme="1"/>
        <rFont val="Calibri"/>
        <family val="2"/>
        <scheme val="minor"/>
      </rPr>
      <t>usd</t>
    </r>
  </si>
  <si>
    <t>X-8756</t>
  </si>
  <si>
    <r>
      <t xml:space="preserve">Compra de  35,254.63  usd  tc   18.535     PAGO A TYSON FRESH MEATS. INC    X-8782      FACTURA    1320230      VALOR FACTURA   35,254.63 </t>
    </r>
    <r>
      <rPr>
        <b/>
        <sz val="14"/>
        <color rgb="FFFF0000"/>
        <rFont val="Calibri"/>
        <family val="2"/>
        <scheme val="minor"/>
      </rPr>
      <t xml:space="preserve">  </t>
    </r>
    <r>
      <rPr>
        <b/>
        <sz val="14"/>
        <color theme="1"/>
        <rFont val="Calibri"/>
        <family val="2"/>
        <scheme val="minor"/>
      </rPr>
      <t>usd</t>
    </r>
  </si>
  <si>
    <t>X-8782</t>
  </si>
  <si>
    <r>
      <t xml:space="preserve">Compra de 37,000.00    usd t.c.   19.130   A SEABOARD    </t>
    </r>
    <r>
      <rPr>
        <b/>
        <sz val="18"/>
        <color rgb="FF0000FF"/>
        <rFont val="Calibri"/>
        <family val="2"/>
        <scheme val="minor"/>
      </rPr>
      <t xml:space="preserve"> </t>
    </r>
    <r>
      <rPr>
        <b/>
        <sz val="16"/>
        <color rgb="FF0000FF"/>
        <rFont val="Calibri"/>
        <family val="2"/>
        <scheme val="minor"/>
      </rPr>
      <t xml:space="preserve"> NLSE23-28</t>
    </r>
    <r>
      <rPr>
        <b/>
        <sz val="12"/>
        <color theme="1"/>
        <rFont val="Calibri"/>
        <family val="2"/>
        <scheme val="minor"/>
      </rPr>
      <t xml:space="preserve">       FACTURA</t>
    </r>
    <r>
      <rPr>
        <b/>
        <sz val="14"/>
        <color theme="1"/>
        <rFont val="Calibri"/>
        <family val="2"/>
        <scheme val="minor"/>
      </rPr>
      <t xml:space="preserve"> --2139191 </t>
    </r>
    <r>
      <rPr>
        <b/>
        <sz val="12"/>
        <color theme="1"/>
        <rFont val="Calibri"/>
        <family val="2"/>
        <scheme val="minor"/>
      </rPr>
      <t xml:space="preserve">  valor   FACTURA   35,578.02       SALDO   A FAVOR   1,421.98      usd</t>
    </r>
  </si>
  <si>
    <t>NLSE23-28</t>
  </si>
  <si>
    <r>
      <t xml:space="preserve">Compra de 37,000.00    usd t.c.   19.130   A SEABOARD    </t>
    </r>
    <r>
      <rPr>
        <b/>
        <sz val="18"/>
        <color rgb="FF0000FF"/>
        <rFont val="Calibri"/>
        <family val="2"/>
        <scheme val="minor"/>
      </rPr>
      <t xml:space="preserve"> </t>
    </r>
    <r>
      <rPr>
        <b/>
        <sz val="16"/>
        <color rgb="FF0000FF"/>
        <rFont val="Calibri"/>
        <family val="2"/>
        <scheme val="minor"/>
      </rPr>
      <t xml:space="preserve"> NLSE23-29</t>
    </r>
    <r>
      <rPr>
        <b/>
        <sz val="12"/>
        <color theme="1"/>
        <rFont val="Calibri"/>
        <family val="2"/>
        <scheme val="minor"/>
      </rPr>
      <t xml:space="preserve">       FACTURA</t>
    </r>
    <r>
      <rPr>
        <b/>
        <sz val="14"/>
        <color theme="1"/>
        <rFont val="Calibri"/>
        <family val="2"/>
        <scheme val="minor"/>
      </rPr>
      <t xml:space="preserve"> --2139192 </t>
    </r>
    <r>
      <rPr>
        <b/>
        <sz val="12"/>
        <color theme="1"/>
        <rFont val="Calibri"/>
        <family val="2"/>
        <scheme val="minor"/>
      </rPr>
      <t xml:space="preserve">  valor   FACTURA   35,773.33       SALDO   A FAVOR   1,226.67      usd</t>
    </r>
  </si>
  <si>
    <t>NLSE23-29</t>
  </si>
  <si>
    <r>
      <t xml:space="preserve">Compra de 36,000.00    usd t.c.   18.900   A SEABOARD    </t>
    </r>
    <r>
      <rPr>
        <b/>
        <sz val="18"/>
        <color rgb="FF0000FF"/>
        <rFont val="Calibri"/>
        <family val="2"/>
        <scheme val="minor"/>
      </rPr>
      <t xml:space="preserve"> </t>
    </r>
    <r>
      <rPr>
        <b/>
        <sz val="16"/>
        <color rgb="FF0000FF"/>
        <rFont val="Calibri"/>
        <family val="2"/>
        <scheme val="minor"/>
      </rPr>
      <t xml:space="preserve"> NLSE23-30</t>
    </r>
    <r>
      <rPr>
        <b/>
        <sz val="12"/>
        <color theme="1"/>
        <rFont val="Calibri"/>
        <family val="2"/>
        <scheme val="minor"/>
      </rPr>
      <t xml:space="preserve">       FACTURA</t>
    </r>
    <r>
      <rPr>
        <b/>
        <sz val="14"/>
        <color theme="1"/>
        <rFont val="Calibri"/>
        <family val="2"/>
        <scheme val="minor"/>
      </rPr>
      <t xml:space="preserve"> --2139600 </t>
    </r>
    <r>
      <rPr>
        <b/>
        <sz val="12"/>
        <color theme="1"/>
        <rFont val="Calibri"/>
        <family val="2"/>
        <scheme val="minor"/>
      </rPr>
      <t xml:space="preserve">  valor   FACTURA   35,527.84       SALDO   A FAVOR   472.16      usd</t>
    </r>
  </si>
  <si>
    <t>NLSE23-30</t>
  </si>
  <si>
    <r>
      <t xml:space="preserve">Compra de 37,000.00    usd t.c.   18.798   A SEABOARD    </t>
    </r>
    <r>
      <rPr>
        <b/>
        <sz val="18"/>
        <color rgb="FF0000FF"/>
        <rFont val="Calibri"/>
        <family val="2"/>
        <scheme val="minor"/>
      </rPr>
      <t xml:space="preserve"> </t>
    </r>
    <r>
      <rPr>
        <b/>
        <sz val="16"/>
        <color rgb="FF0000FF"/>
        <rFont val="Calibri"/>
        <family val="2"/>
        <scheme val="minor"/>
      </rPr>
      <t xml:space="preserve"> NLSE23-31</t>
    </r>
    <r>
      <rPr>
        <b/>
        <sz val="12"/>
        <color theme="1"/>
        <rFont val="Calibri"/>
        <family val="2"/>
        <scheme val="minor"/>
      </rPr>
      <t xml:space="preserve">       FACTURA</t>
    </r>
    <r>
      <rPr>
        <b/>
        <sz val="14"/>
        <color theme="1"/>
        <rFont val="Calibri"/>
        <family val="2"/>
        <scheme val="minor"/>
      </rPr>
      <t xml:space="preserve"> --2141632 </t>
    </r>
    <r>
      <rPr>
        <b/>
        <sz val="12"/>
        <color theme="1"/>
        <rFont val="Calibri"/>
        <family val="2"/>
        <scheme val="minor"/>
      </rPr>
      <t xml:space="preserve">  valor   FACTURA   36,578.81       SALDO   A FAVOR   421.19      usd</t>
    </r>
  </si>
  <si>
    <t>NLSE23-31</t>
  </si>
  <si>
    <r>
      <t xml:space="preserve">Compra de 35,000.00    usd t.c.   18.590   A SEABOARD    </t>
    </r>
    <r>
      <rPr>
        <b/>
        <sz val="18"/>
        <color rgb="FF0000FF"/>
        <rFont val="Calibri"/>
        <family val="2"/>
        <scheme val="minor"/>
      </rPr>
      <t xml:space="preserve"> </t>
    </r>
    <r>
      <rPr>
        <b/>
        <sz val="16"/>
        <color rgb="FF0000FF"/>
        <rFont val="Calibri"/>
        <family val="2"/>
        <scheme val="minor"/>
      </rPr>
      <t xml:space="preserve"> NLSE23-33</t>
    </r>
    <r>
      <rPr>
        <b/>
        <sz val="12"/>
        <color theme="1"/>
        <rFont val="Calibri"/>
        <family val="2"/>
        <scheme val="minor"/>
      </rPr>
      <t xml:space="preserve">       FACTURA</t>
    </r>
    <r>
      <rPr>
        <b/>
        <sz val="14"/>
        <color theme="1"/>
        <rFont val="Calibri"/>
        <family val="2"/>
        <scheme val="minor"/>
      </rPr>
      <t xml:space="preserve"> --2141407 </t>
    </r>
    <r>
      <rPr>
        <b/>
        <sz val="12"/>
        <color theme="1"/>
        <rFont val="Calibri"/>
        <family val="2"/>
        <scheme val="minor"/>
      </rPr>
      <t xml:space="preserve">  valor   FACTURA   38,603.32       SALDO   PENDIENTE  3,603.32      usd</t>
    </r>
  </si>
  <si>
    <t>NLSE23-33</t>
  </si>
  <si>
    <r>
      <t xml:space="preserve">Compra de  35,135.03  usd  tc   18.575     PAGO A TYSON FRESH MEATS. INC    X-8771      FACTURA    1322181      VALOR FACTURA   35,135.03 </t>
    </r>
    <r>
      <rPr>
        <b/>
        <sz val="14"/>
        <color rgb="FFFF0000"/>
        <rFont val="Calibri"/>
        <family val="2"/>
        <scheme val="minor"/>
      </rPr>
      <t xml:space="preserve">  </t>
    </r>
    <r>
      <rPr>
        <b/>
        <sz val="14"/>
        <color theme="1"/>
        <rFont val="Calibri"/>
        <family val="2"/>
        <scheme val="minor"/>
      </rPr>
      <t>usd</t>
    </r>
  </si>
  <si>
    <t>X-8771</t>
  </si>
  <si>
    <t>Por favor, tómenlo en cuenta, saludos</t>
  </si>
  <si>
    <t>Buenas tardes, en el pago enviado el martes 21 de febrero se tuvo un error por parte de nosotros en el monto de lo pagado,  el pago de lo que enviamos fue por $41,669.00 usd, en lugar de $36,327.03 usd que es el monto real de la factura, por lo que tenemos un saldo a favor de $5,341.97 usd en nuestra cuenta, el cual lo ajustaremos con los pagos de la próxima semana, porque el pago de la carga X8796, ya se hizo por su monto original.</t>
  </si>
  <si>
    <r>
      <t xml:space="preserve">Compra de 35,000.00    usd t.c.   18.590   A SEABOARD    </t>
    </r>
    <r>
      <rPr>
        <b/>
        <sz val="18"/>
        <color rgb="FF0000FF"/>
        <rFont val="Calibri"/>
        <family val="2"/>
        <scheme val="minor"/>
      </rPr>
      <t xml:space="preserve"> </t>
    </r>
    <r>
      <rPr>
        <b/>
        <sz val="16"/>
        <color rgb="FF0000FF"/>
        <rFont val="Calibri"/>
        <family val="2"/>
        <scheme val="minor"/>
      </rPr>
      <t xml:space="preserve"> NLSE23-32</t>
    </r>
    <r>
      <rPr>
        <b/>
        <sz val="12"/>
        <color theme="1"/>
        <rFont val="Calibri"/>
        <family val="2"/>
        <scheme val="minor"/>
      </rPr>
      <t xml:space="preserve">       FACTURA</t>
    </r>
    <r>
      <rPr>
        <b/>
        <sz val="14"/>
        <color theme="1"/>
        <rFont val="Calibri"/>
        <family val="2"/>
        <scheme val="minor"/>
      </rPr>
      <t xml:space="preserve"> --2141406 </t>
    </r>
    <r>
      <rPr>
        <b/>
        <sz val="12"/>
        <color theme="1"/>
        <rFont val="Calibri"/>
        <family val="2"/>
        <scheme val="minor"/>
      </rPr>
      <t xml:space="preserve">  valor   FACTURA   38,120.12       SALDO   PENDIENTE  3,120.12       usd</t>
    </r>
  </si>
  <si>
    <t>NLSE23-32</t>
  </si>
  <si>
    <r>
      <t xml:space="preserve">Compra de 38,000.00    usd t.c.   18.575   A SEABOARD    </t>
    </r>
    <r>
      <rPr>
        <b/>
        <sz val="18"/>
        <color rgb="FF0000FF"/>
        <rFont val="Calibri"/>
        <family val="2"/>
        <scheme val="minor"/>
      </rPr>
      <t xml:space="preserve"> </t>
    </r>
    <r>
      <rPr>
        <b/>
        <sz val="16"/>
        <color rgb="FF0000FF"/>
        <rFont val="Calibri"/>
        <family val="2"/>
        <scheme val="minor"/>
      </rPr>
      <t xml:space="preserve"> NLSE23-35</t>
    </r>
    <r>
      <rPr>
        <b/>
        <sz val="12"/>
        <color theme="1"/>
        <rFont val="Calibri"/>
        <family val="2"/>
        <scheme val="minor"/>
      </rPr>
      <t xml:space="preserve">       FACTURA</t>
    </r>
    <r>
      <rPr>
        <b/>
        <sz val="14"/>
        <color theme="1"/>
        <rFont val="Calibri"/>
        <family val="2"/>
        <scheme val="minor"/>
      </rPr>
      <t xml:space="preserve"> --2142575 </t>
    </r>
    <r>
      <rPr>
        <b/>
        <sz val="12"/>
        <color theme="1"/>
        <rFont val="Calibri"/>
        <family val="2"/>
        <scheme val="minor"/>
      </rPr>
      <t xml:space="preserve">  valor   FACTURA   34,936.75       SALDO   A FAVOR     3,282.66      usd</t>
    </r>
  </si>
  <si>
    <t>NLSE23-35</t>
  </si>
  <si>
    <r>
      <t xml:space="preserve">Compra de 42,000.00    usd t.c.   18.560   A SEABOARD    </t>
    </r>
    <r>
      <rPr>
        <b/>
        <sz val="18"/>
        <color rgb="FF0000FF"/>
        <rFont val="Calibri"/>
        <family val="2"/>
        <scheme val="minor"/>
      </rPr>
      <t xml:space="preserve"> </t>
    </r>
    <r>
      <rPr>
        <b/>
        <sz val="16"/>
        <color rgb="FF0000FF"/>
        <rFont val="Calibri"/>
        <family val="2"/>
        <scheme val="minor"/>
      </rPr>
      <t xml:space="preserve"> NLSE23-34</t>
    </r>
    <r>
      <rPr>
        <b/>
        <sz val="12"/>
        <color theme="1"/>
        <rFont val="Calibri"/>
        <family val="2"/>
        <scheme val="minor"/>
      </rPr>
      <t xml:space="preserve">       FACTURA</t>
    </r>
    <r>
      <rPr>
        <b/>
        <sz val="14"/>
        <color theme="1"/>
        <rFont val="Calibri"/>
        <family val="2"/>
        <scheme val="minor"/>
      </rPr>
      <t xml:space="preserve"> --2142430      </t>
    </r>
    <r>
      <rPr>
        <b/>
        <sz val="12"/>
        <color theme="1"/>
        <rFont val="Calibri"/>
        <family val="2"/>
        <scheme val="minor"/>
      </rPr>
      <t xml:space="preserve">  valor   FACTURA   35,047.05       SALDO   A FAVOR     6,952.95      usd</t>
    </r>
  </si>
  <si>
    <t>NLSE23-34</t>
  </si>
  <si>
    <t>X-8772</t>
  </si>
  <si>
    <r>
      <t xml:space="preserve">Compra de  36,428.74     usd  tc   18.454     PAGO A TYSON FRESH MEATS. INC    X-8796      FACTURA    1331366      VALOR FACTURA   36,428.74 </t>
    </r>
    <r>
      <rPr>
        <b/>
        <sz val="14"/>
        <color rgb="FFFF0000"/>
        <rFont val="Calibri"/>
        <family val="2"/>
        <scheme val="minor"/>
      </rPr>
      <t xml:space="preserve">  </t>
    </r>
    <r>
      <rPr>
        <b/>
        <sz val="14"/>
        <color theme="1"/>
        <rFont val="Calibri"/>
        <family val="2"/>
        <scheme val="minor"/>
      </rPr>
      <t>usd</t>
    </r>
  </si>
  <si>
    <t>X-8796</t>
  </si>
  <si>
    <r>
      <t xml:space="preserve">Compra de  41,669.00  usd  tc   18.415     PAGO A TYSON FRESH MEATS. INC    X-8772      FACTURA    1326864      VALOR FACTURA   36,327.03 </t>
    </r>
    <r>
      <rPr>
        <b/>
        <sz val="14"/>
        <color rgb="FFFF0000"/>
        <rFont val="Calibri"/>
        <family val="2"/>
        <scheme val="minor"/>
      </rPr>
      <t xml:space="preserve">  </t>
    </r>
    <r>
      <rPr>
        <b/>
        <sz val="14"/>
        <color theme="1"/>
        <rFont val="Calibri"/>
        <family val="2"/>
        <scheme val="minor"/>
      </rPr>
      <t xml:space="preserve">usd  </t>
    </r>
    <r>
      <rPr>
        <b/>
        <sz val="14"/>
        <color rgb="FFFF0000"/>
        <rFont val="Calibri"/>
        <family val="2"/>
        <scheme val="minor"/>
      </rPr>
      <t>SALDO A FAVOR    5,341.97</t>
    </r>
  </si>
  <si>
    <r>
      <t xml:space="preserve">Compra de 38,000.00    usd t.c.   18.380   A SEABOARD    </t>
    </r>
    <r>
      <rPr>
        <b/>
        <sz val="18"/>
        <color rgb="FF0000FF"/>
        <rFont val="Calibri"/>
        <family val="2"/>
        <scheme val="minor"/>
      </rPr>
      <t xml:space="preserve"> </t>
    </r>
    <r>
      <rPr>
        <b/>
        <sz val="16"/>
        <color rgb="FF0000FF"/>
        <rFont val="Calibri"/>
        <family val="2"/>
        <scheme val="minor"/>
      </rPr>
      <t xml:space="preserve"> NLSE23-37</t>
    </r>
    <r>
      <rPr>
        <b/>
        <sz val="12"/>
        <color theme="1"/>
        <rFont val="Calibri"/>
        <family val="2"/>
        <scheme val="minor"/>
      </rPr>
      <t xml:space="preserve">       FACTURA</t>
    </r>
    <r>
      <rPr>
        <b/>
        <sz val="14"/>
        <color theme="1"/>
        <rFont val="Calibri"/>
        <family val="2"/>
        <scheme val="minor"/>
      </rPr>
      <t xml:space="preserve"> --2144343      </t>
    </r>
    <r>
      <rPr>
        <b/>
        <sz val="12"/>
        <color theme="1"/>
        <rFont val="Calibri"/>
        <family val="2"/>
        <scheme val="minor"/>
      </rPr>
      <t xml:space="preserve">  valor   FACTURA   38,990.51       SALDO   PENDIENTE      990.51      usd</t>
    </r>
  </si>
  <si>
    <t>NLSE23-37</t>
  </si>
  <si>
    <r>
      <t xml:space="preserve">Compra de 33,000.00    usd t.c.   18.390   A SEABOARD    </t>
    </r>
    <r>
      <rPr>
        <b/>
        <sz val="18"/>
        <color rgb="FF0000FF"/>
        <rFont val="Calibri"/>
        <family val="2"/>
        <scheme val="minor"/>
      </rPr>
      <t xml:space="preserve"> </t>
    </r>
    <r>
      <rPr>
        <b/>
        <sz val="16"/>
        <color rgb="FF0000FF"/>
        <rFont val="Calibri"/>
        <family val="2"/>
        <scheme val="minor"/>
      </rPr>
      <t xml:space="preserve"> NLSE23-38</t>
    </r>
    <r>
      <rPr>
        <b/>
        <sz val="12"/>
        <color theme="1"/>
        <rFont val="Calibri"/>
        <family val="2"/>
        <scheme val="minor"/>
      </rPr>
      <t xml:space="preserve">       FACTURA</t>
    </r>
    <r>
      <rPr>
        <b/>
        <sz val="14"/>
        <color theme="1"/>
        <rFont val="Calibri"/>
        <family val="2"/>
        <scheme val="minor"/>
      </rPr>
      <t xml:space="preserve"> --2144344      </t>
    </r>
    <r>
      <rPr>
        <b/>
        <sz val="12"/>
        <color theme="1"/>
        <rFont val="Calibri"/>
        <family val="2"/>
        <scheme val="minor"/>
      </rPr>
      <t xml:space="preserve">  valor   FACTURA   40,100.58       SALDO  A FAVOR  7,100.58     usd</t>
    </r>
  </si>
  <si>
    <t>NLSE23-38</t>
  </si>
  <si>
    <r>
      <t xml:space="preserve">Compra de 42,000.00    usd t.c.   18.454   A SEABOARD    </t>
    </r>
    <r>
      <rPr>
        <b/>
        <sz val="18"/>
        <color rgb="FF0000FF"/>
        <rFont val="Calibri"/>
        <family val="2"/>
        <scheme val="minor"/>
      </rPr>
      <t xml:space="preserve"> </t>
    </r>
    <r>
      <rPr>
        <b/>
        <sz val="16"/>
        <color rgb="FF0000FF"/>
        <rFont val="Calibri"/>
        <family val="2"/>
        <scheme val="minor"/>
      </rPr>
      <t xml:space="preserve"> NLSE23-39</t>
    </r>
    <r>
      <rPr>
        <b/>
        <sz val="12"/>
        <color theme="1"/>
        <rFont val="Calibri"/>
        <family val="2"/>
        <scheme val="minor"/>
      </rPr>
      <t xml:space="preserve">       FACTURA</t>
    </r>
    <r>
      <rPr>
        <b/>
        <sz val="14"/>
        <color theme="1"/>
        <rFont val="Calibri"/>
        <family val="2"/>
        <scheme val="minor"/>
      </rPr>
      <t xml:space="preserve"> --2145224      </t>
    </r>
    <r>
      <rPr>
        <b/>
        <sz val="12"/>
        <color theme="1"/>
        <rFont val="Calibri"/>
        <family val="2"/>
        <scheme val="minor"/>
      </rPr>
      <t xml:space="preserve">  valor   FACTURA   39,554.66       SALDO  A FAVOR   2,445.34    usd</t>
    </r>
  </si>
  <si>
    <t>NLSE23-39</t>
  </si>
  <si>
    <r>
      <t xml:space="preserve">Compra de 38,000.00    usd t.c.   18.380   A SEABOARD    </t>
    </r>
    <r>
      <rPr>
        <b/>
        <sz val="18"/>
        <color rgb="FF0000FF"/>
        <rFont val="Calibri"/>
        <family val="2"/>
        <scheme val="minor"/>
      </rPr>
      <t xml:space="preserve"> </t>
    </r>
    <r>
      <rPr>
        <b/>
        <sz val="16"/>
        <color rgb="FF0000FF"/>
        <rFont val="Calibri"/>
        <family val="2"/>
        <scheme val="minor"/>
      </rPr>
      <t xml:space="preserve"> NLSE23-36</t>
    </r>
    <r>
      <rPr>
        <b/>
        <sz val="12"/>
        <color theme="1"/>
        <rFont val="Calibri"/>
        <family val="2"/>
        <scheme val="minor"/>
      </rPr>
      <t xml:space="preserve">       FACTURA</t>
    </r>
    <r>
      <rPr>
        <b/>
        <sz val="14"/>
        <color theme="1"/>
        <rFont val="Calibri"/>
        <family val="2"/>
        <scheme val="minor"/>
      </rPr>
      <t xml:space="preserve"> --2146523      </t>
    </r>
    <r>
      <rPr>
        <b/>
        <sz val="12"/>
        <color theme="1"/>
        <rFont val="Calibri"/>
        <family val="2"/>
        <scheme val="minor"/>
      </rPr>
      <t xml:space="preserve">  valor   FACTURA   40,988.65       SALDO   PENDIENTE  2,988.65      usd</t>
    </r>
  </si>
  <si>
    <t>N LSE23-36</t>
  </si>
  <si>
    <r>
      <t xml:space="preserve">Compra de 40,500.00    usd t.c.   18.357   A SEABOARD    </t>
    </r>
    <r>
      <rPr>
        <b/>
        <sz val="18"/>
        <color rgb="FF0000FF"/>
        <rFont val="Calibri"/>
        <family val="2"/>
        <scheme val="minor"/>
      </rPr>
      <t xml:space="preserve"> </t>
    </r>
    <r>
      <rPr>
        <b/>
        <sz val="16"/>
        <color rgb="FF0000FF"/>
        <rFont val="Calibri"/>
        <family val="2"/>
        <scheme val="minor"/>
      </rPr>
      <t xml:space="preserve"> NLSE23-40</t>
    </r>
    <r>
      <rPr>
        <b/>
        <sz val="12"/>
        <color theme="1"/>
        <rFont val="Calibri"/>
        <family val="2"/>
        <scheme val="minor"/>
      </rPr>
      <t xml:space="preserve">       FACTURA</t>
    </r>
    <r>
      <rPr>
        <b/>
        <sz val="14"/>
        <color theme="1"/>
        <rFont val="Calibri"/>
        <family val="2"/>
        <scheme val="minor"/>
      </rPr>
      <t xml:space="preserve"> --2146524      </t>
    </r>
    <r>
      <rPr>
        <b/>
        <sz val="12"/>
        <color theme="1"/>
        <rFont val="Calibri"/>
        <family val="2"/>
        <scheme val="minor"/>
      </rPr>
      <t xml:space="preserve">  valor   FACTURA   40,927.81       SALDO  PENDIENTE      427.81    usd</t>
    </r>
  </si>
  <si>
    <t>NLSE23-40</t>
  </si>
  <si>
    <r>
      <t xml:space="preserve">Compra de 40,500.00    usd t.c.   18.357   A SEABOARD    </t>
    </r>
    <r>
      <rPr>
        <b/>
        <sz val="18"/>
        <color rgb="FF0000FF"/>
        <rFont val="Calibri"/>
        <family val="2"/>
        <scheme val="minor"/>
      </rPr>
      <t xml:space="preserve"> </t>
    </r>
    <r>
      <rPr>
        <b/>
        <sz val="16"/>
        <color rgb="FF0000FF"/>
        <rFont val="Calibri"/>
        <family val="2"/>
        <scheme val="minor"/>
      </rPr>
      <t xml:space="preserve"> NLSE23-41</t>
    </r>
    <r>
      <rPr>
        <b/>
        <sz val="12"/>
        <color theme="1"/>
        <rFont val="Calibri"/>
        <family val="2"/>
        <scheme val="minor"/>
      </rPr>
      <t xml:space="preserve">       FACTURA</t>
    </r>
    <r>
      <rPr>
        <b/>
        <sz val="14"/>
        <color theme="1"/>
        <rFont val="Calibri"/>
        <family val="2"/>
        <scheme val="minor"/>
      </rPr>
      <t xml:space="preserve"> --2146525      </t>
    </r>
    <r>
      <rPr>
        <b/>
        <sz val="12"/>
        <color theme="1"/>
        <rFont val="Calibri"/>
        <family val="2"/>
        <scheme val="minor"/>
      </rPr>
      <t xml:space="preserve">  valor   FACTURA   41,391.92       SALDO  PENDIENTE      891.92    usd</t>
    </r>
  </si>
  <si>
    <t>NLSE23-41</t>
  </si>
  <si>
    <r>
      <t xml:space="preserve">Compra de  39,577.96     usd  tc   17.960     PAGO A TYSON FRESH MEATS. INC    X-8774      FACTURA    1352392      VALOR FACTURA   39,577.96 </t>
    </r>
    <r>
      <rPr>
        <b/>
        <sz val="14"/>
        <color rgb="FFFF0000"/>
        <rFont val="Calibri"/>
        <family val="2"/>
        <scheme val="minor"/>
      </rPr>
      <t xml:space="preserve">  </t>
    </r>
    <r>
      <rPr>
        <b/>
        <sz val="14"/>
        <color theme="1"/>
        <rFont val="Calibri"/>
        <family val="2"/>
        <scheme val="minor"/>
      </rPr>
      <t>usd</t>
    </r>
  </si>
  <si>
    <r>
      <t xml:space="preserve">Compra de  39,054.20     usd  tc   18.160     PAGO A TYSON FRESH MEATS. INC    X-8773      FACTURA    1342346      VALOR FACTURA   39,054.20 </t>
    </r>
    <r>
      <rPr>
        <b/>
        <sz val="14"/>
        <color rgb="FFFF0000"/>
        <rFont val="Calibri"/>
        <family val="2"/>
        <scheme val="minor"/>
      </rPr>
      <t xml:space="preserve">  </t>
    </r>
    <r>
      <rPr>
        <b/>
        <sz val="14"/>
        <color theme="1"/>
        <rFont val="Calibri"/>
        <family val="2"/>
        <scheme val="minor"/>
      </rPr>
      <t>usd</t>
    </r>
  </si>
  <si>
    <t>X-8773</t>
  </si>
  <si>
    <r>
      <t xml:space="preserve">Compra de  33,745.20     usd  tc   18.010     PAGO A TYSON FRESH MEATS. INC    V-1311      FACTURA    1341867      VALOR FACTURA   39,087.17 </t>
    </r>
    <r>
      <rPr>
        <b/>
        <sz val="14"/>
        <color rgb="FFFF0000"/>
        <rFont val="Calibri"/>
        <family val="2"/>
        <scheme val="minor"/>
      </rPr>
      <t xml:space="preserve">  </t>
    </r>
    <r>
      <rPr>
        <b/>
        <sz val="14"/>
        <color theme="1"/>
        <rFont val="Calibri"/>
        <family val="2"/>
        <scheme val="minor"/>
      </rPr>
      <t xml:space="preserve">usd     </t>
    </r>
    <r>
      <rPr>
        <b/>
        <sz val="14"/>
        <color rgb="FF990033"/>
        <rFont val="Calibri"/>
        <family val="2"/>
        <scheme val="minor"/>
      </rPr>
      <t>Menos 5,341.97  usd   A FAVOR  DEL 20-Feb-2</t>
    </r>
    <r>
      <rPr>
        <b/>
        <sz val="14"/>
        <color theme="1"/>
        <rFont val="Calibri"/>
        <family val="2"/>
        <scheme val="minor"/>
      </rPr>
      <t>023</t>
    </r>
  </si>
  <si>
    <t>V-1311</t>
  </si>
  <si>
    <r>
      <t xml:space="preserve">Compra de 42,500.00    usd t.c.   18.145   A SEABOARD    </t>
    </r>
    <r>
      <rPr>
        <b/>
        <sz val="18"/>
        <color rgb="FF0000FF"/>
        <rFont val="Calibri"/>
        <family val="2"/>
        <scheme val="minor"/>
      </rPr>
      <t xml:space="preserve"> </t>
    </r>
    <r>
      <rPr>
        <b/>
        <sz val="16"/>
        <color rgb="FF0000FF"/>
        <rFont val="Calibri"/>
        <family val="2"/>
        <scheme val="minor"/>
      </rPr>
      <t xml:space="preserve"> NLSE23-42</t>
    </r>
    <r>
      <rPr>
        <b/>
        <sz val="12"/>
        <color theme="1"/>
        <rFont val="Calibri"/>
        <family val="2"/>
        <scheme val="minor"/>
      </rPr>
      <t xml:space="preserve">       FACTURA</t>
    </r>
    <r>
      <rPr>
        <b/>
        <sz val="14"/>
        <color theme="1"/>
        <rFont val="Calibri"/>
        <family val="2"/>
        <scheme val="minor"/>
      </rPr>
      <t xml:space="preserve"> --2148603      </t>
    </r>
    <r>
      <rPr>
        <b/>
        <sz val="12"/>
        <color theme="1"/>
        <rFont val="Calibri"/>
        <family val="2"/>
        <scheme val="minor"/>
      </rPr>
      <t xml:space="preserve">  valor   FACTURA   41,694.25       SALDO  A FAVOR      805.75    usd</t>
    </r>
  </si>
  <si>
    <t>NLSE23-42</t>
  </si>
  <si>
    <r>
      <t xml:space="preserve">Compra de 43,500.00    usd t.c.   18.030   A SEABOARD    </t>
    </r>
    <r>
      <rPr>
        <b/>
        <sz val="18"/>
        <color rgb="FF0000FF"/>
        <rFont val="Calibri"/>
        <family val="2"/>
        <scheme val="minor"/>
      </rPr>
      <t xml:space="preserve"> </t>
    </r>
    <r>
      <rPr>
        <b/>
        <sz val="16"/>
        <color rgb="FF0000FF"/>
        <rFont val="Calibri"/>
        <family val="2"/>
        <scheme val="minor"/>
      </rPr>
      <t xml:space="preserve"> NLSE23-43</t>
    </r>
    <r>
      <rPr>
        <b/>
        <sz val="12"/>
        <color theme="1"/>
        <rFont val="Calibri"/>
        <family val="2"/>
        <scheme val="minor"/>
      </rPr>
      <t xml:space="preserve">       FACTURA</t>
    </r>
    <r>
      <rPr>
        <b/>
        <sz val="14"/>
        <color theme="1"/>
        <rFont val="Calibri"/>
        <family val="2"/>
        <scheme val="minor"/>
      </rPr>
      <t xml:space="preserve"> --2149221      </t>
    </r>
    <r>
      <rPr>
        <b/>
        <sz val="12"/>
        <color theme="1"/>
        <rFont val="Calibri"/>
        <family val="2"/>
        <scheme val="minor"/>
      </rPr>
      <t xml:space="preserve">  valor   FACTURA   43,925.95       SALDO  PENDIENTE      425.95    usd</t>
    </r>
  </si>
  <si>
    <t>NLSE23-43</t>
  </si>
  <si>
    <r>
      <t xml:space="preserve">Compra de 43,500.00    usd t.c.   18.030   A SEABOARD    </t>
    </r>
    <r>
      <rPr>
        <b/>
        <sz val="18"/>
        <color rgb="FF0000FF"/>
        <rFont val="Calibri"/>
        <family val="2"/>
        <scheme val="minor"/>
      </rPr>
      <t xml:space="preserve"> </t>
    </r>
    <r>
      <rPr>
        <b/>
        <sz val="16"/>
        <color rgb="FF0000FF"/>
        <rFont val="Calibri"/>
        <family val="2"/>
        <scheme val="minor"/>
      </rPr>
      <t xml:space="preserve"> NLSE23-44</t>
    </r>
    <r>
      <rPr>
        <b/>
        <sz val="12"/>
        <color theme="1"/>
        <rFont val="Calibri"/>
        <family val="2"/>
        <scheme val="minor"/>
      </rPr>
      <t xml:space="preserve">       FACTURA</t>
    </r>
    <r>
      <rPr>
        <b/>
        <sz val="14"/>
        <color theme="1"/>
        <rFont val="Calibri"/>
        <family val="2"/>
        <scheme val="minor"/>
      </rPr>
      <t xml:space="preserve"> --2149222      </t>
    </r>
    <r>
      <rPr>
        <b/>
        <sz val="12"/>
        <color theme="1"/>
        <rFont val="Calibri"/>
        <family val="2"/>
        <scheme val="minor"/>
      </rPr>
      <t xml:space="preserve">  valor   FACTURA   44,521.45       SALDO  PENDIENTE      1,021.45    usd</t>
    </r>
  </si>
  <si>
    <t>NLSE23-44</t>
  </si>
  <si>
    <r>
      <t xml:space="preserve">Compra de  40,566.45     usd  tc   17.960     PAGO A TYSON FRESH MEATS. INC    53535      FACTURA    1349352      VALOR FACTURA   40,566.45 </t>
    </r>
    <r>
      <rPr>
        <b/>
        <sz val="14"/>
        <color rgb="FFFF0000"/>
        <rFont val="Calibri"/>
        <family val="2"/>
        <scheme val="minor"/>
      </rPr>
      <t xml:space="preserve">  </t>
    </r>
    <r>
      <rPr>
        <b/>
        <sz val="14"/>
        <color theme="1"/>
        <rFont val="Calibri"/>
        <family val="2"/>
        <scheme val="minor"/>
      </rPr>
      <t>usd</t>
    </r>
  </si>
  <si>
    <r>
      <t xml:space="preserve">Compra de 47,000.00    usd t.c.   18.470   A SEABOARD    </t>
    </r>
    <r>
      <rPr>
        <b/>
        <sz val="18"/>
        <color rgb="FF0000FF"/>
        <rFont val="Calibri"/>
        <family val="2"/>
        <scheme val="minor"/>
      </rPr>
      <t xml:space="preserve"> </t>
    </r>
    <r>
      <rPr>
        <b/>
        <sz val="16"/>
        <color rgb="FF0000FF"/>
        <rFont val="Calibri"/>
        <family val="2"/>
        <scheme val="minor"/>
      </rPr>
      <t xml:space="preserve"> NLSE23-45</t>
    </r>
    <r>
      <rPr>
        <b/>
        <sz val="12"/>
        <color theme="1"/>
        <rFont val="Calibri"/>
        <family val="2"/>
        <scheme val="minor"/>
      </rPr>
      <t xml:space="preserve">       FACTURA</t>
    </r>
    <r>
      <rPr>
        <b/>
        <sz val="14"/>
        <color theme="1"/>
        <rFont val="Calibri"/>
        <family val="2"/>
        <scheme val="minor"/>
      </rPr>
      <t xml:space="preserve"> --2150931      </t>
    </r>
    <r>
      <rPr>
        <b/>
        <sz val="12"/>
        <color theme="1"/>
        <rFont val="Calibri"/>
        <family val="2"/>
        <scheme val="minor"/>
      </rPr>
      <t xml:space="preserve">  valor   FACTURA   44,950.13       SALDO  A FAVOR        2,049.87    usd</t>
    </r>
  </si>
  <si>
    <t>NLSE23-45</t>
  </si>
  <si>
    <r>
      <t xml:space="preserve">Compra de  41,979.82     usd  tc   18.770     PAGO A TYSON FRESH MEATS. INC    X-8804      FACTURA    1360796      VALOR FACTURA   41,979.82 </t>
    </r>
    <r>
      <rPr>
        <b/>
        <sz val="14"/>
        <color rgb="FFFF0000"/>
        <rFont val="Calibri"/>
        <family val="2"/>
        <scheme val="minor"/>
      </rPr>
      <t xml:space="preserve">  </t>
    </r>
    <r>
      <rPr>
        <b/>
        <sz val="14"/>
        <color theme="1"/>
        <rFont val="Calibri"/>
        <family val="2"/>
        <scheme val="minor"/>
      </rPr>
      <t>usd</t>
    </r>
  </si>
  <si>
    <t>X-8804</t>
  </si>
  <si>
    <r>
      <t xml:space="preserve">Compra de  43,337.49     usd  tc   18.890     PAGO A TYSON FRESH MEATS. INC    44174      FACTURA    1359270      VALOR FACTURA   43,337.49 </t>
    </r>
    <r>
      <rPr>
        <b/>
        <sz val="14"/>
        <color rgb="FFFF0000"/>
        <rFont val="Calibri"/>
        <family val="2"/>
        <scheme val="minor"/>
      </rPr>
      <t xml:space="preserve">  </t>
    </r>
    <r>
      <rPr>
        <b/>
        <sz val="14"/>
        <color theme="1"/>
        <rFont val="Calibri"/>
        <family val="2"/>
        <scheme val="minor"/>
      </rPr>
      <t>usd</t>
    </r>
  </si>
  <si>
    <r>
      <t xml:space="preserve">Compra de  44,702.49     usd  tc   18.750     PAGO A TYSON FRESH MEATS. INC    44210     FACTURA    1360555      VALOR FACTURA   44,702.49 </t>
    </r>
    <r>
      <rPr>
        <b/>
        <sz val="14"/>
        <color rgb="FFFF0000"/>
        <rFont val="Calibri"/>
        <family val="2"/>
        <scheme val="minor"/>
      </rPr>
      <t xml:space="preserve">  </t>
    </r>
    <r>
      <rPr>
        <b/>
        <sz val="14"/>
        <color theme="1"/>
        <rFont val="Calibri"/>
        <family val="2"/>
        <scheme val="minor"/>
      </rPr>
      <t>usd</t>
    </r>
  </si>
  <si>
    <t>X-8774</t>
  </si>
  <si>
    <r>
      <t xml:space="preserve">Compra de 45,500.00    usd t.c.   18.770   A SEABOARD    </t>
    </r>
    <r>
      <rPr>
        <b/>
        <sz val="18"/>
        <color rgb="FF0000FF"/>
        <rFont val="Calibri"/>
        <family val="2"/>
        <scheme val="minor"/>
      </rPr>
      <t xml:space="preserve"> </t>
    </r>
    <r>
      <rPr>
        <b/>
        <sz val="16"/>
        <color rgb="FF0000FF"/>
        <rFont val="Calibri"/>
        <family val="2"/>
        <scheme val="minor"/>
      </rPr>
      <t xml:space="preserve"> NLSE23-46</t>
    </r>
    <r>
      <rPr>
        <b/>
        <sz val="12"/>
        <color theme="1"/>
        <rFont val="Calibri"/>
        <family val="2"/>
        <scheme val="minor"/>
      </rPr>
      <t xml:space="preserve">       FACTURA</t>
    </r>
    <r>
      <rPr>
        <b/>
        <sz val="14"/>
        <color theme="1"/>
        <rFont val="Calibri"/>
        <family val="2"/>
        <scheme val="minor"/>
      </rPr>
      <t xml:space="preserve"> --2152829      </t>
    </r>
    <r>
      <rPr>
        <b/>
        <sz val="12"/>
        <color theme="1"/>
        <rFont val="Calibri"/>
        <family val="2"/>
        <scheme val="minor"/>
      </rPr>
      <t xml:space="preserve">  valor   FACTURA   37,681.10       SALDO  A FAVOR        7,818.90    usd</t>
    </r>
  </si>
  <si>
    <t>NLSE23-46</t>
  </si>
  <si>
    <r>
      <t xml:space="preserve">Compra de 45,500.00    usd t.c.   18.770   A SEABOARD    </t>
    </r>
    <r>
      <rPr>
        <b/>
        <sz val="18"/>
        <color rgb="FF0000FF"/>
        <rFont val="Calibri"/>
        <family val="2"/>
        <scheme val="minor"/>
      </rPr>
      <t xml:space="preserve"> </t>
    </r>
    <r>
      <rPr>
        <b/>
        <sz val="16"/>
        <color rgb="FF0000FF"/>
        <rFont val="Calibri"/>
        <family val="2"/>
        <scheme val="minor"/>
      </rPr>
      <t xml:space="preserve"> NLSE23-47</t>
    </r>
    <r>
      <rPr>
        <b/>
        <sz val="12"/>
        <color theme="1"/>
        <rFont val="Calibri"/>
        <family val="2"/>
        <scheme val="minor"/>
      </rPr>
      <t xml:space="preserve">       FACTURA</t>
    </r>
    <r>
      <rPr>
        <b/>
        <sz val="14"/>
        <color theme="1"/>
        <rFont val="Calibri"/>
        <family val="2"/>
        <scheme val="minor"/>
      </rPr>
      <t xml:space="preserve"> --2152830      </t>
    </r>
    <r>
      <rPr>
        <b/>
        <sz val="12"/>
        <color theme="1"/>
        <rFont val="Calibri"/>
        <family val="2"/>
        <scheme val="minor"/>
      </rPr>
      <t xml:space="preserve">  valor   FACTURA   37,942.28       SALDO  A FAVOR        7,557.72   usd</t>
    </r>
  </si>
  <si>
    <t>NLSE23-47</t>
  </si>
  <si>
    <r>
      <t xml:space="preserve">Compra de 35,000.00    usd t.c.   18.835   A SEABOARD    </t>
    </r>
    <r>
      <rPr>
        <b/>
        <sz val="18"/>
        <color rgb="FF0000FF"/>
        <rFont val="Calibri"/>
        <family val="2"/>
        <scheme val="minor"/>
      </rPr>
      <t xml:space="preserve"> </t>
    </r>
    <r>
      <rPr>
        <b/>
        <sz val="16"/>
        <color rgb="FF0000FF"/>
        <rFont val="Calibri"/>
        <family val="2"/>
        <scheme val="minor"/>
      </rPr>
      <t xml:space="preserve"> NLSE23-48</t>
    </r>
    <r>
      <rPr>
        <b/>
        <sz val="12"/>
        <color theme="1"/>
        <rFont val="Calibri"/>
        <family val="2"/>
        <scheme val="minor"/>
      </rPr>
      <t xml:space="preserve">       FACTURA</t>
    </r>
    <r>
      <rPr>
        <b/>
        <sz val="14"/>
        <color theme="1"/>
        <rFont val="Calibri"/>
        <family val="2"/>
        <scheme val="minor"/>
      </rPr>
      <t xml:space="preserve"> --2154028     </t>
    </r>
    <r>
      <rPr>
        <b/>
        <sz val="12"/>
        <color theme="1"/>
        <rFont val="Calibri"/>
        <family val="2"/>
        <scheme val="minor"/>
      </rPr>
      <t xml:space="preserve">  valor   FACTURA   36,277.01       SALDO  PENDIENTE     1,277.01  usd</t>
    </r>
  </si>
  <si>
    <t>NLSE23-48</t>
  </si>
  <si>
    <r>
      <t xml:space="preserve">Compra de  36,726.95     usd  tc   18.665     PAGO A TYSON FRESH MEATS. INC    44203     FACTURA    1369223      VALOR FACTURA   36,726.95 </t>
    </r>
    <r>
      <rPr>
        <b/>
        <sz val="14"/>
        <color rgb="FFFF0000"/>
        <rFont val="Calibri"/>
        <family val="2"/>
        <scheme val="minor"/>
      </rPr>
      <t xml:space="preserve">  </t>
    </r>
    <r>
      <rPr>
        <b/>
        <sz val="14"/>
        <color theme="1"/>
        <rFont val="Calibri"/>
        <family val="2"/>
        <scheme val="minor"/>
      </rPr>
      <t>usd</t>
    </r>
  </si>
  <si>
    <r>
      <t xml:space="preserve">Compra de  35,065.22     usd  tc   18.560     PAGO A TYSON FRESH MEATS. INC    44221     FACTURA    1372113    VALOR FACTURA   35,065.22 </t>
    </r>
    <r>
      <rPr>
        <b/>
        <sz val="14"/>
        <color rgb="FFFF0000"/>
        <rFont val="Calibri"/>
        <family val="2"/>
        <scheme val="minor"/>
      </rPr>
      <t xml:space="preserve">  </t>
    </r>
    <r>
      <rPr>
        <b/>
        <sz val="14"/>
        <color theme="1"/>
        <rFont val="Calibri"/>
        <family val="2"/>
        <scheme val="minor"/>
      </rPr>
      <t>usd</t>
    </r>
  </si>
  <si>
    <r>
      <t xml:space="preserve">Compra de 31,000.00    usd t.c.   18.730   A SEABOARD    </t>
    </r>
    <r>
      <rPr>
        <b/>
        <sz val="18"/>
        <color rgb="FF0000FF"/>
        <rFont val="Calibri"/>
        <family val="2"/>
        <scheme val="minor"/>
      </rPr>
      <t xml:space="preserve"> </t>
    </r>
    <r>
      <rPr>
        <b/>
        <sz val="16"/>
        <color rgb="FF0000FF"/>
        <rFont val="Calibri"/>
        <family val="2"/>
        <scheme val="minor"/>
      </rPr>
      <t xml:space="preserve"> NLSE23-49</t>
    </r>
    <r>
      <rPr>
        <b/>
        <sz val="12"/>
        <color theme="1"/>
        <rFont val="Calibri"/>
        <family val="2"/>
        <scheme val="minor"/>
      </rPr>
      <t xml:space="preserve">       FACTURA</t>
    </r>
    <r>
      <rPr>
        <b/>
        <sz val="14"/>
        <color theme="1"/>
        <rFont val="Calibri"/>
        <family val="2"/>
        <scheme val="minor"/>
      </rPr>
      <t xml:space="preserve"> --2155266    </t>
    </r>
    <r>
      <rPr>
        <b/>
        <sz val="12"/>
        <color theme="1"/>
        <rFont val="Calibri"/>
        <family val="2"/>
        <scheme val="minor"/>
      </rPr>
      <t xml:space="preserve">  valor   FACTURA   36,897.48       SALDO  PENDIENTE   5,897.48      usd</t>
    </r>
  </si>
  <si>
    <t>NLSE23-49</t>
  </si>
  <si>
    <r>
      <t xml:space="preserve">Compra de 31,000.00    usd t.c.   18.730   A SEABOARD    </t>
    </r>
    <r>
      <rPr>
        <b/>
        <sz val="18"/>
        <color rgb="FF0000FF"/>
        <rFont val="Calibri"/>
        <family val="2"/>
        <scheme val="minor"/>
      </rPr>
      <t xml:space="preserve"> </t>
    </r>
    <r>
      <rPr>
        <b/>
        <sz val="16"/>
        <color rgb="FF0000FF"/>
        <rFont val="Calibri"/>
        <family val="2"/>
        <scheme val="minor"/>
      </rPr>
      <t xml:space="preserve"> NLSE23-50</t>
    </r>
    <r>
      <rPr>
        <b/>
        <sz val="12"/>
        <color theme="1"/>
        <rFont val="Calibri"/>
        <family val="2"/>
        <scheme val="minor"/>
      </rPr>
      <t xml:space="preserve">       FACTURA</t>
    </r>
    <r>
      <rPr>
        <b/>
        <sz val="14"/>
        <color theme="1"/>
        <rFont val="Calibri"/>
        <family val="2"/>
        <scheme val="minor"/>
      </rPr>
      <t xml:space="preserve"> --2156335   </t>
    </r>
    <r>
      <rPr>
        <b/>
        <sz val="12"/>
        <color theme="1"/>
        <rFont val="Calibri"/>
        <family val="2"/>
        <scheme val="minor"/>
      </rPr>
      <t xml:space="preserve">  valor   FACTURA   36,612.92       SALDO  PENDIENTE   5,612.92      usd</t>
    </r>
  </si>
  <si>
    <t>NLSE23-50</t>
  </si>
  <si>
    <t>NLSE23-51</t>
  </si>
  <si>
    <r>
      <t xml:space="preserve">Compra de  35,983.62     usd  tc   18.143     PAGO A TYSON FRESH MEATS. INC    44204     FACTURA    1382418    VALOR FACTURA   35,983.62 </t>
    </r>
    <r>
      <rPr>
        <b/>
        <sz val="14"/>
        <color rgb="FFFF0000"/>
        <rFont val="Calibri"/>
        <family val="2"/>
        <scheme val="minor"/>
      </rPr>
      <t xml:space="preserve">  </t>
    </r>
    <r>
      <rPr>
        <b/>
        <sz val="14"/>
        <color theme="1"/>
        <rFont val="Calibri"/>
        <family val="2"/>
        <scheme val="minor"/>
      </rPr>
      <t>usd</t>
    </r>
  </si>
  <si>
    <t>NLSE23-52</t>
  </si>
  <si>
    <r>
      <t xml:space="preserve">Compra de 38,000.00    usd t.c.   18.380   A SEABOARD    </t>
    </r>
    <r>
      <rPr>
        <b/>
        <sz val="18"/>
        <color rgb="FF0000FF"/>
        <rFont val="Calibri"/>
        <family val="2"/>
        <scheme val="minor"/>
      </rPr>
      <t xml:space="preserve"> </t>
    </r>
    <r>
      <rPr>
        <b/>
        <sz val="16"/>
        <color rgb="FF0000FF"/>
        <rFont val="Calibri"/>
        <family val="2"/>
        <scheme val="minor"/>
      </rPr>
      <t xml:space="preserve"> NLSE23-52</t>
    </r>
    <r>
      <rPr>
        <b/>
        <sz val="12"/>
        <color theme="1"/>
        <rFont val="Calibri"/>
        <family val="2"/>
        <scheme val="minor"/>
      </rPr>
      <t xml:space="preserve">       FACTURA</t>
    </r>
    <r>
      <rPr>
        <b/>
        <sz val="14"/>
        <color theme="1"/>
        <rFont val="Calibri"/>
        <family val="2"/>
        <scheme val="minor"/>
      </rPr>
      <t xml:space="preserve"> --2157628   </t>
    </r>
    <r>
      <rPr>
        <b/>
        <sz val="12"/>
        <color theme="1"/>
        <rFont val="Calibri"/>
        <family val="2"/>
        <scheme val="minor"/>
      </rPr>
      <t xml:space="preserve">  valor   FACTURA   34,909.81 </t>
    </r>
    <r>
      <rPr>
        <b/>
        <sz val="12"/>
        <color rgb="FF0000FF"/>
        <rFont val="Calibri"/>
        <family val="2"/>
        <scheme val="minor"/>
      </rPr>
      <t xml:space="preserve">    </t>
    </r>
    <r>
      <rPr>
        <b/>
        <sz val="12"/>
        <color theme="1"/>
        <rFont val="Calibri"/>
        <family val="2"/>
        <scheme val="minor"/>
      </rPr>
      <t xml:space="preserve">       SALDO A FAVOR  3,090.19      usd</t>
    </r>
  </si>
  <si>
    <r>
      <t xml:space="preserve">Compra de 38,000.00    usd t.c.   18.380   A SEABOARD    </t>
    </r>
    <r>
      <rPr>
        <b/>
        <sz val="18"/>
        <color rgb="FF0000FF"/>
        <rFont val="Calibri"/>
        <family val="2"/>
        <scheme val="minor"/>
      </rPr>
      <t xml:space="preserve"> </t>
    </r>
    <r>
      <rPr>
        <b/>
        <sz val="16"/>
        <color rgb="FF0000FF"/>
        <rFont val="Calibri"/>
        <family val="2"/>
        <scheme val="minor"/>
      </rPr>
      <t xml:space="preserve"> NLSE23-53</t>
    </r>
    <r>
      <rPr>
        <b/>
        <sz val="12"/>
        <color theme="1"/>
        <rFont val="Calibri"/>
        <family val="2"/>
        <scheme val="minor"/>
      </rPr>
      <t xml:space="preserve">       FACTURA</t>
    </r>
    <r>
      <rPr>
        <b/>
        <sz val="14"/>
        <color theme="1"/>
        <rFont val="Calibri"/>
        <family val="2"/>
        <scheme val="minor"/>
      </rPr>
      <t xml:space="preserve"> --2157629   </t>
    </r>
    <r>
      <rPr>
        <b/>
        <sz val="12"/>
        <color theme="1"/>
        <rFont val="Calibri"/>
        <family val="2"/>
        <scheme val="minor"/>
      </rPr>
      <t xml:space="preserve">  valor   FACTURA   34,528.85 </t>
    </r>
    <r>
      <rPr>
        <b/>
        <sz val="12"/>
        <color rgb="FF0000FF"/>
        <rFont val="Calibri"/>
        <family val="2"/>
        <scheme val="minor"/>
      </rPr>
      <t xml:space="preserve">    </t>
    </r>
    <r>
      <rPr>
        <b/>
        <sz val="12"/>
        <color theme="1"/>
        <rFont val="Calibri"/>
        <family val="2"/>
        <scheme val="minor"/>
      </rPr>
      <t xml:space="preserve">       SALDO A FAVOR  3,471.15      usd</t>
    </r>
  </si>
  <si>
    <t>NLSE23-53</t>
  </si>
  <si>
    <r>
      <t xml:space="preserve">Compra de 35,000.00    usd t.c.   18.100   A SEABOARD    </t>
    </r>
    <r>
      <rPr>
        <b/>
        <sz val="18"/>
        <color rgb="FF0000FF"/>
        <rFont val="Calibri"/>
        <family val="2"/>
        <scheme val="minor"/>
      </rPr>
      <t xml:space="preserve"> </t>
    </r>
    <r>
      <rPr>
        <b/>
        <sz val="16"/>
        <color rgb="FF0000FF"/>
        <rFont val="Calibri"/>
        <family val="2"/>
        <scheme val="minor"/>
      </rPr>
      <t xml:space="preserve"> NLSE23-54</t>
    </r>
    <r>
      <rPr>
        <b/>
        <sz val="12"/>
        <color theme="1"/>
        <rFont val="Calibri"/>
        <family val="2"/>
        <scheme val="minor"/>
      </rPr>
      <t xml:space="preserve">       FACTURA</t>
    </r>
    <r>
      <rPr>
        <b/>
        <sz val="14"/>
        <color theme="1"/>
        <rFont val="Calibri"/>
        <family val="2"/>
        <scheme val="minor"/>
      </rPr>
      <t xml:space="preserve"> --2159910   </t>
    </r>
    <r>
      <rPr>
        <b/>
        <sz val="12"/>
        <color theme="1"/>
        <rFont val="Calibri"/>
        <family val="2"/>
        <scheme val="minor"/>
      </rPr>
      <t xml:space="preserve">  valor   FACTURA   33,234.79 </t>
    </r>
    <r>
      <rPr>
        <b/>
        <sz val="12"/>
        <color rgb="FF0000FF"/>
        <rFont val="Calibri"/>
        <family val="2"/>
        <scheme val="minor"/>
      </rPr>
      <t xml:space="preserve">    </t>
    </r>
    <r>
      <rPr>
        <b/>
        <sz val="12"/>
        <color theme="1"/>
        <rFont val="Calibri"/>
        <family val="2"/>
        <scheme val="minor"/>
      </rPr>
      <t xml:space="preserve">       SALDO A FAVOR     1,765.21      usd</t>
    </r>
  </si>
  <si>
    <t>NLSE23-54</t>
  </si>
  <si>
    <r>
      <t xml:space="preserve">Compra de 30,000.00    usd t.c.   18.325  A SEABOARD    </t>
    </r>
    <r>
      <rPr>
        <b/>
        <sz val="18"/>
        <color rgb="FF0000FF"/>
        <rFont val="Calibri"/>
        <family val="2"/>
        <scheme val="minor"/>
      </rPr>
      <t xml:space="preserve"> </t>
    </r>
    <r>
      <rPr>
        <b/>
        <sz val="16"/>
        <color rgb="FF0000FF"/>
        <rFont val="Calibri"/>
        <family val="2"/>
        <scheme val="minor"/>
      </rPr>
      <t xml:space="preserve"> NLSE23-57</t>
    </r>
    <r>
      <rPr>
        <b/>
        <sz val="12"/>
        <color theme="1"/>
        <rFont val="Calibri"/>
        <family val="2"/>
        <scheme val="minor"/>
      </rPr>
      <t xml:space="preserve">       FACTURA</t>
    </r>
    <r>
      <rPr>
        <b/>
        <sz val="14"/>
        <color theme="1"/>
        <rFont val="Calibri"/>
        <family val="2"/>
        <scheme val="minor"/>
      </rPr>
      <t xml:space="preserve"> --2160409   </t>
    </r>
    <r>
      <rPr>
        <b/>
        <sz val="12"/>
        <color theme="1"/>
        <rFont val="Calibri"/>
        <family val="2"/>
        <scheme val="minor"/>
      </rPr>
      <t xml:space="preserve">  valor   FACTURA   31,573.33 </t>
    </r>
    <r>
      <rPr>
        <b/>
        <sz val="12"/>
        <color rgb="FF0000FF"/>
        <rFont val="Calibri"/>
        <family val="2"/>
        <scheme val="minor"/>
      </rPr>
      <t xml:space="preserve">    </t>
    </r>
    <r>
      <rPr>
        <b/>
        <sz val="12"/>
        <color theme="1"/>
        <rFont val="Calibri"/>
        <family val="2"/>
        <scheme val="minor"/>
      </rPr>
      <t xml:space="preserve">       SALDO PENDIENTE  1,573.33      usd</t>
    </r>
  </si>
  <si>
    <t>NLSE20-62-----tba</t>
  </si>
  <si>
    <t>NLSE23-57</t>
  </si>
  <si>
    <r>
      <t xml:space="preserve">Compra de 28,000.00    usd t.c.   18.280  A SEABOARD    </t>
    </r>
    <r>
      <rPr>
        <b/>
        <sz val="18"/>
        <color rgb="FF0000FF"/>
        <rFont val="Calibri"/>
        <family val="2"/>
        <scheme val="minor"/>
      </rPr>
      <t xml:space="preserve"> </t>
    </r>
    <r>
      <rPr>
        <b/>
        <sz val="16"/>
        <color rgb="FF0000FF"/>
        <rFont val="Calibri"/>
        <family val="2"/>
        <scheme val="minor"/>
      </rPr>
      <t xml:space="preserve"> NLSE23-58</t>
    </r>
    <r>
      <rPr>
        <b/>
        <sz val="12"/>
        <color theme="1"/>
        <rFont val="Calibri"/>
        <family val="2"/>
        <scheme val="minor"/>
      </rPr>
      <t xml:space="preserve">       FACTURA</t>
    </r>
    <r>
      <rPr>
        <b/>
        <sz val="14"/>
        <color theme="1"/>
        <rFont val="Calibri"/>
        <family val="2"/>
        <scheme val="minor"/>
      </rPr>
      <t xml:space="preserve"> --2161383   </t>
    </r>
    <r>
      <rPr>
        <b/>
        <sz val="12"/>
        <color theme="1"/>
        <rFont val="Calibri"/>
        <family val="2"/>
        <scheme val="minor"/>
      </rPr>
      <t xml:space="preserve">  valor   FACTURA   33,032.17 </t>
    </r>
    <r>
      <rPr>
        <b/>
        <sz val="12"/>
        <color rgb="FF0000FF"/>
        <rFont val="Calibri"/>
        <family val="2"/>
        <scheme val="minor"/>
      </rPr>
      <t xml:space="preserve">    </t>
    </r>
    <r>
      <rPr>
        <b/>
        <sz val="12"/>
        <color theme="1"/>
        <rFont val="Calibri"/>
        <family val="2"/>
        <scheme val="minor"/>
      </rPr>
      <t xml:space="preserve">       SALDO PENDIENTE     5,032.17      usd</t>
    </r>
  </si>
  <si>
    <t>NLSE23-58</t>
  </si>
  <si>
    <r>
      <t xml:space="preserve">Compra de  31,488.94     usd  tc   18.075     PAGO A TYSON FRESH MEATS. INC    A-0063     FACTURA    1399193   VALOR FACTURA   31,488.94 </t>
    </r>
    <r>
      <rPr>
        <b/>
        <sz val="14"/>
        <color rgb="FFFF0000"/>
        <rFont val="Calibri"/>
        <family val="2"/>
        <scheme val="minor"/>
      </rPr>
      <t xml:space="preserve">  </t>
    </r>
    <r>
      <rPr>
        <b/>
        <sz val="14"/>
        <color theme="1"/>
        <rFont val="Calibri"/>
        <family val="2"/>
        <scheme val="minor"/>
      </rPr>
      <t>usd</t>
    </r>
  </si>
  <si>
    <t>A-0063</t>
  </si>
  <si>
    <r>
      <t xml:space="preserve">Compra de 34,000.00    usd t.c.   18.090   A SEABOARD    </t>
    </r>
    <r>
      <rPr>
        <b/>
        <sz val="18"/>
        <color rgb="FF0000FF"/>
        <rFont val="Calibri"/>
        <family val="2"/>
        <scheme val="minor"/>
      </rPr>
      <t xml:space="preserve"> </t>
    </r>
    <r>
      <rPr>
        <b/>
        <sz val="16"/>
        <color rgb="FF0000FF"/>
        <rFont val="Calibri"/>
        <family val="2"/>
        <scheme val="minor"/>
      </rPr>
      <t xml:space="preserve"> NLSE23-55</t>
    </r>
    <r>
      <rPr>
        <b/>
        <sz val="12"/>
        <color theme="1"/>
        <rFont val="Calibri"/>
        <family val="2"/>
        <scheme val="minor"/>
      </rPr>
      <t xml:space="preserve">       FACTURA</t>
    </r>
    <r>
      <rPr>
        <b/>
        <sz val="14"/>
        <color theme="1"/>
        <rFont val="Calibri"/>
        <family val="2"/>
        <scheme val="minor"/>
      </rPr>
      <t xml:space="preserve"> --2160033   </t>
    </r>
    <r>
      <rPr>
        <b/>
        <sz val="12"/>
        <color theme="1"/>
        <rFont val="Calibri"/>
        <family val="2"/>
        <scheme val="minor"/>
      </rPr>
      <t xml:space="preserve">  valor   FACTURA   32,058.66 </t>
    </r>
    <r>
      <rPr>
        <b/>
        <sz val="12"/>
        <color rgb="FF0000FF"/>
        <rFont val="Calibri"/>
        <family val="2"/>
        <scheme val="minor"/>
      </rPr>
      <t xml:space="preserve">    </t>
    </r>
    <r>
      <rPr>
        <b/>
        <sz val="12"/>
        <color theme="1"/>
        <rFont val="Calibri"/>
        <family val="2"/>
        <scheme val="minor"/>
      </rPr>
      <t xml:space="preserve">       SALDO A FAVOR     1,941.34     usd</t>
    </r>
  </si>
  <si>
    <t>NLSE23-55</t>
  </si>
  <si>
    <r>
      <t xml:space="preserve">Compra de 34,000.00    usd t.c.   18.090   A SEABOARD    </t>
    </r>
    <r>
      <rPr>
        <b/>
        <sz val="18"/>
        <color rgb="FF0000FF"/>
        <rFont val="Calibri"/>
        <family val="2"/>
        <scheme val="minor"/>
      </rPr>
      <t xml:space="preserve"> </t>
    </r>
    <r>
      <rPr>
        <b/>
        <sz val="16"/>
        <color rgb="FF0000FF"/>
        <rFont val="Calibri"/>
        <family val="2"/>
        <scheme val="minor"/>
      </rPr>
      <t xml:space="preserve"> NLSE23-56</t>
    </r>
    <r>
      <rPr>
        <b/>
        <sz val="12"/>
        <color theme="1"/>
        <rFont val="Calibri"/>
        <family val="2"/>
        <scheme val="minor"/>
      </rPr>
      <t xml:space="preserve">      FACTURA</t>
    </r>
    <r>
      <rPr>
        <b/>
        <sz val="14"/>
        <color theme="1"/>
        <rFont val="Calibri"/>
        <family val="2"/>
        <scheme val="minor"/>
      </rPr>
      <t xml:space="preserve"> --2159765   </t>
    </r>
    <r>
      <rPr>
        <b/>
        <sz val="12"/>
        <color theme="1"/>
        <rFont val="Calibri"/>
        <family val="2"/>
        <scheme val="minor"/>
      </rPr>
      <t xml:space="preserve">  valor   FACTURA   32,238.52 </t>
    </r>
    <r>
      <rPr>
        <b/>
        <sz val="12"/>
        <color rgb="FF0000FF"/>
        <rFont val="Calibri"/>
        <family val="2"/>
        <scheme val="minor"/>
      </rPr>
      <t xml:space="preserve">    </t>
    </r>
    <r>
      <rPr>
        <b/>
        <sz val="12"/>
        <color theme="1"/>
        <rFont val="Calibri"/>
        <family val="2"/>
        <scheme val="minor"/>
      </rPr>
      <t xml:space="preserve">       SALDO A FAVOR     1,761.48     usd</t>
    </r>
  </si>
  <si>
    <t>NLSE23-56</t>
  </si>
  <si>
    <r>
      <t xml:space="preserve">Compra de  33,869.66     usd  tc   18.325     PAGO A TYSON FRESH MEATS. INC    44206     FACTURA    1389115    VALOR FACTURA   33,869.66 </t>
    </r>
    <r>
      <rPr>
        <b/>
        <sz val="14"/>
        <color rgb="FFFF0000"/>
        <rFont val="Calibri"/>
        <family val="2"/>
        <scheme val="minor"/>
      </rPr>
      <t xml:space="preserve">  </t>
    </r>
    <r>
      <rPr>
        <b/>
        <sz val="14"/>
        <color theme="1"/>
        <rFont val="Calibri"/>
        <family val="2"/>
        <scheme val="minor"/>
      </rPr>
      <t>usd</t>
    </r>
  </si>
  <si>
    <r>
      <t xml:space="preserve">Compra de  34.021.66     usd  tc   18.325     PAGO A TYSON FRESH MEATS. INC    44207     FACTURA    1392639    VALOR FACTURA   34,021.66 </t>
    </r>
    <r>
      <rPr>
        <b/>
        <sz val="14"/>
        <color rgb="FFFF0000"/>
        <rFont val="Calibri"/>
        <family val="2"/>
        <scheme val="minor"/>
      </rPr>
      <t xml:space="preserve">  </t>
    </r>
    <r>
      <rPr>
        <b/>
        <sz val="14"/>
        <color theme="1"/>
        <rFont val="Calibri"/>
        <family val="2"/>
        <scheme val="minor"/>
      </rPr>
      <t>usd</t>
    </r>
  </si>
  <si>
    <r>
      <t xml:space="preserve">Compra de 30,000.00    usd t.c.   18.170  A SEABOARD    </t>
    </r>
    <r>
      <rPr>
        <b/>
        <sz val="18"/>
        <color rgb="FF0000FF"/>
        <rFont val="Calibri"/>
        <family val="2"/>
        <scheme val="minor"/>
      </rPr>
      <t xml:space="preserve"> </t>
    </r>
    <r>
      <rPr>
        <b/>
        <sz val="16"/>
        <color rgb="FF0000FF"/>
        <rFont val="Calibri"/>
        <family val="2"/>
        <scheme val="minor"/>
      </rPr>
      <t xml:space="preserve"> NLSE23-59</t>
    </r>
    <r>
      <rPr>
        <b/>
        <sz val="12"/>
        <color theme="1"/>
        <rFont val="Calibri"/>
        <family val="2"/>
        <scheme val="minor"/>
      </rPr>
      <t xml:space="preserve">       FACTURA</t>
    </r>
    <r>
      <rPr>
        <b/>
        <sz val="14"/>
        <color theme="1"/>
        <rFont val="Calibri"/>
        <family val="2"/>
        <scheme val="minor"/>
      </rPr>
      <t xml:space="preserve"> --2163260   </t>
    </r>
    <r>
      <rPr>
        <b/>
        <sz val="12"/>
        <color theme="1"/>
        <rFont val="Calibri"/>
        <family val="2"/>
        <scheme val="minor"/>
      </rPr>
      <t xml:space="preserve">  valor   FACTURA  34,333.94 </t>
    </r>
    <r>
      <rPr>
        <b/>
        <sz val="12"/>
        <color rgb="FF0000FF"/>
        <rFont val="Calibri"/>
        <family val="2"/>
        <scheme val="minor"/>
      </rPr>
      <t xml:space="preserve">    </t>
    </r>
    <r>
      <rPr>
        <b/>
        <sz val="12"/>
        <color theme="1"/>
        <rFont val="Calibri"/>
        <family val="2"/>
        <scheme val="minor"/>
      </rPr>
      <t xml:space="preserve">       SALDO PENDIENTE     4,333.94      usd</t>
    </r>
  </si>
  <si>
    <t>NLSE23-59</t>
  </si>
  <si>
    <r>
      <t xml:space="preserve">Compra de 30,000.00    usd t.c.   18.170  A SEABOARD    </t>
    </r>
    <r>
      <rPr>
        <b/>
        <sz val="18"/>
        <color rgb="FF0000FF"/>
        <rFont val="Calibri"/>
        <family val="2"/>
        <scheme val="minor"/>
      </rPr>
      <t xml:space="preserve"> </t>
    </r>
    <r>
      <rPr>
        <b/>
        <sz val="16"/>
        <color rgb="FF0000FF"/>
        <rFont val="Calibri"/>
        <family val="2"/>
        <scheme val="minor"/>
      </rPr>
      <t xml:space="preserve"> NLSE23-60</t>
    </r>
    <r>
      <rPr>
        <b/>
        <sz val="12"/>
        <color theme="1"/>
        <rFont val="Calibri"/>
        <family val="2"/>
        <scheme val="minor"/>
      </rPr>
      <t xml:space="preserve">       FACTURA</t>
    </r>
    <r>
      <rPr>
        <b/>
        <sz val="14"/>
        <color theme="1"/>
        <rFont val="Calibri"/>
        <family val="2"/>
        <scheme val="minor"/>
      </rPr>
      <t xml:space="preserve"> --2163261   </t>
    </r>
    <r>
      <rPr>
        <b/>
        <sz val="12"/>
        <color theme="1"/>
        <rFont val="Calibri"/>
        <family val="2"/>
        <scheme val="minor"/>
      </rPr>
      <t xml:space="preserve">  valor   FACTURA  34,559.76 </t>
    </r>
    <r>
      <rPr>
        <b/>
        <sz val="12"/>
        <color rgb="FF0000FF"/>
        <rFont val="Calibri"/>
        <family val="2"/>
        <scheme val="minor"/>
      </rPr>
      <t xml:space="preserve">    </t>
    </r>
    <r>
      <rPr>
        <b/>
        <sz val="12"/>
        <color theme="1"/>
        <rFont val="Calibri"/>
        <family val="2"/>
        <scheme val="minor"/>
      </rPr>
      <t xml:space="preserve">       SALDO PENDIENTE     4,559.76      usd</t>
    </r>
  </si>
  <si>
    <t>NLSE23-60</t>
  </si>
  <si>
    <r>
      <t xml:space="preserve">Compra de 35,000.00    usd t.c.   18.590   A SEABOARD    </t>
    </r>
    <r>
      <rPr>
        <b/>
        <sz val="18"/>
        <color rgb="FF0000FF"/>
        <rFont val="Calibri"/>
        <family val="2"/>
        <scheme val="minor"/>
      </rPr>
      <t xml:space="preserve"> </t>
    </r>
    <r>
      <rPr>
        <b/>
        <sz val="16"/>
        <color rgb="FF0000FF"/>
        <rFont val="Calibri"/>
        <family val="2"/>
        <scheme val="minor"/>
      </rPr>
      <t xml:space="preserve"> NLSE23-51</t>
    </r>
    <r>
      <rPr>
        <b/>
        <sz val="12"/>
        <color theme="1"/>
        <rFont val="Calibri"/>
        <family val="2"/>
        <scheme val="minor"/>
      </rPr>
      <t xml:space="preserve">       FACTURA</t>
    </r>
    <r>
      <rPr>
        <b/>
        <sz val="14"/>
        <color theme="1"/>
        <rFont val="Calibri"/>
        <family val="2"/>
        <scheme val="minor"/>
      </rPr>
      <t xml:space="preserve"> --2156336   </t>
    </r>
    <r>
      <rPr>
        <b/>
        <sz val="12"/>
        <color theme="1"/>
        <rFont val="Calibri"/>
        <family val="2"/>
        <scheme val="minor"/>
      </rPr>
      <t xml:space="preserve">  valor   FACTURA   37,520.80 </t>
    </r>
    <r>
      <rPr>
        <b/>
        <sz val="12"/>
        <color rgb="FF0000FF"/>
        <rFont val="Calibri"/>
        <family val="2"/>
        <scheme val="minor"/>
      </rPr>
      <t xml:space="preserve">  NOTA DE CREDITO POR   1,291.52   </t>
    </r>
    <r>
      <rPr>
        <b/>
        <sz val="12"/>
        <color theme="1"/>
        <rFont val="Calibri"/>
        <family val="2"/>
        <scheme val="minor"/>
      </rPr>
      <t xml:space="preserve">       SALDO  PENDIENTE   1,229.28      usd</t>
    </r>
  </si>
  <si>
    <r>
      <t xml:space="preserve">Compra de 33,000.00    usd t.c.   18.050  A SEABOARD    </t>
    </r>
    <r>
      <rPr>
        <b/>
        <sz val="18"/>
        <color rgb="FF0000FF"/>
        <rFont val="Calibri"/>
        <family val="2"/>
        <scheme val="minor"/>
      </rPr>
      <t xml:space="preserve"> </t>
    </r>
    <r>
      <rPr>
        <b/>
        <sz val="16"/>
        <color rgb="FF0000FF"/>
        <rFont val="Calibri"/>
        <family val="2"/>
        <scheme val="minor"/>
      </rPr>
      <t xml:space="preserve"> NLSE23-61</t>
    </r>
    <r>
      <rPr>
        <b/>
        <sz val="12"/>
        <color theme="1"/>
        <rFont val="Calibri"/>
        <family val="2"/>
        <scheme val="minor"/>
      </rPr>
      <t xml:space="preserve">       FACTURA</t>
    </r>
    <r>
      <rPr>
        <b/>
        <sz val="14"/>
        <color theme="1"/>
        <rFont val="Calibri"/>
        <family val="2"/>
        <scheme val="minor"/>
      </rPr>
      <t xml:space="preserve"> --2164070   </t>
    </r>
    <r>
      <rPr>
        <b/>
        <sz val="12"/>
        <color theme="1"/>
        <rFont val="Calibri"/>
        <family val="2"/>
        <scheme val="minor"/>
      </rPr>
      <t xml:space="preserve">  valor   FACTURA  31,159.03 </t>
    </r>
    <r>
      <rPr>
        <b/>
        <sz val="12"/>
        <color rgb="FF0000FF"/>
        <rFont val="Calibri"/>
        <family val="2"/>
        <scheme val="minor"/>
      </rPr>
      <t xml:space="preserve">    </t>
    </r>
    <r>
      <rPr>
        <b/>
        <sz val="12"/>
        <color theme="1"/>
        <rFont val="Calibri"/>
        <family val="2"/>
        <scheme val="minor"/>
      </rPr>
      <t xml:space="preserve">       SALDO  A FAVOR    1,840.97      usd</t>
    </r>
  </si>
  <si>
    <t>NLSE23-61</t>
  </si>
  <si>
    <r>
      <t xml:space="preserve">Compra de  33,014.22     usd  tc   18.075     PAGO A TYSON FRESH MEATS. INC    A-0086     FACTURA    1409038   VALOR FACTURA   33,014.22 </t>
    </r>
    <r>
      <rPr>
        <b/>
        <sz val="14"/>
        <color rgb="FFFF0000"/>
        <rFont val="Calibri"/>
        <family val="2"/>
        <scheme val="minor"/>
      </rPr>
      <t xml:space="preserve">  </t>
    </r>
    <r>
      <rPr>
        <b/>
        <sz val="14"/>
        <color theme="1"/>
        <rFont val="Calibri"/>
        <family val="2"/>
        <scheme val="minor"/>
      </rPr>
      <t>usd</t>
    </r>
  </si>
  <si>
    <t>A-0086</t>
  </si>
  <si>
    <r>
      <t xml:space="preserve">Compra de 45,000.00    usd t.c.   18.075  A SEABOARD    </t>
    </r>
    <r>
      <rPr>
        <b/>
        <sz val="18"/>
        <color rgb="FF0000FF"/>
        <rFont val="Calibri"/>
        <family val="2"/>
        <scheme val="minor"/>
      </rPr>
      <t xml:space="preserve"> </t>
    </r>
    <r>
      <rPr>
        <b/>
        <sz val="16"/>
        <color rgb="FF0000FF"/>
        <rFont val="Calibri"/>
        <family val="2"/>
        <scheme val="minor"/>
      </rPr>
      <t xml:space="preserve"> NLSE23-63</t>
    </r>
    <r>
      <rPr>
        <b/>
        <sz val="12"/>
        <color theme="1"/>
        <rFont val="Calibri"/>
        <family val="2"/>
        <scheme val="minor"/>
      </rPr>
      <t xml:space="preserve">       FACTURA</t>
    </r>
    <r>
      <rPr>
        <b/>
        <sz val="14"/>
        <color theme="1"/>
        <rFont val="Calibri"/>
        <family val="2"/>
        <scheme val="minor"/>
      </rPr>
      <t xml:space="preserve"> --2166077   </t>
    </r>
    <r>
      <rPr>
        <b/>
        <sz val="12"/>
        <color theme="1"/>
        <rFont val="Calibri"/>
        <family val="2"/>
        <scheme val="minor"/>
      </rPr>
      <t xml:space="preserve">  valor   FACTURA  33,223.05 </t>
    </r>
    <r>
      <rPr>
        <b/>
        <sz val="12"/>
        <color rgb="FF0000FF"/>
        <rFont val="Calibri"/>
        <family val="2"/>
        <scheme val="minor"/>
      </rPr>
      <t xml:space="preserve">    </t>
    </r>
    <r>
      <rPr>
        <b/>
        <sz val="12"/>
        <color theme="1"/>
        <rFont val="Calibri"/>
        <family val="2"/>
        <scheme val="minor"/>
      </rPr>
      <t xml:space="preserve">       SALDO  A FAVOR    11.776.95     usd</t>
    </r>
  </si>
  <si>
    <t>NLSE23-63</t>
  </si>
  <si>
    <r>
      <t xml:space="preserve">Compra de  33,645.93     usd  tc   18.070    PAGO A TYSON FRESH MEATS. INC    A-0108    FACTURA    1411166      VALOR FACTURA   33,645.93 </t>
    </r>
    <r>
      <rPr>
        <b/>
        <sz val="14"/>
        <color rgb="FFFF0000"/>
        <rFont val="Calibri"/>
        <family val="2"/>
        <scheme val="minor"/>
      </rPr>
      <t xml:space="preserve">  </t>
    </r>
    <r>
      <rPr>
        <b/>
        <sz val="14"/>
        <color theme="1"/>
        <rFont val="Calibri"/>
        <family val="2"/>
        <scheme val="minor"/>
      </rPr>
      <t>usd</t>
    </r>
  </si>
  <si>
    <t>A-0108</t>
  </si>
  <si>
    <r>
      <t xml:space="preserve">Compra de 45,000.00    usd t.c.   18.075  A SEABOARD    </t>
    </r>
    <r>
      <rPr>
        <b/>
        <sz val="18"/>
        <color rgb="FF0000FF"/>
        <rFont val="Calibri"/>
        <family val="2"/>
        <scheme val="minor"/>
      </rPr>
      <t xml:space="preserve"> </t>
    </r>
    <r>
      <rPr>
        <b/>
        <sz val="16"/>
        <color rgb="FF0000FF"/>
        <rFont val="Calibri"/>
        <family val="2"/>
        <scheme val="minor"/>
      </rPr>
      <t xml:space="preserve"> NLSE23-62</t>
    </r>
    <r>
      <rPr>
        <b/>
        <sz val="12"/>
        <color theme="1"/>
        <rFont val="Calibri"/>
        <family val="2"/>
        <scheme val="minor"/>
      </rPr>
      <t xml:space="preserve">       FACTURA</t>
    </r>
    <r>
      <rPr>
        <b/>
        <sz val="14"/>
        <color theme="1"/>
        <rFont val="Calibri"/>
        <family val="2"/>
        <scheme val="minor"/>
      </rPr>
      <t xml:space="preserve"> --2167222   </t>
    </r>
    <r>
      <rPr>
        <b/>
        <sz val="12"/>
        <color theme="1"/>
        <rFont val="Calibri"/>
        <family val="2"/>
        <scheme val="minor"/>
      </rPr>
      <t xml:space="preserve">  valor   FACTURA  35,381.37 </t>
    </r>
    <r>
      <rPr>
        <b/>
        <sz val="12"/>
        <color rgb="FF0000FF"/>
        <rFont val="Calibri"/>
        <family val="2"/>
        <scheme val="minor"/>
      </rPr>
      <t xml:space="preserve">    </t>
    </r>
    <r>
      <rPr>
        <b/>
        <sz val="12"/>
        <color theme="1"/>
        <rFont val="Calibri"/>
        <family val="2"/>
        <scheme val="minor"/>
      </rPr>
      <t xml:space="preserve">       SALDO  A FAVOR    9,618.63      usd</t>
    </r>
  </si>
  <si>
    <t>NLSE23-62</t>
  </si>
  <si>
    <r>
      <t xml:space="preserve">Compra de 25,000.00    usd t.c.   18.048  A SEABOARD    </t>
    </r>
    <r>
      <rPr>
        <b/>
        <sz val="18"/>
        <color rgb="FF0000FF"/>
        <rFont val="Calibri"/>
        <family val="2"/>
        <scheme val="minor"/>
      </rPr>
      <t xml:space="preserve"> </t>
    </r>
    <r>
      <rPr>
        <b/>
        <sz val="16"/>
        <color rgb="FF0000FF"/>
        <rFont val="Calibri"/>
        <family val="2"/>
        <scheme val="minor"/>
      </rPr>
      <t xml:space="preserve"> NLSE23-65</t>
    </r>
    <r>
      <rPr>
        <b/>
        <sz val="12"/>
        <color theme="1"/>
        <rFont val="Calibri"/>
        <family val="2"/>
        <scheme val="minor"/>
      </rPr>
      <t xml:space="preserve">       FACTURA</t>
    </r>
    <r>
      <rPr>
        <b/>
        <sz val="14"/>
        <color theme="1"/>
        <rFont val="Calibri"/>
        <family val="2"/>
        <scheme val="minor"/>
      </rPr>
      <t xml:space="preserve"> --2167609  </t>
    </r>
    <r>
      <rPr>
        <b/>
        <sz val="12"/>
        <color theme="1"/>
        <rFont val="Calibri"/>
        <family val="2"/>
        <scheme val="minor"/>
      </rPr>
      <t xml:space="preserve">  valor   FACTURA  35,155.06 </t>
    </r>
    <r>
      <rPr>
        <b/>
        <sz val="12"/>
        <color rgb="FF0000FF"/>
        <rFont val="Calibri"/>
        <family val="2"/>
        <scheme val="minor"/>
      </rPr>
      <t xml:space="preserve">    </t>
    </r>
    <r>
      <rPr>
        <b/>
        <sz val="12"/>
        <color theme="1"/>
        <rFont val="Calibri"/>
        <family val="2"/>
        <scheme val="minor"/>
      </rPr>
      <t xml:space="preserve">       SALDO  PENDIENTE     10,155.06     usd</t>
    </r>
  </si>
  <si>
    <t>NLSE23-65</t>
  </si>
  <si>
    <r>
      <t xml:space="preserve">Compra de  32,231.16     usd  tc   17.990    PAGO A TYSON FRESH MEATS. INC    A-0087    FACTURA    1422398      VALOR FACTURA   32,231.16 </t>
    </r>
    <r>
      <rPr>
        <b/>
        <sz val="14"/>
        <color rgb="FFFF0000"/>
        <rFont val="Calibri"/>
        <family val="2"/>
        <scheme val="minor"/>
      </rPr>
      <t xml:space="preserve">  </t>
    </r>
    <r>
      <rPr>
        <b/>
        <sz val="14"/>
        <color theme="1"/>
        <rFont val="Calibri"/>
        <family val="2"/>
        <scheme val="minor"/>
      </rPr>
      <t>usd</t>
    </r>
  </si>
  <si>
    <t>A-0087</t>
  </si>
  <si>
    <r>
      <t xml:space="preserve">Compra de  34,506.14     usd  tc   18.105    PAGO A TYSON FRESH MEATS. INC    A-0088    FACTURA    1420890      VALOR FACTURA   34,506.14 </t>
    </r>
    <r>
      <rPr>
        <b/>
        <sz val="14"/>
        <color rgb="FFFF0000"/>
        <rFont val="Calibri"/>
        <family val="2"/>
        <scheme val="minor"/>
      </rPr>
      <t xml:space="preserve">  </t>
    </r>
    <r>
      <rPr>
        <b/>
        <sz val="14"/>
        <color theme="1"/>
        <rFont val="Calibri"/>
        <family val="2"/>
        <scheme val="minor"/>
      </rPr>
      <t>usd</t>
    </r>
  </si>
  <si>
    <t>A-0088</t>
  </si>
  <si>
    <r>
      <t xml:space="preserve">Compra de 48,000.00    usd t.c.   18.020  A SEABOARD    </t>
    </r>
    <r>
      <rPr>
        <b/>
        <sz val="18"/>
        <color rgb="FF0000FF"/>
        <rFont val="Calibri"/>
        <family val="2"/>
        <scheme val="minor"/>
      </rPr>
      <t xml:space="preserve"> </t>
    </r>
    <r>
      <rPr>
        <b/>
        <sz val="16"/>
        <color rgb="FF0000FF"/>
        <rFont val="Calibri"/>
        <family val="2"/>
        <scheme val="minor"/>
      </rPr>
      <t xml:space="preserve"> NLSE23-64</t>
    </r>
    <r>
      <rPr>
        <b/>
        <sz val="12"/>
        <color theme="1"/>
        <rFont val="Calibri"/>
        <family val="2"/>
        <scheme val="minor"/>
      </rPr>
      <t xml:space="preserve">       FACTURA</t>
    </r>
    <r>
      <rPr>
        <b/>
        <sz val="14"/>
        <color theme="1"/>
        <rFont val="Calibri"/>
        <family val="2"/>
        <scheme val="minor"/>
      </rPr>
      <t xml:space="preserve"> --2168066   </t>
    </r>
    <r>
      <rPr>
        <b/>
        <sz val="12"/>
        <color theme="1"/>
        <rFont val="Calibri"/>
        <family val="2"/>
        <scheme val="minor"/>
      </rPr>
      <t xml:space="preserve">  valor   FACTURA  36,242.50 </t>
    </r>
    <r>
      <rPr>
        <b/>
        <sz val="12"/>
        <color rgb="FF0000FF"/>
        <rFont val="Calibri"/>
        <family val="2"/>
        <scheme val="minor"/>
      </rPr>
      <t xml:space="preserve">    </t>
    </r>
    <r>
      <rPr>
        <b/>
        <sz val="12"/>
        <color theme="1"/>
        <rFont val="Calibri"/>
        <family val="2"/>
        <scheme val="minor"/>
      </rPr>
      <t xml:space="preserve">       SALDO  A FAVOR    11,757.50     usd</t>
    </r>
  </si>
  <si>
    <t>NLSE23-64</t>
  </si>
  <si>
    <r>
      <t xml:space="preserve">Compra de 25,000.00    usd t.c.   17.990     A SEABOARD    </t>
    </r>
    <r>
      <rPr>
        <b/>
        <sz val="18"/>
        <color rgb="FF0000FF"/>
        <rFont val="Calibri"/>
        <family val="2"/>
        <scheme val="minor"/>
      </rPr>
      <t xml:space="preserve"> </t>
    </r>
    <r>
      <rPr>
        <b/>
        <sz val="16"/>
        <color rgb="FF0000FF"/>
        <rFont val="Calibri"/>
        <family val="2"/>
        <scheme val="minor"/>
      </rPr>
      <t xml:space="preserve"> NLSE23-66</t>
    </r>
    <r>
      <rPr>
        <b/>
        <sz val="12"/>
        <color theme="1"/>
        <rFont val="Calibri"/>
        <family val="2"/>
        <scheme val="minor"/>
      </rPr>
      <t xml:space="preserve">       FACTURA</t>
    </r>
    <r>
      <rPr>
        <b/>
        <sz val="14"/>
        <color theme="1"/>
        <rFont val="Calibri"/>
        <family val="2"/>
        <scheme val="minor"/>
      </rPr>
      <t xml:space="preserve"> --2168584  </t>
    </r>
    <r>
      <rPr>
        <b/>
        <sz val="12"/>
        <color theme="1"/>
        <rFont val="Calibri"/>
        <family val="2"/>
        <scheme val="minor"/>
      </rPr>
      <t xml:space="preserve">  valor   FACTURA  36,136.96 </t>
    </r>
    <r>
      <rPr>
        <b/>
        <sz val="12"/>
        <color rgb="FF0000FF"/>
        <rFont val="Calibri"/>
        <family val="2"/>
        <scheme val="minor"/>
      </rPr>
      <t xml:space="preserve">    </t>
    </r>
    <r>
      <rPr>
        <b/>
        <sz val="12"/>
        <color theme="1"/>
        <rFont val="Calibri"/>
        <family val="2"/>
        <scheme val="minor"/>
      </rPr>
      <t xml:space="preserve">       SALDO  PENDIENTE     11,136.96     usd</t>
    </r>
  </si>
  <si>
    <t>NLSE23-66</t>
  </si>
  <si>
    <r>
      <t xml:space="preserve">Compra de 36,000.00    usd t.c.   18.090     A SEABOARD    </t>
    </r>
    <r>
      <rPr>
        <b/>
        <sz val="18"/>
        <color rgb="FF0000FF"/>
        <rFont val="Calibri"/>
        <family val="2"/>
        <scheme val="minor"/>
      </rPr>
      <t xml:space="preserve"> </t>
    </r>
    <r>
      <rPr>
        <b/>
        <sz val="16"/>
        <color rgb="FF0000FF"/>
        <rFont val="Calibri"/>
        <family val="2"/>
        <scheme val="minor"/>
      </rPr>
      <t xml:space="preserve"> NLSE23-67</t>
    </r>
    <r>
      <rPr>
        <b/>
        <sz val="12"/>
        <color theme="1"/>
        <rFont val="Calibri"/>
        <family val="2"/>
        <scheme val="minor"/>
      </rPr>
      <t xml:space="preserve">       FACTURA</t>
    </r>
    <r>
      <rPr>
        <b/>
        <sz val="14"/>
        <color theme="1"/>
        <rFont val="Calibri"/>
        <family val="2"/>
        <scheme val="minor"/>
      </rPr>
      <t xml:space="preserve"> --2169923  </t>
    </r>
    <r>
      <rPr>
        <b/>
        <sz val="12"/>
        <color theme="1"/>
        <rFont val="Calibri"/>
        <family val="2"/>
        <scheme val="minor"/>
      </rPr>
      <t xml:space="preserve">  valor   FACTURA  36,764.33 </t>
    </r>
    <r>
      <rPr>
        <b/>
        <sz val="12"/>
        <color rgb="FF0000FF"/>
        <rFont val="Calibri"/>
        <family val="2"/>
        <scheme val="minor"/>
      </rPr>
      <t xml:space="preserve">    </t>
    </r>
    <r>
      <rPr>
        <b/>
        <sz val="12"/>
        <color theme="1"/>
        <rFont val="Calibri"/>
        <family val="2"/>
        <scheme val="minor"/>
      </rPr>
      <t xml:space="preserve">       SALDO  PENDIENTE     764.33     usd</t>
    </r>
  </si>
  <si>
    <t>NLSE23-67</t>
  </si>
  <si>
    <r>
      <t xml:space="preserve">Compra de 36,000.00    usd t.c.   18.090     A SEABOARD    </t>
    </r>
    <r>
      <rPr>
        <b/>
        <sz val="18"/>
        <color rgb="FF0000FF"/>
        <rFont val="Calibri"/>
        <family val="2"/>
        <scheme val="minor"/>
      </rPr>
      <t xml:space="preserve"> </t>
    </r>
    <r>
      <rPr>
        <b/>
        <sz val="16"/>
        <color rgb="FF0000FF"/>
        <rFont val="Calibri"/>
        <family val="2"/>
        <scheme val="minor"/>
      </rPr>
      <t xml:space="preserve"> NLSE23-68</t>
    </r>
    <r>
      <rPr>
        <b/>
        <sz val="12"/>
        <color theme="1"/>
        <rFont val="Calibri"/>
        <family val="2"/>
        <scheme val="minor"/>
      </rPr>
      <t xml:space="preserve">       FACTURA</t>
    </r>
    <r>
      <rPr>
        <b/>
        <sz val="14"/>
        <color theme="1"/>
        <rFont val="Calibri"/>
        <family val="2"/>
        <scheme val="minor"/>
      </rPr>
      <t xml:space="preserve"> --2169924  </t>
    </r>
    <r>
      <rPr>
        <b/>
        <sz val="12"/>
        <color theme="1"/>
        <rFont val="Calibri"/>
        <family val="2"/>
        <scheme val="minor"/>
      </rPr>
      <t xml:space="preserve">  valor   FACTURA  36,717.92 </t>
    </r>
    <r>
      <rPr>
        <b/>
        <sz val="12"/>
        <color rgb="FF0000FF"/>
        <rFont val="Calibri"/>
        <family val="2"/>
        <scheme val="minor"/>
      </rPr>
      <t xml:space="preserve">    </t>
    </r>
    <r>
      <rPr>
        <b/>
        <sz val="12"/>
        <color theme="1"/>
        <rFont val="Calibri"/>
        <family val="2"/>
        <scheme val="minor"/>
      </rPr>
      <t xml:space="preserve">       SALDO  PENDIENTE     717.92     usd</t>
    </r>
  </si>
  <si>
    <t>NLSE23-68</t>
  </si>
  <si>
    <r>
      <t xml:space="preserve">Compra de 36,000.00    usd t.c.   18.090     A SEABOARD    </t>
    </r>
    <r>
      <rPr>
        <b/>
        <sz val="18"/>
        <color rgb="FF0000FF"/>
        <rFont val="Calibri"/>
        <family val="2"/>
        <scheme val="minor"/>
      </rPr>
      <t xml:space="preserve"> </t>
    </r>
    <r>
      <rPr>
        <b/>
        <sz val="16"/>
        <color rgb="FF0000FF"/>
        <rFont val="Calibri"/>
        <family val="2"/>
        <scheme val="minor"/>
      </rPr>
      <t xml:space="preserve"> NLSE23-97</t>
    </r>
    <r>
      <rPr>
        <b/>
        <sz val="12"/>
        <color theme="1"/>
        <rFont val="Calibri"/>
        <family val="2"/>
        <scheme val="minor"/>
      </rPr>
      <t xml:space="preserve">       FACTURA</t>
    </r>
    <r>
      <rPr>
        <b/>
        <sz val="14"/>
        <color theme="1"/>
        <rFont val="Calibri"/>
        <family val="2"/>
        <scheme val="minor"/>
      </rPr>
      <t xml:space="preserve"> --2169925  </t>
    </r>
    <r>
      <rPr>
        <b/>
        <sz val="12"/>
        <color theme="1"/>
        <rFont val="Calibri"/>
        <family val="2"/>
        <scheme val="minor"/>
      </rPr>
      <t xml:space="preserve">  valor   FACTURA  36,930.75 </t>
    </r>
    <r>
      <rPr>
        <b/>
        <sz val="12"/>
        <color rgb="FF0000FF"/>
        <rFont val="Calibri"/>
        <family val="2"/>
        <scheme val="minor"/>
      </rPr>
      <t xml:space="preserve">    </t>
    </r>
    <r>
      <rPr>
        <b/>
        <sz val="12"/>
        <color theme="1"/>
        <rFont val="Calibri"/>
        <family val="2"/>
        <scheme val="minor"/>
      </rPr>
      <t xml:space="preserve">       SALDO  PENDIENTE     930.73     usd</t>
    </r>
  </si>
  <si>
    <t>NLSE23-97</t>
  </si>
  <si>
    <r>
      <t xml:space="preserve">Compra de 37,000.00    usd t.c.   17.980     A SEABOARD    </t>
    </r>
    <r>
      <rPr>
        <b/>
        <sz val="18"/>
        <color rgb="FF0000FF"/>
        <rFont val="Calibri"/>
        <family val="2"/>
        <scheme val="minor"/>
      </rPr>
      <t xml:space="preserve"> </t>
    </r>
    <r>
      <rPr>
        <b/>
        <sz val="16"/>
        <color rgb="FF0000FF"/>
        <rFont val="Calibri"/>
        <family val="2"/>
        <scheme val="minor"/>
      </rPr>
      <t xml:space="preserve"> NLSE23-70</t>
    </r>
    <r>
      <rPr>
        <b/>
        <sz val="12"/>
        <color theme="1"/>
        <rFont val="Calibri"/>
        <family val="2"/>
        <scheme val="minor"/>
      </rPr>
      <t xml:space="preserve">       FACTURA</t>
    </r>
    <r>
      <rPr>
        <b/>
        <sz val="14"/>
        <color theme="1"/>
        <rFont val="Calibri"/>
        <family val="2"/>
        <scheme val="minor"/>
      </rPr>
      <t xml:space="preserve"> --2171144     </t>
    </r>
    <r>
      <rPr>
        <b/>
        <sz val="12"/>
        <color theme="1"/>
        <rFont val="Calibri"/>
        <family val="2"/>
        <scheme val="minor"/>
      </rPr>
      <t xml:space="preserve">  valor   FACTURA  35,771.36 </t>
    </r>
    <r>
      <rPr>
        <b/>
        <sz val="12"/>
        <color rgb="FF0000FF"/>
        <rFont val="Calibri"/>
        <family val="2"/>
        <scheme val="minor"/>
      </rPr>
      <t xml:space="preserve">    </t>
    </r>
    <r>
      <rPr>
        <b/>
        <sz val="12"/>
        <color theme="1"/>
        <rFont val="Calibri"/>
        <family val="2"/>
        <scheme val="minor"/>
      </rPr>
      <t xml:space="preserve">       SALDO  A FAVOR     1,228.64     usd</t>
    </r>
  </si>
  <si>
    <t>NLSE23-70</t>
  </si>
  <si>
    <r>
      <t xml:space="preserve">Compra de 37,000.00    usd t.c.   17.980     A SEABOARD    </t>
    </r>
    <r>
      <rPr>
        <b/>
        <sz val="18"/>
        <color rgb="FF0000FF"/>
        <rFont val="Calibri"/>
        <family val="2"/>
        <scheme val="minor"/>
      </rPr>
      <t xml:space="preserve"> </t>
    </r>
    <r>
      <rPr>
        <b/>
        <sz val="16"/>
        <color rgb="FF0000FF"/>
        <rFont val="Calibri"/>
        <family val="2"/>
        <scheme val="minor"/>
      </rPr>
      <t xml:space="preserve"> NLSE23-69</t>
    </r>
    <r>
      <rPr>
        <b/>
        <sz val="12"/>
        <color theme="1"/>
        <rFont val="Calibri"/>
        <family val="2"/>
        <scheme val="minor"/>
      </rPr>
      <t xml:space="preserve">       FACTURA</t>
    </r>
    <r>
      <rPr>
        <b/>
        <sz val="14"/>
        <color theme="1"/>
        <rFont val="Calibri"/>
        <family val="2"/>
        <scheme val="minor"/>
      </rPr>
      <t xml:space="preserve"> --2171143     </t>
    </r>
    <r>
      <rPr>
        <b/>
        <sz val="12"/>
        <color theme="1"/>
        <rFont val="Calibri"/>
        <family val="2"/>
        <scheme val="minor"/>
      </rPr>
      <t xml:space="preserve">  valor   FACTURA  36,076.41 </t>
    </r>
    <r>
      <rPr>
        <b/>
        <sz val="12"/>
        <color rgb="FF0000FF"/>
        <rFont val="Calibri"/>
        <family val="2"/>
        <scheme val="minor"/>
      </rPr>
      <t xml:space="preserve">    </t>
    </r>
    <r>
      <rPr>
        <b/>
        <sz val="12"/>
        <color theme="1"/>
        <rFont val="Calibri"/>
        <family val="2"/>
        <scheme val="minor"/>
      </rPr>
      <t xml:space="preserve">       SALDO  A FAVOR     923.59     usd</t>
    </r>
  </si>
  <si>
    <t>NLSE23-69</t>
  </si>
  <si>
    <r>
      <t xml:space="preserve">Compra de  37,426.59     usd  tc   17.840    PAGO A TYSON FRESH MEATS. INC    A-0090    FACTURA    1438092      VALOR FACTURA   37,426.59 </t>
    </r>
    <r>
      <rPr>
        <b/>
        <sz val="14"/>
        <color rgb="FFFF0000"/>
        <rFont val="Calibri"/>
        <family val="2"/>
        <scheme val="minor"/>
      </rPr>
      <t xml:space="preserve">  </t>
    </r>
    <r>
      <rPr>
        <b/>
        <sz val="14"/>
        <color theme="1"/>
        <rFont val="Calibri"/>
        <family val="2"/>
        <scheme val="minor"/>
      </rPr>
      <t>usd</t>
    </r>
  </si>
  <si>
    <t>A-0090</t>
  </si>
  <si>
    <r>
      <t xml:space="preserve">Compra de  36,012.39     usd  tc   17.840    PAGO A TYSON FRESH MEATS. INC    A-0089    FACTURA    1440550      VALOR FACTURA   36,012.39 </t>
    </r>
    <r>
      <rPr>
        <b/>
        <sz val="14"/>
        <color rgb="FFFF0000"/>
        <rFont val="Calibri"/>
        <family val="2"/>
        <scheme val="minor"/>
      </rPr>
      <t xml:space="preserve">  </t>
    </r>
    <r>
      <rPr>
        <b/>
        <sz val="14"/>
        <color theme="1"/>
        <rFont val="Calibri"/>
        <family val="2"/>
        <scheme val="minor"/>
      </rPr>
      <t>usd</t>
    </r>
  </si>
  <si>
    <t>A-0089</t>
  </si>
  <si>
    <r>
      <t xml:space="preserve">Compra de  36,035.69   usd  tc   17.900    PAGO A TYSON FRESH MEATS. INC    A-0120    FACTURA    1431263      VALOR FACTURA   36,035.69 </t>
    </r>
    <r>
      <rPr>
        <b/>
        <sz val="14"/>
        <color rgb="FFFF0000"/>
        <rFont val="Calibri"/>
        <family val="2"/>
        <scheme val="minor"/>
      </rPr>
      <t xml:space="preserve">  </t>
    </r>
    <r>
      <rPr>
        <b/>
        <sz val="14"/>
        <color theme="1"/>
        <rFont val="Calibri"/>
        <family val="2"/>
        <scheme val="minor"/>
      </rPr>
      <t>usd</t>
    </r>
  </si>
  <si>
    <t>A-0120</t>
  </si>
  <si>
    <r>
      <t xml:space="preserve">Compra de  35,163.31   usd  tc   18.020    PAGO A TYSON FRESH MEATS. INC    A-0119    FACTURA    1428719     VALOR FACTURA   35,163.31 </t>
    </r>
    <r>
      <rPr>
        <b/>
        <sz val="14"/>
        <color rgb="FFFF0000"/>
        <rFont val="Calibri"/>
        <family val="2"/>
        <scheme val="minor"/>
      </rPr>
      <t xml:space="preserve">  </t>
    </r>
    <r>
      <rPr>
        <b/>
        <sz val="14"/>
        <color theme="1"/>
        <rFont val="Calibri"/>
        <family val="2"/>
        <scheme val="minor"/>
      </rPr>
      <t>usd</t>
    </r>
  </si>
  <si>
    <t>A-0119</t>
  </si>
  <si>
    <r>
      <t xml:space="preserve">Compra de 39,000.00    usd t.c.   17.912     A SEABOARD    </t>
    </r>
    <r>
      <rPr>
        <b/>
        <sz val="18"/>
        <color rgb="FF0000FF"/>
        <rFont val="Calibri"/>
        <family val="2"/>
        <scheme val="minor"/>
      </rPr>
      <t xml:space="preserve"> </t>
    </r>
    <r>
      <rPr>
        <b/>
        <sz val="16"/>
        <color rgb="FF0000FF"/>
        <rFont val="Calibri"/>
        <family val="2"/>
        <scheme val="minor"/>
      </rPr>
      <t xml:space="preserve"> NLSE23-71</t>
    </r>
    <r>
      <rPr>
        <b/>
        <sz val="12"/>
        <color theme="1"/>
        <rFont val="Calibri"/>
        <family val="2"/>
        <scheme val="minor"/>
      </rPr>
      <t xml:space="preserve">       FACTURA</t>
    </r>
    <r>
      <rPr>
        <b/>
        <sz val="14"/>
        <color theme="1"/>
        <rFont val="Calibri"/>
        <family val="2"/>
        <scheme val="minor"/>
      </rPr>
      <t xml:space="preserve"> --2172349     </t>
    </r>
    <r>
      <rPr>
        <b/>
        <sz val="12"/>
        <color theme="1"/>
        <rFont val="Calibri"/>
        <family val="2"/>
        <scheme val="minor"/>
      </rPr>
      <t xml:space="preserve">  valor   FACTURA  41,284.16 </t>
    </r>
    <r>
      <rPr>
        <b/>
        <sz val="12"/>
        <color rgb="FF0000FF"/>
        <rFont val="Calibri"/>
        <family val="2"/>
        <scheme val="minor"/>
      </rPr>
      <t xml:space="preserve">    </t>
    </r>
    <r>
      <rPr>
        <b/>
        <sz val="12"/>
        <color theme="1"/>
        <rFont val="Calibri"/>
        <family val="2"/>
        <scheme val="minor"/>
      </rPr>
      <t xml:space="preserve">       SALDO  PENDIENTE  2,284.16     usd</t>
    </r>
  </si>
  <si>
    <t>NLSE23-71</t>
  </si>
  <si>
    <r>
      <t xml:space="preserve">Compra de 39,000.00    usd t.c.   17.912     A SEABOARD    </t>
    </r>
    <r>
      <rPr>
        <b/>
        <sz val="18"/>
        <color rgb="FF0000FF"/>
        <rFont val="Calibri"/>
        <family val="2"/>
        <scheme val="minor"/>
      </rPr>
      <t xml:space="preserve"> </t>
    </r>
    <r>
      <rPr>
        <b/>
        <sz val="16"/>
        <color rgb="FF0000FF"/>
        <rFont val="Calibri"/>
        <family val="2"/>
        <scheme val="minor"/>
      </rPr>
      <t xml:space="preserve"> NLSE23-72</t>
    </r>
    <r>
      <rPr>
        <b/>
        <sz val="12"/>
        <color theme="1"/>
        <rFont val="Calibri"/>
        <family val="2"/>
        <scheme val="minor"/>
      </rPr>
      <t xml:space="preserve">       FACTURA</t>
    </r>
    <r>
      <rPr>
        <b/>
        <sz val="14"/>
        <color theme="1"/>
        <rFont val="Calibri"/>
        <family val="2"/>
        <scheme val="minor"/>
      </rPr>
      <t xml:space="preserve"> --2172350     </t>
    </r>
    <r>
      <rPr>
        <b/>
        <sz val="12"/>
        <color theme="1"/>
        <rFont val="Calibri"/>
        <family val="2"/>
        <scheme val="minor"/>
      </rPr>
      <t xml:space="preserve">  valor   FACTURA  42,051.39 </t>
    </r>
    <r>
      <rPr>
        <b/>
        <sz val="12"/>
        <color rgb="FF0000FF"/>
        <rFont val="Calibri"/>
        <family val="2"/>
        <scheme val="minor"/>
      </rPr>
      <t xml:space="preserve">    </t>
    </r>
    <r>
      <rPr>
        <b/>
        <sz val="12"/>
        <color theme="1"/>
        <rFont val="Calibri"/>
        <family val="2"/>
        <scheme val="minor"/>
      </rPr>
      <t xml:space="preserve">       SALDO  PENDIENTE  3,051.39     usd</t>
    </r>
  </si>
  <si>
    <t>NLSE23-72</t>
  </si>
  <si>
    <r>
      <t xml:space="preserve">Compra de 41,000.00    usd t.c.   17.844     A SEABOARD    </t>
    </r>
    <r>
      <rPr>
        <b/>
        <sz val="18"/>
        <color rgb="FF0000FF"/>
        <rFont val="Calibri"/>
        <family val="2"/>
        <scheme val="minor"/>
      </rPr>
      <t xml:space="preserve"> </t>
    </r>
    <r>
      <rPr>
        <b/>
        <sz val="16"/>
        <color rgb="FF0000FF"/>
        <rFont val="Calibri"/>
        <family val="2"/>
        <scheme val="minor"/>
      </rPr>
      <t xml:space="preserve"> NLSE23-73</t>
    </r>
    <r>
      <rPr>
        <b/>
        <sz val="12"/>
        <color theme="1"/>
        <rFont val="Calibri"/>
        <family val="2"/>
        <scheme val="minor"/>
      </rPr>
      <t xml:space="preserve">       FACTURA</t>
    </r>
    <r>
      <rPr>
        <b/>
        <sz val="14"/>
        <color theme="1"/>
        <rFont val="Calibri"/>
        <family val="2"/>
        <scheme val="minor"/>
      </rPr>
      <t xml:space="preserve"> --2173888     </t>
    </r>
    <r>
      <rPr>
        <b/>
        <sz val="12"/>
        <color theme="1"/>
        <rFont val="Calibri"/>
        <family val="2"/>
        <scheme val="minor"/>
      </rPr>
      <t xml:space="preserve">  valor   FACTURA  42,966.36 </t>
    </r>
    <r>
      <rPr>
        <b/>
        <sz val="12"/>
        <color rgb="FF0000FF"/>
        <rFont val="Calibri"/>
        <family val="2"/>
        <scheme val="minor"/>
      </rPr>
      <t xml:space="preserve">    </t>
    </r>
    <r>
      <rPr>
        <b/>
        <sz val="12"/>
        <color theme="1"/>
        <rFont val="Calibri"/>
        <family val="2"/>
        <scheme val="minor"/>
      </rPr>
      <t xml:space="preserve">       SALDO  PENDIENTE  1,966.36     usd</t>
    </r>
  </si>
  <si>
    <t>NLSE23-73</t>
  </si>
  <si>
    <r>
      <t xml:space="preserve">Compra de 41,000.00    usd t.c.   17.844     A SEABOARD    </t>
    </r>
    <r>
      <rPr>
        <b/>
        <sz val="18"/>
        <color rgb="FF0000FF"/>
        <rFont val="Calibri"/>
        <family val="2"/>
        <scheme val="minor"/>
      </rPr>
      <t xml:space="preserve"> </t>
    </r>
    <r>
      <rPr>
        <b/>
        <sz val="16"/>
        <color rgb="FF0000FF"/>
        <rFont val="Calibri"/>
        <family val="2"/>
        <scheme val="minor"/>
      </rPr>
      <t xml:space="preserve"> NLSE23-74</t>
    </r>
    <r>
      <rPr>
        <b/>
        <sz val="12"/>
        <color theme="1"/>
        <rFont val="Calibri"/>
        <family val="2"/>
        <scheme val="minor"/>
      </rPr>
      <t xml:space="preserve">       FACTURA</t>
    </r>
    <r>
      <rPr>
        <b/>
        <sz val="14"/>
        <color theme="1"/>
        <rFont val="Calibri"/>
        <family val="2"/>
        <scheme val="minor"/>
      </rPr>
      <t xml:space="preserve"> --2173889     </t>
    </r>
    <r>
      <rPr>
        <b/>
        <sz val="12"/>
        <color theme="1"/>
        <rFont val="Calibri"/>
        <family val="2"/>
        <scheme val="minor"/>
      </rPr>
      <t xml:space="preserve">  valor   FACTURA  43,235.72 </t>
    </r>
    <r>
      <rPr>
        <b/>
        <sz val="12"/>
        <color rgb="FF0000FF"/>
        <rFont val="Calibri"/>
        <family val="2"/>
        <scheme val="minor"/>
      </rPr>
      <t xml:space="preserve">    </t>
    </r>
    <r>
      <rPr>
        <b/>
        <sz val="12"/>
        <color theme="1"/>
        <rFont val="Calibri"/>
        <family val="2"/>
        <scheme val="minor"/>
      </rPr>
      <t xml:space="preserve">       SALDO  PENDIENTE  2,235.72     usd</t>
    </r>
  </si>
  <si>
    <t>NLSE23-74</t>
  </si>
  <si>
    <r>
      <t xml:space="preserve">Compra de 42,000.00    usd t.c.   17.670     A SEABOARD    </t>
    </r>
    <r>
      <rPr>
        <b/>
        <sz val="18"/>
        <color rgb="FF0000FF"/>
        <rFont val="Calibri"/>
        <family val="2"/>
        <scheme val="minor"/>
      </rPr>
      <t xml:space="preserve"> </t>
    </r>
    <r>
      <rPr>
        <b/>
        <sz val="16"/>
        <color rgb="FF0000FF"/>
        <rFont val="Calibri"/>
        <family val="2"/>
        <scheme val="minor"/>
      </rPr>
      <t xml:space="preserve"> NLSE23-75</t>
    </r>
    <r>
      <rPr>
        <b/>
        <sz val="12"/>
        <color theme="1"/>
        <rFont val="Calibri"/>
        <family val="2"/>
        <scheme val="minor"/>
      </rPr>
      <t xml:space="preserve">       FACTURA</t>
    </r>
    <r>
      <rPr>
        <b/>
        <sz val="14"/>
        <color theme="1"/>
        <rFont val="Calibri"/>
        <family val="2"/>
        <scheme val="minor"/>
      </rPr>
      <t xml:space="preserve"> --2174213     </t>
    </r>
    <r>
      <rPr>
        <b/>
        <sz val="12"/>
        <color theme="1"/>
        <rFont val="Calibri"/>
        <family val="2"/>
        <scheme val="minor"/>
      </rPr>
      <t xml:space="preserve">  valor   FACTURA  44,608.39 </t>
    </r>
    <r>
      <rPr>
        <b/>
        <sz val="12"/>
        <color rgb="FF0000FF"/>
        <rFont val="Calibri"/>
        <family val="2"/>
        <scheme val="minor"/>
      </rPr>
      <t xml:space="preserve">    </t>
    </r>
    <r>
      <rPr>
        <b/>
        <sz val="12"/>
        <color theme="1"/>
        <rFont val="Calibri"/>
        <family val="2"/>
        <scheme val="minor"/>
      </rPr>
      <t xml:space="preserve">       SALDO  PENDIENTE  2,608.39     usd</t>
    </r>
  </si>
  <si>
    <t>NLSE23-75</t>
  </si>
  <si>
    <r>
      <t xml:space="preserve">Compra de 42,000.00    usd t.c.   17.670     A SEABOARD    </t>
    </r>
    <r>
      <rPr>
        <b/>
        <sz val="18"/>
        <color rgb="FF0000FF"/>
        <rFont val="Calibri"/>
        <family val="2"/>
        <scheme val="minor"/>
      </rPr>
      <t xml:space="preserve"> </t>
    </r>
    <r>
      <rPr>
        <b/>
        <sz val="16"/>
        <color rgb="FF0000FF"/>
        <rFont val="Calibri"/>
        <family val="2"/>
        <scheme val="minor"/>
      </rPr>
      <t xml:space="preserve"> NLSE23-76</t>
    </r>
    <r>
      <rPr>
        <b/>
        <sz val="12"/>
        <color theme="1"/>
        <rFont val="Calibri"/>
        <family val="2"/>
        <scheme val="minor"/>
      </rPr>
      <t xml:space="preserve">       FACTURA</t>
    </r>
    <r>
      <rPr>
        <b/>
        <sz val="14"/>
        <color theme="1"/>
        <rFont val="Calibri"/>
        <family val="2"/>
        <scheme val="minor"/>
      </rPr>
      <t xml:space="preserve"> --2174598     </t>
    </r>
    <r>
      <rPr>
        <b/>
        <sz val="12"/>
        <color theme="1"/>
        <rFont val="Calibri"/>
        <family val="2"/>
        <scheme val="minor"/>
      </rPr>
      <t xml:space="preserve">  valor   FACTURA  44,563.8 </t>
    </r>
    <r>
      <rPr>
        <b/>
        <sz val="12"/>
        <color rgb="FF0000FF"/>
        <rFont val="Calibri"/>
        <family val="2"/>
        <scheme val="minor"/>
      </rPr>
      <t xml:space="preserve">    </t>
    </r>
    <r>
      <rPr>
        <b/>
        <sz val="12"/>
        <color theme="1"/>
        <rFont val="Calibri"/>
        <family val="2"/>
        <scheme val="minor"/>
      </rPr>
      <t xml:space="preserve">       SALDO  PENDIENTE  2,563.80    usd</t>
    </r>
  </si>
  <si>
    <t>NLSE23-76</t>
  </si>
  <si>
    <r>
      <t xml:space="preserve">Compra de 47,000.00    usd t.c.   17.655     A SEABOARD    </t>
    </r>
    <r>
      <rPr>
        <b/>
        <sz val="18"/>
        <color rgb="FF0000FF"/>
        <rFont val="Calibri"/>
        <family val="2"/>
        <scheme val="minor"/>
      </rPr>
      <t xml:space="preserve"> </t>
    </r>
    <r>
      <rPr>
        <b/>
        <sz val="16"/>
        <color rgb="FF0000FF"/>
        <rFont val="Calibri"/>
        <family val="2"/>
        <scheme val="minor"/>
      </rPr>
      <t xml:space="preserve"> NLSE23-77</t>
    </r>
    <r>
      <rPr>
        <b/>
        <sz val="12"/>
        <color theme="1"/>
        <rFont val="Calibri"/>
        <family val="2"/>
        <scheme val="minor"/>
      </rPr>
      <t xml:space="preserve">       FACTURA</t>
    </r>
    <r>
      <rPr>
        <b/>
        <sz val="14"/>
        <color theme="1"/>
        <rFont val="Calibri"/>
        <family val="2"/>
        <scheme val="minor"/>
      </rPr>
      <t xml:space="preserve"> --2174712     </t>
    </r>
    <r>
      <rPr>
        <b/>
        <sz val="12"/>
        <color theme="1"/>
        <rFont val="Calibri"/>
        <family val="2"/>
        <scheme val="minor"/>
      </rPr>
      <t xml:space="preserve">  valor   FACTURA  44,288.99 </t>
    </r>
    <r>
      <rPr>
        <b/>
        <sz val="12"/>
        <color rgb="FF0000FF"/>
        <rFont val="Calibri"/>
        <family val="2"/>
        <scheme val="minor"/>
      </rPr>
      <t xml:space="preserve">    </t>
    </r>
    <r>
      <rPr>
        <b/>
        <sz val="12"/>
        <color theme="1"/>
        <rFont val="Calibri"/>
        <family val="2"/>
        <scheme val="minor"/>
      </rPr>
      <t xml:space="preserve">       SALDO  A FAVOR   2,711.01    usd</t>
    </r>
  </si>
  <si>
    <t>NLSE23-77</t>
  </si>
  <si>
    <r>
      <t xml:space="preserve">Compra de 47,000.00    usd t.c.   17.655     A SEABOARD    </t>
    </r>
    <r>
      <rPr>
        <b/>
        <sz val="18"/>
        <color rgb="FF0000FF"/>
        <rFont val="Calibri"/>
        <family val="2"/>
        <scheme val="minor"/>
      </rPr>
      <t xml:space="preserve"> </t>
    </r>
    <r>
      <rPr>
        <b/>
        <sz val="16"/>
        <color rgb="FF0000FF"/>
        <rFont val="Calibri"/>
        <family val="2"/>
        <scheme val="minor"/>
      </rPr>
      <t xml:space="preserve"> NLSE23-78</t>
    </r>
    <r>
      <rPr>
        <b/>
        <sz val="12"/>
        <color theme="1"/>
        <rFont val="Calibri"/>
        <family val="2"/>
        <scheme val="minor"/>
      </rPr>
      <t xml:space="preserve">       FACTURA</t>
    </r>
    <r>
      <rPr>
        <b/>
        <sz val="14"/>
        <color theme="1"/>
        <rFont val="Calibri"/>
        <family val="2"/>
        <scheme val="minor"/>
      </rPr>
      <t xml:space="preserve"> --2174713     </t>
    </r>
    <r>
      <rPr>
        <b/>
        <sz val="12"/>
        <color theme="1"/>
        <rFont val="Calibri"/>
        <family val="2"/>
        <scheme val="minor"/>
      </rPr>
      <t xml:space="preserve">  valor   FACTURA  44,316.71 </t>
    </r>
    <r>
      <rPr>
        <b/>
        <sz val="12"/>
        <color rgb="FF0000FF"/>
        <rFont val="Calibri"/>
        <family val="2"/>
        <scheme val="minor"/>
      </rPr>
      <t xml:space="preserve">    </t>
    </r>
    <r>
      <rPr>
        <b/>
        <sz val="12"/>
        <color theme="1"/>
        <rFont val="Calibri"/>
        <family val="2"/>
        <scheme val="minor"/>
      </rPr>
      <t xml:space="preserve">       SALDO  A FAVOR     2,683.29    usd</t>
    </r>
  </si>
  <si>
    <t>NLSE23-78</t>
  </si>
  <si>
    <r>
      <t xml:space="preserve">Compra de  40,040.81     usd  tc   17.613    PAGO A TYSON FRESH MEATS. INC   I-1705   FACTURA    144128      VALOR FACTURA   40,040.81 </t>
    </r>
    <r>
      <rPr>
        <b/>
        <sz val="14"/>
        <color rgb="FFFF0000"/>
        <rFont val="Calibri"/>
        <family val="2"/>
        <scheme val="minor"/>
      </rPr>
      <t xml:space="preserve">  </t>
    </r>
    <r>
      <rPr>
        <b/>
        <sz val="14"/>
        <color theme="1"/>
        <rFont val="Calibri"/>
        <family val="2"/>
        <scheme val="minor"/>
      </rPr>
      <t>usd</t>
    </r>
  </si>
  <si>
    <t>I-1705</t>
  </si>
  <si>
    <r>
      <t xml:space="preserve">Compra de  43,530.03     usd  tc   17.740    PAGO A TYSON FRESH MEATS. INC   I-1706   FACTURA    1453314      VALOR FACTURA   43,530.03 </t>
    </r>
    <r>
      <rPr>
        <b/>
        <sz val="14"/>
        <color rgb="FFFF0000"/>
        <rFont val="Calibri"/>
        <family val="2"/>
        <scheme val="minor"/>
      </rPr>
      <t xml:space="preserve">  </t>
    </r>
    <r>
      <rPr>
        <b/>
        <sz val="14"/>
        <color theme="1"/>
        <rFont val="Calibri"/>
        <family val="2"/>
        <scheme val="minor"/>
      </rPr>
      <t>usd</t>
    </r>
  </si>
  <si>
    <t>I-1706</t>
  </si>
  <si>
    <r>
      <t xml:space="preserve">Compra de 41,000.00    usd t.c.   17.844     A SEABOARD    </t>
    </r>
    <r>
      <rPr>
        <b/>
        <sz val="18"/>
        <color rgb="FF0000FF"/>
        <rFont val="Calibri"/>
        <family val="2"/>
        <scheme val="minor"/>
      </rPr>
      <t xml:space="preserve"> </t>
    </r>
    <r>
      <rPr>
        <b/>
        <sz val="16"/>
        <color rgb="FF0000FF"/>
        <rFont val="Calibri"/>
        <family val="2"/>
        <scheme val="minor"/>
      </rPr>
      <t xml:space="preserve"> NLSE23-73</t>
    </r>
    <r>
      <rPr>
        <b/>
        <sz val="12"/>
        <color theme="1"/>
        <rFont val="Calibri"/>
        <family val="2"/>
        <scheme val="minor"/>
      </rPr>
      <t xml:space="preserve">       FACTURA</t>
    </r>
    <r>
      <rPr>
        <b/>
        <sz val="14"/>
        <color theme="1"/>
        <rFont val="Calibri"/>
        <family val="2"/>
        <scheme val="minor"/>
      </rPr>
      <t xml:space="preserve"> --2173888     </t>
    </r>
    <r>
      <rPr>
        <b/>
        <sz val="12"/>
        <color theme="1"/>
        <rFont val="Calibri"/>
        <family val="2"/>
        <scheme val="minor"/>
      </rPr>
      <t xml:space="preserve">  </t>
    </r>
    <r>
      <rPr>
        <b/>
        <sz val="14"/>
        <color theme="5" tint="-0.499984740745262"/>
        <rFont val="Calibri"/>
        <family val="2"/>
        <scheme val="minor"/>
      </rPr>
      <t>NOTA DE CREDITO  350.00  usd por documentos extraordinarios</t>
    </r>
  </si>
  <si>
    <t>NOTA DE CREDITO   4906938</t>
  </si>
  <si>
    <r>
      <t xml:space="preserve">Compra de 41,000.00    usd t.c.   17.844     A SEABOARD    </t>
    </r>
    <r>
      <rPr>
        <b/>
        <sz val="18"/>
        <color rgb="FF0000FF"/>
        <rFont val="Calibri"/>
        <family val="2"/>
        <scheme val="minor"/>
      </rPr>
      <t xml:space="preserve"> </t>
    </r>
    <r>
      <rPr>
        <b/>
        <sz val="16"/>
        <color rgb="FF0000FF"/>
        <rFont val="Calibri"/>
        <family val="2"/>
        <scheme val="minor"/>
      </rPr>
      <t xml:space="preserve"> NLSE23-74</t>
    </r>
    <r>
      <rPr>
        <b/>
        <sz val="12"/>
        <color theme="1"/>
        <rFont val="Calibri"/>
        <family val="2"/>
        <scheme val="minor"/>
      </rPr>
      <t xml:space="preserve">       FACTURA</t>
    </r>
    <r>
      <rPr>
        <b/>
        <sz val="14"/>
        <color theme="1"/>
        <rFont val="Calibri"/>
        <family val="2"/>
        <scheme val="minor"/>
      </rPr>
      <t xml:space="preserve"> --2173889     </t>
    </r>
    <r>
      <rPr>
        <b/>
        <sz val="12"/>
        <color theme="1"/>
        <rFont val="Calibri"/>
        <family val="2"/>
        <scheme val="minor"/>
      </rPr>
      <t xml:space="preserve">  NOTA DE CREDITO   350.00  usd  por documentos extraordinarios</t>
    </r>
  </si>
  <si>
    <t>NOTA DE CREDITO   4906937</t>
  </si>
  <si>
    <r>
      <t xml:space="preserve">Compra de 45,500.00    usd t.c.   17.465     A SEABOARD    </t>
    </r>
    <r>
      <rPr>
        <b/>
        <sz val="18"/>
        <color rgb="FF0000FF"/>
        <rFont val="Calibri"/>
        <family val="2"/>
        <scheme val="minor"/>
      </rPr>
      <t xml:space="preserve"> </t>
    </r>
    <r>
      <rPr>
        <b/>
        <sz val="16"/>
        <color rgb="FF0000FF"/>
        <rFont val="Calibri"/>
        <family val="2"/>
        <scheme val="minor"/>
      </rPr>
      <t xml:space="preserve"> NLSE23-79</t>
    </r>
    <r>
      <rPr>
        <b/>
        <sz val="12"/>
        <color theme="1"/>
        <rFont val="Calibri"/>
        <family val="2"/>
        <scheme val="minor"/>
      </rPr>
      <t xml:space="preserve">       FACTURA</t>
    </r>
    <r>
      <rPr>
        <b/>
        <sz val="14"/>
        <color theme="1"/>
        <rFont val="Calibri"/>
        <family val="2"/>
        <scheme val="minor"/>
      </rPr>
      <t xml:space="preserve"> --2176849     </t>
    </r>
    <r>
      <rPr>
        <b/>
        <sz val="12"/>
        <color theme="1"/>
        <rFont val="Calibri"/>
        <family val="2"/>
        <scheme val="minor"/>
      </rPr>
      <t xml:space="preserve">  valor   FACTURA  41,806.51 </t>
    </r>
    <r>
      <rPr>
        <b/>
        <sz val="12"/>
        <color rgb="FF0000FF"/>
        <rFont val="Calibri"/>
        <family val="2"/>
        <scheme val="minor"/>
      </rPr>
      <t xml:space="preserve">    </t>
    </r>
    <r>
      <rPr>
        <b/>
        <sz val="12"/>
        <color theme="1"/>
        <rFont val="Calibri"/>
        <family val="2"/>
        <scheme val="minor"/>
      </rPr>
      <t xml:space="preserve">       SALDO  A FAVOR     3,693.49    usd</t>
    </r>
  </si>
  <si>
    <t>NLSE23-79</t>
  </si>
  <si>
    <r>
      <t xml:space="preserve">Compra de 45,500.00    usd t.c.   17.465     A SEABOARD    </t>
    </r>
    <r>
      <rPr>
        <b/>
        <sz val="18"/>
        <color rgb="FF0000FF"/>
        <rFont val="Calibri"/>
        <family val="2"/>
        <scheme val="minor"/>
      </rPr>
      <t xml:space="preserve"> </t>
    </r>
    <r>
      <rPr>
        <b/>
        <sz val="16"/>
        <color rgb="FF0000FF"/>
        <rFont val="Calibri"/>
        <family val="2"/>
        <scheme val="minor"/>
      </rPr>
      <t xml:space="preserve"> NLSE23-80</t>
    </r>
    <r>
      <rPr>
        <b/>
        <sz val="12"/>
        <color theme="1"/>
        <rFont val="Calibri"/>
        <family val="2"/>
        <scheme val="minor"/>
      </rPr>
      <t xml:space="preserve">       FACTURA</t>
    </r>
    <r>
      <rPr>
        <b/>
        <sz val="14"/>
        <color theme="1"/>
        <rFont val="Calibri"/>
        <family val="2"/>
        <scheme val="minor"/>
      </rPr>
      <t xml:space="preserve"> --2176850     </t>
    </r>
    <r>
      <rPr>
        <b/>
        <sz val="12"/>
        <color theme="1"/>
        <rFont val="Calibri"/>
        <family val="2"/>
        <scheme val="minor"/>
      </rPr>
      <t xml:space="preserve">  valor   FACTURA  42,069.89 </t>
    </r>
    <r>
      <rPr>
        <b/>
        <sz val="12"/>
        <color rgb="FF0000FF"/>
        <rFont val="Calibri"/>
        <family val="2"/>
        <scheme val="minor"/>
      </rPr>
      <t xml:space="preserve">    </t>
    </r>
    <r>
      <rPr>
        <b/>
        <sz val="12"/>
        <color theme="1"/>
        <rFont val="Calibri"/>
        <family val="2"/>
        <scheme val="minor"/>
      </rPr>
      <t xml:space="preserve">       SALDO  A FAVOR     3,430.11    usd</t>
    </r>
  </si>
  <si>
    <t>NLSE23-80</t>
  </si>
  <si>
    <r>
      <t xml:space="preserve">Compra de 45,500.00    usd t.c.   17.495     A SEABOARD    </t>
    </r>
    <r>
      <rPr>
        <b/>
        <sz val="18"/>
        <color rgb="FF0000FF"/>
        <rFont val="Calibri"/>
        <family val="2"/>
        <scheme val="minor"/>
      </rPr>
      <t xml:space="preserve"> </t>
    </r>
    <r>
      <rPr>
        <b/>
        <sz val="16"/>
        <color rgb="FF0000FF"/>
        <rFont val="Calibri"/>
        <family val="2"/>
        <scheme val="minor"/>
      </rPr>
      <t xml:space="preserve"> NLSE23-81</t>
    </r>
    <r>
      <rPr>
        <b/>
        <sz val="12"/>
        <color theme="1"/>
        <rFont val="Calibri"/>
        <family val="2"/>
        <scheme val="minor"/>
      </rPr>
      <t xml:space="preserve">       FACTURA</t>
    </r>
    <r>
      <rPr>
        <b/>
        <sz val="14"/>
        <color theme="1"/>
        <rFont val="Calibri"/>
        <family val="2"/>
        <scheme val="minor"/>
      </rPr>
      <t xml:space="preserve"> --2178129     </t>
    </r>
    <r>
      <rPr>
        <b/>
        <sz val="12"/>
        <color theme="1"/>
        <rFont val="Calibri"/>
        <family val="2"/>
        <scheme val="minor"/>
      </rPr>
      <t xml:space="preserve">  valor   FACTURA  40,921.84</t>
    </r>
    <r>
      <rPr>
        <b/>
        <sz val="12"/>
        <color rgb="FF0000FF"/>
        <rFont val="Calibri"/>
        <family val="2"/>
        <scheme val="minor"/>
      </rPr>
      <t xml:space="preserve">    </t>
    </r>
    <r>
      <rPr>
        <b/>
        <sz val="12"/>
        <color theme="1"/>
        <rFont val="Calibri"/>
        <family val="2"/>
        <scheme val="minor"/>
      </rPr>
      <t xml:space="preserve">       SALDO  A FAVOR     4,578.16    usd</t>
    </r>
  </si>
  <si>
    <t>NLSE23-81</t>
  </si>
  <si>
    <r>
      <t xml:space="preserve">Compra de 45,000.00    usd t.c.   17.740     A SEABOARD    </t>
    </r>
    <r>
      <rPr>
        <b/>
        <sz val="18"/>
        <color rgb="FF0000FF"/>
        <rFont val="Calibri"/>
        <family val="2"/>
        <scheme val="minor"/>
      </rPr>
      <t xml:space="preserve"> </t>
    </r>
    <r>
      <rPr>
        <b/>
        <sz val="16"/>
        <color rgb="FF0000FF"/>
        <rFont val="Calibri"/>
        <family val="2"/>
        <scheme val="minor"/>
      </rPr>
      <t xml:space="preserve"> NLSE23-82</t>
    </r>
    <r>
      <rPr>
        <b/>
        <sz val="12"/>
        <color theme="1"/>
        <rFont val="Calibri"/>
        <family val="2"/>
        <scheme val="minor"/>
      </rPr>
      <t xml:space="preserve">       FACTURA</t>
    </r>
    <r>
      <rPr>
        <b/>
        <sz val="14"/>
        <color theme="1"/>
        <rFont val="Calibri"/>
        <family val="2"/>
        <scheme val="minor"/>
      </rPr>
      <t xml:space="preserve"> --2178130     </t>
    </r>
    <r>
      <rPr>
        <b/>
        <sz val="12"/>
        <color theme="1"/>
        <rFont val="Calibri"/>
        <family val="2"/>
        <scheme val="minor"/>
      </rPr>
      <t xml:space="preserve">  valor   FACTURA  40,724.16</t>
    </r>
    <r>
      <rPr>
        <b/>
        <sz val="12"/>
        <color rgb="FF0000FF"/>
        <rFont val="Calibri"/>
        <family val="2"/>
        <scheme val="minor"/>
      </rPr>
      <t xml:space="preserve">    </t>
    </r>
    <r>
      <rPr>
        <b/>
        <sz val="12"/>
        <color theme="1"/>
        <rFont val="Calibri"/>
        <family val="2"/>
        <scheme val="minor"/>
      </rPr>
      <t xml:space="preserve">       SALDO  A FAVOR     4,275.84    usd</t>
    </r>
  </si>
  <si>
    <t>NLSE23-82</t>
  </si>
  <si>
    <r>
      <t xml:space="preserve">Compra de 38,000.00    usd t.c.   17.690     A SEABOARD    </t>
    </r>
    <r>
      <rPr>
        <b/>
        <sz val="18"/>
        <color rgb="FF0000FF"/>
        <rFont val="Calibri"/>
        <family val="2"/>
        <scheme val="minor"/>
      </rPr>
      <t xml:space="preserve"> </t>
    </r>
    <r>
      <rPr>
        <b/>
        <sz val="16"/>
        <color rgb="FF0000FF"/>
        <rFont val="Calibri"/>
        <family val="2"/>
        <scheme val="minor"/>
      </rPr>
      <t xml:space="preserve"> NLSE23-83</t>
    </r>
    <r>
      <rPr>
        <b/>
        <sz val="12"/>
        <color theme="1"/>
        <rFont val="Calibri"/>
        <family val="2"/>
        <scheme val="minor"/>
      </rPr>
      <t xml:space="preserve">       FACTURA</t>
    </r>
    <r>
      <rPr>
        <b/>
        <sz val="14"/>
        <color theme="1"/>
        <rFont val="Calibri"/>
        <family val="2"/>
        <scheme val="minor"/>
      </rPr>
      <t xml:space="preserve"> --2178131     </t>
    </r>
    <r>
      <rPr>
        <b/>
        <sz val="12"/>
        <color theme="1"/>
        <rFont val="Calibri"/>
        <family val="2"/>
        <scheme val="minor"/>
      </rPr>
      <t xml:space="preserve">  valor   FACTURA  41,052.65</t>
    </r>
    <r>
      <rPr>
        <b/>
        <sz val="12"/>
        <color rgb="FF0000FF"/>
        <rFont val="Calibri"/>
        <family val="2"/>
        <scheme val="minor"/>
      </rPr>
      <t xml:space="preserve">    </t>
    </r>
    <r>
      <rPr>
        <b/>
        <sz val="12"/>
        <color theme="1"/>
        <rFont val="Calibri"/>
        <family val="2"/>
        <scheme val="minor"/>
      </rPr>
      <t xml:space="preserve">       SALDO  PENDIENTE      3,052.65    usd</t>
    </r>
  </si>
  <si>
    <t>NLSE23-83</t>
  </si>
  <si>
    <r>
      <t xml:space="preserve">Compra de 38,000.00    usd t.c.   17.690     A SEABOARD    </t>
    </r>
    <r>
      <rPr>
        <b/>
        <sz val="18"/>
        <color rgb="FF0000FF"/>
        <rFont val="Calibri"/>
        <family val="2"/>
        <scheme val="minor"/>
      </rPr>
      <t xml:space="preserve"> </t>
    </r>
    <r>
      <rPr>
        <b/>
        <sz val="16"/>
        <color rgb="FF0000FF"/>
        <rFont val="Calibri"/>
        <family val="2"/>
        <scheme val="minor"/>
      </rPr>
      <t xml:space="preserve"> NLSE23-84</t>
    </r>
    <r>
      <rPr>
        <b/>
        <sz val="12"/>
        <color theme="1"/>
        <rFont val="Calibri"/>
        <family val="2"/>
        <scheme val="minor"/>
      </rPr>
      <t xml:space="preserve">       FACTURA</t>
    </r>
    <r>
      <rPr>
        <b/>
        <sz val="14"/>
        <color theme="1"/>
        <rFont val="Calibri"/>
        <family val="2"/>
        <scheme val="minor"/>
      </rPr>
      <t xml:space="preserve"> --2178132     </t>
    </r>
    <r>
      <rPr>
        <b/>
        <sz val="12"/>
        <color theme="1"/>
        <rFont val="Calibri"/>
        <family val="2"/>
        <scheme val="minor"/>
      </rPr>
      <t xml:space="preserve">  valor   FACTURA  40,517.77</t>
    </r>
    <r>
      <rPr>
        <b/>
        <sz val="12"/>
        <color rgb="FF0000FF"/>
        <rFont val="Calibri"/>
        <family val="2"/>
        <scheme val="minor"/>
      </rPr>
      <t xml:space="preserve">    </t>
    </r>
    <r>
      <rPr>
        <b/>
        <sz val="12"/>
        <color theme="1"/>
        <rFont val="Calibri"/>
        <family val="2"/>
        <scheme val="minor"/>
      </rPr>
      <t xml:space="preserve">       SALDO  PENDIENTE     2,517.77    usd</t>
    </r>
  </si>
  <si>
    <t>NLSE23-84</t>
  </si>
  <si>
    <r>
      <t xml:space="preserve">Compra de  40,114.74     usd  tc   17.840    PAGO A TYSON FRESH MEATS. INC        I-1707         FACTURA    1463110      VALOR FACTURA   40,114.74 </t>
    </r>
    <r>
      <rPr>
        <b/>
        <sz val="14"/>
        <color rgb="FFFF0000"/>
        <rFont val="Calibri"/>
        <family val="2"/>
        <scheme val="minor"/>
      </rPr>
      <t xml:space="preserve">  </t>
    </r>
    <r>
      <rPr>
        <b/>
        <sz val="14"/>
        <color theme="1"/>
        <rFont val="Calibri"/>
        <family val="2"/>
        <scheme val="minor"/>
      </rPr>
      <t>usd</t>
    </r>
  </si>
  <si>
    <t>I-1707</t>
  </si>
  <si>
    <r>
      <t xml:space="preserve">Compra de 38,000.00    usd t.c.   18.00     A SEABOARD    </t>
    </r>
    <r>
      <rPr>
        <b/>
        <sz val="18"/>
        <color rgb="FF0000FF"/>
        <rFont val="Calibri"/>
        <family val="2"/>
        <scheme val="minor"/>
      </rPr>
      <t xml:space="preserve"> </t>
    </r>
    <r>
      <rPr>
        <b/>
        <sz val="16"/>
        <color rgb="FF0000FF"/>
        <rFont val="Calibri"/>
        <family val="2"/>
        <scheme val="minor"/>
      </rPr>
      <t xml:space="preserve"> NLSE23-85</t>
    </r>
    <r>
      <rPr>
        <b/>
        <sz val="12"/>
        <color theme="1"/>
        <rFont val="Calibri"/>
        <family val="2"/>
        <scheme val="minor"/>
      </rPr>
      <t xml:space="preserve">       FACTURA</t>
    </r>
    <r>
      <rPr>
        <b/>
        <sz val="14"/>
        <color theme="1"/>
        <rFont val="Calibri"/>
        <family val="2"/>
        <scheme val="minor"/>
      </rPr>
      <t xml:space="preserve"> --2179476     </t>
    </r>
    <r>
      <rPr>
        <b/>
        <sz val="12"/>
        <color theme="1"/>
        <rFont val="Calibri"/>
        <family val="2"/>
        <scheme val="minor"/>
      </rPr>
      <t xml:space="preserve">  valor   FACTURA  36,987.75</t>
    </r>
    <r>
      <rPr>
        <b/>
        <sz val="12"/>
        <color rgb="FF0000FF"/>
        <rFont val="Calibri"/>
        <family val="2"/>
        <scheme val="minor"/>
      </rPr>
      <t xml:space="preserve">    </t>
    </r>
    <r>
      <rPr>
        <b/>
        <sz val="12"/>
        <color theme="1"/>
        <rFont val="Calibri"/>
        <family val="2"/>
        <scheme val="minor"/>
      </rPr>
      <t xml:space="preserve">       SALDO   A FAVOR    1,012.25    usd</t>
    </r>
  </si>
  <si>
    <t>NLSE23-85</t>
  </si>
  <si>
    <r>
      <t xml:space="preserve">Compra de 38,000.00    usd t.c.   18.00     A SEABOARD    </t>
    </r>
    <r>
      <rPr>
        <b/>
        <sz val="18"/>
        <color rgb="FF0000FF"/>
        <rFont val="Calibri"/>
        <family val="2"/>
        <scheme val="minor"/>
      </rPr>
      <t xml:space="preserve"> </t>
    </r>
    <r>
      <rPr>
        <b/>
        <sz val="16"/>
        <color rgb="FF0000FF"/>
        <rFont val="Calibri"/>
        <family val="2"/>
        <scheme val="minor"/>
      </rPr>
      <t xml:space="preserve"> NLSE23-86</t>
    </r>
    <r>
      <rPr>
        <b/>
        <sz val="12"/>
        <color theme="1"/>
        <rFont val="Calibri"/>
        <family val="2"/>
        <scheme val="minor"/>
      </rPr>
      <t xml:space="preserve">       FACTURA</t>
    </r>
    <r>
      <rPr>
        <b/>
        <sz val="14"/>
        <color theme="1"/>
        <rFont val="Calibri"/>
        <family val="2"/>
        <scheme val="minor"/>
      </rPr>
      <t xml:space="preserve"> --2179477     </t>
    </r>
    <r>
      <rPr>
        <b/>
        <sz val="12"/>
        <color theme="1"/>
        <rFont val="Calibri"/>
        <family val="2"/>
        <scheme val="minor"/>
      </rPr>
      <t xml:space="preserve">  valor   FACTURA  36,244.51</t>
    </r>
    <r>
      <rPr>
        <b/>
        <sz val="12"/>
        <color rgb="FF0000FF"/>
        <rFont val="Calibri"/>
        <family val="2"/>
        <scheme val="minor"/>
      </rPr>
      <t xml:space="preserve">    </t>
    </r>
    <r>
      <rPr>
        <b/>
        <sz val="12"/>
        <color theme="1"/>
        <rFont val="Calibri"/>
        <family val="2"/>
        <scheme val="minor"/>
      </rPr>
      <t xml:space="preserve">       SALDO   A FAVOR    1,755.49    usd</t>
    </r>
  </si>
  <si>
    <t>NLSE23-86</t>
  </si>
  <si>
    <r>
      <t xml:space="preserve">Compra de 34,000.00    usd t.c.   17.850     A SEABOARD    </t>
    </r>
    <r>
      <rPr>
        <b/>
        <sz val="18"/>
        <color rgb="FF0000FF"/>
        <rFont val="Calibri"/>
        <family val="2"/>
        <scheme val="minor"/>
      </rPr>
      <t xml:space="preserve"> </t>
    </r>
    <r>
      <rPr>
        <b/>
        <sz val="16"/>
        <color rgb="FF0000FF"/>
        <rFont val="Calibri"/>
        <family val="2"/>
        <scheme val="minor"/>
      </rPr>
      <t xml:space="preserve"> NLSE23-87</t>
    </r>
    <r>
      <rPr>
        <b/>
        <sz val="12"/>
        <color theme="1"/>
        <rFont val="Calibri"/>
        <family val="2"/>
        <scheme val="minor"/>
      </rPr>
      <t xml:space="preserve">       FACTURA</t>
    </r>
    <r>
      <rPr>
        <b/>
        <sz val="14"/>
        <color theme="1"/>
        <rFont val="Calibri"/>
        <family val="2"/>
        <scheme val="minor"/>
      </rPr>
      <t xml:space="preserve"> --2178845     </t>
    </r>
    <r>
      <rPr>
        <b/>
        <sz val="12"/>
        <color theme="1"/>
        <rFont val="Calibri"/>
        <family val="2"/>
        <scheme val="minor"/>
      </rPr>
      <t xml:space="preserve">  valor   FACTURA  35,752.79</t>
    </r>
    <r>
      <rPr>
        <b/>
        <sz val="12"/>
        <color rgb="FF0000FF"/>
        <rFont val="Calibri"/>
        <family val="2"/>
        <scheme val="minor"/>
      </rPr>
      <t xml:space="preserve">    </t>
    </r>
    <r>
      <rPr>
        <b/>
        <sz val="12"/>
        <color theme="1"/>
        <rFont val="Calibri"/>
        <family val="2"/>
        <scheme val="minor"/>
      </rPr>
      <t xml:space="preserve">       SALDO   PENDIENTE     1,752.79    usd</t>
    </r>
  </si>
  <si>
    <t>NLSE23-87</t>
  </si>
  <si>
    <r>
      <t xml:space="preserve">Compra de 34,000.00    usd t.c.   17.860     A SEABOARD    </t>
    </r>
    <r>
      <rPr>
        <b/>
        <sz val="18"/>
        <color rgb="FF0000FF"/>
        <rFont val="Calibri"/>
        <family val="2"/>
        <scheme val="minor"/>
      </rPr>
      <t xml:space="preserve"> </t>
    </r>
    <r>
      <rPr>
        <b/>
        <sz val="16"/>
        <color rgb="FF0000FF"/>
        <rFont val="Calibri"/>
        <family val="2"/>
        <scheme val="minor"/>
      </rPr>
      <t xml:space="preserve"> NLSE23-88</t>
    </r>
    <r>
      <rPr>
        <b/>
        <sz val="12"/>
        <color theme="1"/>
        <rFont val="Calibri"/>
        <family val="2"/>
        <scheme val="minor"/>
      </rPr>
      <t xml:space="preserve">       FACTURA</t>
    </r>
    <r>
      <rPr>
        <b/>
        <sz val="14"/>
        <color theme="1"/>
        <rFont val="Calibri"/>
        <family val="2"/>
        <scheme val="minor"/>
      </rPr>
      <t xml:space="preserve"> --2178846     </t>
    </r>
    <r>
      <rPr>
        <b/>
        <sz val="12"/>
        <color theme="1"/>
        <rFont val="Calibri"/>
        <family val="2"/>
        <scheme val="minor"/>
      </rPr>
      <t xml:space="preserve">  valor   FACTURA  37,243.11</t>
    </r>
    <r>
      <rPr>
        <b/>
        <sz val="12"/>
        <color rgb="FF0000FF"/>
        <rFont val="Calibri"/>
        <family val="2"/>
        <scheme val="minor"/>
      </rPr>
      <t xml:space="preserve">    </t>
    </r>
    <r>
      <rPr>
        <b/>
        <sz val="12"/>
        <color theme="1"/>
        <rFont val="Calibri"/>
        <family val="2"/>
        <scheme val="minor"/>
      </rPr>
      <t xml:space="preserve">       SALDO   PENDIENTE     3,243.11    usd</t>
    </r>
  </si>
  <si>
    <t>NLSE23-88</t>
  </si>
  <si>
    <r>
      <t xml:space="preserve">Compra de 33,500.00    usd t.c.   17.585     A SEABOARD    </t>
    </r>
    <r>
      <rPr>
        <b/>
        <sz val="18"/>
        <color rgb="FF0000FF"/>
        <rFont val="Calibri"/>
        <family val="2"/>
        <scheme val="minor"/>
      </rPr>
      <t xml:space="preserve"> </t>
    </r>
    <r>
      <rPr>
        <b/>
        <sz val="16"/>
        <color rgb="FF0000FF"/>
        <rFont val="Calibri"/>
        <family val="2"/>
        <scheme val="minor"/>
      </rPr>
      <t xml:space="preserve"> NLSE23-91</t>
    </r>
    <r>
      <rPr>
        <b/>
        <sz val="12"/>
        <color theme="1"/>
        <rFont val="Calibri"/>
        <family val="2"/>
        <scheme val="minor"/>
      </rPr>
      <t xml:space="preserve">       FACTURA</t>
    </r>
    <r>
      <rPr>
        <b/>
        <sz val="14"/>
        <color theme="1"/>
        <rFont val="Calibri"/>
        <family val="2"/>
        <scheme val="minor"/>
      </rPr>
      <t xml:space="preserve"> --2181586     </t>
    </r>
    <r>
      <rPr>
        <b/>
        <sz val="12"/>
        <color theme="1"/>
        <rFont val="Calibri"/>
        <family val="2"/>
        <scheme val="minor"/>
      </rPr>
      <t xml:space="preserve">  valor   FACTURA  38,570.64</t>
    </r>
    <r>
      <rPr>
        <b/>
        <sz val="12"/>
        <color rgb="FF0000FF"/>
        <rFont val="Calibri"/>
        <family val="2"/>
        <scheme val="minor"/>
      </rPr>
      <t xml:space="preserve">    </t>
    </r>
    <r>
      <rPr>
        <b/>
        <sz val="12"/>
        <color theme="1"/>
        <rFont val="Calibri"/>
        <family val="2"/>
        <scheme val="minor"/>
      </rPr>
      <t xml:space="preserve">       SALDO   PENDIENTE    5,070.64    usd</t>
    </r>
  </si>
  <si>
    <t>NLSE23-91</t>
  </si>
  <si>
    <r>
      <t xml:space="preserve">Compra de 33,500.00    usd t.c.   17.585     A SEABOARD    </t>
    </r>
    <r>
      <rPr>
        <b/>
        <sz val="18"/>
        <color rgb="FF0000FF"/>
        <rFont val="Calibri"/>
        <family val="2"/>
        <scheme val="minor"/>
      </rPr>
      <t xml:space="preserve"> </t>
    </r>
    <r>
      <rPr>
        <b/>
        <sz val="16"/>
        <color rgb="FF0000FF"/>
        <rFont val="Calibri"/>
        <family val="2"/>
        <scheme val="minor"/>
      </rPr>
      <t xml:space="preserve"> NLSE23-92</t>
    </r>
    <r>
      <rPr>
        <b/>
        <sz val="12"/>
        <color theme="1"/>
        <rFont val="Calibri"/>
        <family val="2"/>
        <scheme val="minor"/>
      </rPr>
      <t xml:space="preserve">       FACTURA</t>
    </r>
    <r>
      <rPr>
        <b/>
        <sz val="14"/>
        <color theme="1"/>
        <rFont val="Calibri"/>
        <family val="2"/>
        <scheme val="minor"/>
      </rPr>
      <t xml:space="preserve"> --2181587     </t>
    </r>
    <r>
      <rPr>
        <b/>
        <sz val="12"/>
        <color theme="1"/>
        <rFont val="Calibri"/>
        <family val="2"/>
        <scheme val="minor"/>
      </rPr>
      <t xml:space="preserve">  valor   FACTURA  38,573.41</t>
    </r>
    <r>
      <rPr>
        <b/>
        <sz val="12"/>
        <color rgb="FF0000FF"/>
        <rFont val="Calibri"/>
        <family val="2"/>
        <scheme val="minor"/>
      </rPr>
      <t xml:space="preserve">    </t>
    </r>
    <r>
      <rPr>
        <b/>
        <sz val="12"/>
        <color theme="1"/>
        <rFont val="Calibri"/>
        <family val="2"/>
        <scheme val="minor"/>
      </rPr>
      <t xml:space="preserve">       SALDO   PENDIENTE    5,073.41    usd</t>
    </r>
  </si>
  <si>
    <t>NLSE23-92</t>
  </si>
  <si>
    <r>
      <t xml:space="preserve">Compra de 40,000.00    usd t.c.   17.690     A SEABOARD    </t>
    </r>
    <r>
      <rPr>
        <b/>
        <sz val="18"/>
        <color rgb="FF0000FF"/>
        <rFont val="Calibri"/>
        <family val="2"/>
        <scheme val="minor"/>
      </rPr>
      <t xml:space="preserve"> </t>
    </r>
    <r>
      <rPr>
        <b/>
        <sz val="16"/>
        <color rgb="FF0000FF"/>
        <rFont val="Calibri"/>
        <family val="2"/>
        <scheme val="minor"/>
      </rPr>
      <t xml:space="preserve"> NLSE23-93</t>
    </r>
    <r>
      <rPr>
        <b/>
        <sz val="12"/>
        <color theme="1"/>
        <rFont val="Calibri"/>
        <family val="2"/>
        <scheme val="minor"/>
      </rPr>
      <t xml:space="preserve">       FACTURA</t>
    </r>
    <r>
      <rPr>
        <b/>
        <sz val="14"/>
        <color theme="1"/>
        <rFont val="Calibri"/>
        <family val="2"/>
        <scheme val="minor"/>
      </rPr>
      <t xml:space="preserve"> --2182082     </t>
    </r>
    <r>
      <rPr>
        <b/>
        <sz val="12"/>
        <color theme="1"/>
        <rFont val="Calibri"/>
        <family val="2"/>
        <scheme val="minor"/>
      </rPr>
      <t xml:space="preserve">  valor   FACTURA  37,893.56</t>
    </r>
    <r>
      <rPr>
        <b/>
        <sz val="12"/>
        <color rgb="FF0000FF"/>
        <rFont val="Calibri"/>
        <family val="2"/>
        <scheme val="minor"/>
      </rPr>
      <t xml:space="preserve">    </t>
    </r>
    <r>
      <rPr>
        <b/>
        <sz val="12"/>
        <color theme="1"/>
        <rFont val="Calibri"/>
        <family val="2"/>
        <scheme val="minor"/>
      </rPr>
      <t xml:space="preserve">       SALDO   A FAVOR  2,106.44    usd</t>
    </r>
  </si>
  <si>
    <t>NLSE23-93</t>
  </si>
  <si>
    <r>
      <t xml:space="preserve">Compra de 40,000.00    usd t.c.   17.690     A SEABOARD    </t>
    </r>
    <r>
      <rPr>
        <b/>
        <sz val="18"/>
        <color rgb="FF0000FF"/>
        <rFont val="Calibri"/>
        <family val="2"/>
        <scheme val="minor"/>
      </rPr>
      <t xml:space="preserve"> </t>
    </r>
    <r>
      <rPr>
        <b/>
        <sz val="16"/>
        <color rgb="FF0000FF"/>
        <rFont val="Calibri"/>
        <family val="2"/>
        <scheme val="minor"/>
      </rPr>
      <t xml:space="preserve"> NLSE23-89</t>
    </r>
    <r>
      <rPr>
        <b/>
        <sz val="12"/>
        <color theme="1"/>
        <rFont val="Calibri"/>
        <family val="2"/>
        <scheme val="minor"/>
      </rPr>
      <t xml:space="preserve">       FACTURA</t>
    </r>
    <r>
      <rPr>
        <b/>
        <sz val="14"/>
        <color theme="1"/>
        <rFont val="Calibri"/>
        <family val="2"/>
        <scheme val="minor"/>
      </rPr>
      <t xml:space="preserve"> --2182511    </t>
    </r>
    <r>
      <rPr>
        <b/>
        <sz val="12"/>
        <color theme="1"/>
        <rFont val="Calibri"/>
        <family val="2"/>
        <scheme val="minor"/>
      </rPr>
      <t xml:space="preserve">  valor   FACTURA  37,977.87</t>
    </r>
    <r>
      <rPr>
        <b/>
        <sz val="12"/>
        <color rgb="FF0000FF"/>
        <rFont val="Calibri"/>
        <family val="2"/>
        <scheme val="minor"/>
      </rPr>
      <t xml:space="preserve">    </t>
    </r>
    <r>
      <rPr>
        <b/>
        <sz val="12"/>
        <color theme="1"/>
        <rFont val="Calibri"/>
        <family val="2"/>
        <scheme val="minor"/>
      </rPr>
      <t xml:space="preserve">       SALDO   A FAVOR      2,022.13   usd</t>
    </r>
  </si>
  <si>
    <t>NLSE23-89</t>
  </si>
  <si>
    <r>
      <t xml:space="preserve">Compra de 40,000.00    usd t.c.   17.690     A SEABOARD    </t>
    </r>
    <r>
      <rPr>
        <b/>
        <sz val="18"/>
        <color rgb="FF0000FF"/>
        <rFont val="Calibri"/>
        <family val="2"/>
        <scheme val="minor"/>
      </rPr>
      <t xml:space="preserve"> </t>
    </r>
    <r>
      <rPr>
        <b/>
        <sz val="16"/>
        <color rgb="FF0000FF"/>
        <rFont val="Calibri"/>
        <family val="2"/>
        <scheme val="minor"/>
      </rPr>
      <t xml:space="preserve"> NLSE23-90</t>
    </r>
    <r>
      <rPr>
        <b/>
        <sz val="12"/>
        <color theme="1"/>
        <rFont val="Calibri"/>
        <family val="2"/>
        <scheme val="minor"/>
      </rPr>
      <t xml:space="preserve">       FACTURA</t>
    </r>
    <r>
      <rPr>
        <b/>
        <sz val="14"/>
        <color theme="1"/>
        <rFont val="Calibri"/>
        <family val="2"/>
        <scheme val="minor"/>
      </rPr>
      <t xml:space="preserve"> --2182081    </t>
    </r>
    <r>
      <rPr>
        <b/>
        <sz val="12"/>
        <color theme="1"/>
        <rFont val="Calibri"/>
        <family val="2"/>
        <scheme val="minor"/>
      </rPr>
      <t xml:space="preserve">  valor   FACTURA  37,719.32</t>
    </r>
    <r>
      <rPr>
        <b/>
        <sz val="12"/>
        <color rgb="FF0000FF"/>
        <rFont val="Calibri"/>
        <family val="2"/>
        <scheme val="minor"/>
      </rPr>
      <t xml:space="preserve">    </t>
    </r>
    <r>
      <rPr>
        <b/>
        <sz val="12"/>
        <color theme="1"/>
        <rFont val="Calibri"/>
        <family val="2"/>
        <scheme val="minor"/>
      </rPr>
      <t xml:space="preserve">       SALDO   A FAVOR      2,280.68   usd</t>
    </r>
  </si>
  <si>
    <t>NLSE23-90</t>
  </si>
  <si>
    <r>
      <t xml:space="preserve">Compra de 40,000.00    usd t.c.   17.710     A SEABOARD    </t>
    </r>
    <r>
      <rPr>
        <b/>
        <sz val="18"/>
        <color rgb="FF0000FF"/>
        <rFont val="Calibri"/>
        <family val="2"/>
        <scheme val="minor"/>
      </rPr>
      <t xml:space="preserve"> </t>
    </r>
    <r>
      <rPr>
        <b/>
        <sz val="16"/>
        <color rgb="FF0000FF"/>
        <rFont val="Calibri"/>
        <family val="2"/>
        <scheme val="minor"/>
      </rPr>
      <t xml:space="preserve"> NLSE23-94</t>
    </r>
    <r>
      <rPr>
        <b/>
        <sz val="12"/>
        <color theme="1"/>
        <rFont val="Calibri"/>
        <family val="2"/>
        <scheme val="minor"/>
      </rPr>
      <t xml:space="preserve">       FACTURA</t>
    </r>
    <r>
      <rPr>
        <b/>
        <sz val="14"/>
        <color theme="1"/>
        <rFont val="Calibri"/>
        <family val="2"/>
        <scheme val="minor"/>
      </rPr>
      <t xml:space="preserve"> --2182512     </t>
    </r>
    <r>
      <rPr>
        <b/>
        <sz val="12"/>
        <color theme="1"/>
        <rFont val="Calibri"/>
        <family val="2"/>
        <scheme val="minor"/>
      </rPr>
      <t xml:space="preserve">  valor   FACTURA  37,310.87</t>
    </r>
    <r>
      <rPr>
        <b/>
        <sz val="12"/>
        <color rgb="FF0000FF"/>
        <rFont val="Calibri"/>
        <family val="2"/>
        <scheme val="minor"/>
      </rPr>
      <t xml:space="preserve">    </t>
    </r>
    <r>
      <rPr>
        <b/>
        <sz val="12"/>
        <color theme="1"/>
        <rFont val="Calibri"/>
        <family val="2"/>
        <scheme val="minor"/>
      </rPr>
      <t xml:space="preserve">       SALDO   A FAVOR  2,689.13    usd</t>
    </r>
  </si>
  <si>
    <t>NLSE23-94</t>
  </si>
  <si>
    <r>
      <t xml:space="preserve">Compra de 40,000.00    usd t.c.   17.710     A SEABOARD    </t>
    </r>
    <r>
      <rPr>
        <b/>
        <sz val="18"/>
        <color rgb="FF0000FF"/>
        <rFont val="Calibri"/>
        <family val="2"/>
        <scheme val="minor"/>
      </rPr>
      <t xml:space="preserve"> </t>
    </r>
    <r>
      <rPr>
        <b/>
        <sz val="16"/>
        <color rgb="FF0000FF"/>
        <rFont val="Calibri"/>
        <family val="2"/>
        <scheme val="minor"/>
      </rPr>
      <t xml:space="preserve"> NLSE23-95</t>
    </r>
    <r>
      <rPr>
        <b/>
        <sz val="12"/>
        <color theme="1"/>
        <rFont val="Calibri"/>
        <family val="2"/>
        <scheme val="minor"/>
      </rPr>
      <t xml:space="preserve">      FACTURA</t>
    </r>
    <r>
      <rPr>
        <b/>
        <sz val="14"/>
        <color theme="1"/>
        <rFont val="Calibri"/>
        <family val="2"/>
        <scheme val="minor"/>
      </rPr>
      <t xml:space="preserve"> --2182685     </t>
    </r>
    <r>
      <rPr>
        <b/>
        <sz val="12"/>
        <color theme="1"/>
        <rFont val="Calibri"/>
        <family val="2"/>
        <scheme val="minor"/>
      </rPr>
      <t xml:space="preserve">  valor   FACTURA   41,210.95</t>
    </r>
    <r>
      <rPr>
        <b/>
        <sz val="12"/>
        <color rgb="FF0000FF"/>
        <rFont val="Calibri"/>
        <family val="2"/>
        <scheme val="minor"/>
      </rPr>
      <t xml:space="preserve">    </t>
    </r>
    <r>
      <rPr>
        <b/>
        <sz val="12"/>
        <color theme="1"/>
        <rFont val="Calibri"/>
        <family val="2"/>
        <scheme val="minor"/>
      </rPr>
      <t xml:space="preserve">       SALDO    PENDIENTE   1,210.95   usd</t>
    </r>
  </si>
  <si>
    <t>NLSE23-95</t>
  </si>
  <si>
    <r>
      <t xml:space="preserve">Compra de 40,000.00    usd t.c.   17.573    A SEABOARD    </t>
    </r>
    <r>
      <rPr>
        <b/>
        <sz val="18"/>
        <color rgb="FF0000FF"/>
        <rFont val="Calibri"/>
        <family val="2"/>
        <scheme val="minor"/>
      </rPr>
      <t xml:space="preserve"> </t>
    </r>
    <r>
      <rPr>
        <b/>
        <sz val="16"/>
        <color rgb="FF0000FF"/>
        <rFont val="Calibri"/>
        <family val="2"/>
        <scheme val="minor"/>
      </rPr>
      <t xml:space="preserve"> NLSE23-96</t>
    </r>
    <r>
      <rPr>
        <b/>
        <sz val="12"/>
        <color theme="1"/>
        <rFont val="Calibri"/>
        <family val="2"/>
        <scheme val="minor"/>
      </rPr>
      <t xml:space="preserve">      FACTURA</t>
    </r>
    <r>
      <rPr>
        <b/>
        <sz val="14"/>
        <color theme="1"/>
        <rFont val="Calibri"/>
        <family val="2"/>
        <scheme val="minor"/>
      </rPr>
      <t xml:space="preserve"> --2182686     </t>
    </r>
    <r>
      <rPr>
        <b/>
        <sz val="12"/>
        <color theme="1"/>
        <rFont val="Calibri"/>
        <family val="2"/>
        <scheme val="minor"/>
      </rPr>
      <t xml:space="preserve">  valor   FACTURA   39,828.13</t>
    </r>
    <r>
      <rPr>
        <b/>
        <sz val="12"/>
        <color rgb="FF0000FF"/>
        <rFont val="Calibri"/>
        <family val="2"/>
        <scheme val="minor"/>
      </rPr>
      <t xml:space="preserve">    </t>
    </r>
    <r>
      <rPr>
        <b/>
        <sz val="12"/>
        <color theme="1"/>
        <rFont val="Calibri"/>
        <family val="2"/>
        <scheme val="minor"/>
      </rPr>
      <t xml:space="preserve">       SALDO    A FAVOR     173.87   usd</t>
    </r>
  </si>
  <si>
    <t>NLSE23-96</t>
  </si>
  <si>
    <t>NLSE23-119</t>
  </si>
  <si>
    <r>
      <t xml:space="preserve">Compra de 40,000.00    usd t.c.   17.490  A SEABOARD    </t>
    </r>
    <r>
      <rPr>
        <b/>
        <sz val="18"/>
        <color rgb="FF0000FF"/>
        <rFont val="Calibri"/>
        <family val="2"/>
        <scheme val="minor"/>
      </rPr>
      <t xml:space="preserve"> </t>
    </r>
    <r>
      <rPr>
        <b/>
        <sz val="16"/>
        <color rgb="FF0000FF"/>
        <rFont val="Calibri"/>
        <family val="2"/>
        <scheme val="minor"/>
      </rPr>
      <t xml:space="preserve"> NLSE23-119</t>
    </r>
    <r>
      <rPr>
        <b/>
        <sz val="12"/>
        <color theme="1"/>
        <rFont val="Calibri"/>
        <family val="2"/>
        <scheme val="minor"/>
      </rPr>
      <t xml:space="preserve">      FACTURA</t>
    </r>
    <r>
      <rPr>
        <b/>
        <sz val="14"/>
        <color theme="1"/>
        <rFont val="Calibri"/>
        <family val="2"/>
        <scheme val="minor"/>
      </rPr>
      <t xml:space="preserve"> --2182083     </t>
    </r>
    <r>
      <rPr>
        <b/>
        <sz val="12"/>
        <color theme="1"/>
        <rFont val="Calibri"/>
        <family val="2"/>
        <scheme val="minor"/>
      </rPr>
      <t xml:space="preserve">  valor   FACTURA   36,976.97</t>
    </r>
    <r>
      <rPr>
        <b/>
        <sz val="12"/>
        <color rgb="FF0000FF"/>
        <rFont val="Calibri"/>
        <family val="2"/>
        <scheme val="minor"/>
      </rPr>
      <t xml:space="preserve">    </t>
    </r>
    <r>
      <rPr>
        <b/>
        <sz val="12"/>
        <color theme="1"/>
        <rFont val="Calibri"/>
        <family val="2"/>
        <scheme val="minor"/>
      </rPr>
      <t xml:space="preserve">       SALDO    A FAVOR     3,023.03   usd</t>
    </r>
  </si>
  <si>
    <r>
      <t xml:space="preserve">Compra de 41,000.00    usd t.c.   17.190  A SEABOARD    </t>
    </r>
    <r>
      <rPr>
        <b/>
        <sz val="18"/>
        <color rgb="FF0000FF"/>
        <rFont val="Calibri"/>
        <family val="2"/>
        <scheme val="minor"/>
      </rPr>
      <t xml:space="preserve"> </t>
    </r>
    <r>
      <rPr>
        <b/>
        <sz val="16"/>
        <color rgb="FF0000FF"/>
        <rFont val="Calibri"/>
        <family val="2"/>
        <scheme val="minor"/>
      </rPr>
      <t xml:space="preserve"> NLSE23-190</t>
    </r>
    <r>
      <rPr>
        <b/>
        <sz val="12"/>
        <color theme="1"/>
        <rFont val="Calibri"/>
        <family val="2"/>
        <scheme val="minor"/>
      </rPr>
      <t xml:space="preserve">      FACTURA</t>
    </r>
    <r>
      <rPr>
        <b/>
        <sz val="14"/>
        <color theme="1"/>
        <rFont val="Calibri"/>
        <family val="2"/>
        <scheme val="minor"/>
      </rPr>
      <t xml:space="preserve"> --2187148     </t>
    </r>
    <r>
      <rPr>
        <b/>
        <sz val="12"/>
        <color theme="1"/>
        <rFont val="Calibri"/>
        <family val="2"/>
        <scheme val="minor"/>
      </rPr>
      <t xml:space="preserve">  valor   FACTURA   40,611.81</t>
    </r>
    <r>
      <rPr>
        <b/>
        <sz val="12"/>
        <color rgb="FF0000FF"/>
        <rFont val="Calibri"/>
        <family val="2"/>
        <scheme val="minor"/>
      </rPr>
      <t xml:space="preserve">    </t>
    </r>
    <r>
      <rPr>
        <b/>
        <sz val="12"/>
        <color theme="1"/>
        <rFont val="Calibri"/>
        <family val="2"/>
        <scheme val="minor"/>
      </rPr>
      <t xml:space="preserve">       SALDO    A FAVOR     388.19   usd</t>
    </r>
  </si>
  <si>
    <t>NLSE23-105</t>
  </si>
  <si>
    <r>
      <t xml:space="preserve">Compra de 41,000.00    usd t.c.   17.123      A SEABOARD    </t>
    </r>
    <r>
      <rPr>
        <b/>
        <sz val="18"/>
        <color rgb="FF0000FF"/>
        <rFont val="Calibri"/>
        <family val="2"/>
        <scheme val="minor"/>
      </rPr>
      <t xml:space="preserve"> </t>
    </r>
    <r>
      <rPr>
        <b/>
        <sz val="16"/>
        <color rgb="FF0000FF"/>
        <rFont val="Calibri"/>
        <family val="2"/>
        <scheme val="minor"/>
      </rPr>
      <t xml:space="preserve"> NLSE23-106</t>
    </r>
    <r>
      <rPr>
        <b/>
        <sz val="12"/>
        <color theme="1"/>
        <rFont val="Calibri"/>
        <family val="2"/>
        <scheme val="minor"/>
      </rPr>
      <t xml:space="preserve">      FACTURA</t>
    </r>
    <r>
      <rPr>
        <b/>
        <sz val="14"/>
        <color theme="1"/>
        <rFont val="Calibri"/>
        <family val="2"/>
        <scheme val="minor"/>
      </rPr>
      <t xml:space="preserve"> --2187149     </t>
    </r>
    <r>
      <rPr>
        <b/>
        <sz val="12"/>
        <color theme="1"/>
        <rFont val="Calibri"/>
        <family val="2"/>
        <scheme val="minor"/>
      </rPr>
      <t xml:space="preserve">  valor   FACTURA   41,241.23</t>
    </r>
    <r>
      <rPr>
        <b/>
        <sz val="12"/>
        <color rgb="FF0000FF"/>
        <rFont val="Calibri"/>
        <family val="2"/>
        <scheme val="minor"/>
      </rPr>
      <t xml:space="preserve">    </t>
    </r>
    <r>
      <rPr>
        <b/>
        <sz val="12"/>
        <color theme="1"/>
        <rFont val="Calibri"/>
        <family val="2"/>
        <scheme val="minor"/>
      </rPr>
      <t xml:space="preserve">       SALDO    PENDIENTE    241.23   usd</t>
    </r>
  </si>
  <si>
    <t>NLSE23-106</t>
  </si>
  <si>
    <r>
      <t xml:space="preserve">Compra de 36,000.00    usd t.c.   17.170      A SEABOARD    </t>
    </r>
    <r>
      <rPr>
        <b/>
        <sz val="18"/>
        <color rgb="FF0000FF"/>
        <rFont val="Calibri"/>
        <family val="2"/>
        <scheme val="minor"/>
      </rPr>
      <t xml:space="preserve"> </t>
    </r>
    <r>
      <rPr>
        <b/>
        <sz val="16"/>
        <color rgb="FF0000FF"/>
        <rFont val="Calibri"/>
        <family val="2"/>
        <scheme val="minor"/>
      </rPr>
      <t xml:space="preserve"> NLSE23-107</t>
    </r>
    <r>
      <rPr>
        <b/>
        <sz val="12"/>
        <color theme="1"/>
        <rFont val="Calibri"/>
        <family val="2"/>
        <scheme val="minor"/>
      </rPr>
      <t xml:space="preserve">      FACTURA</t>
    </r>
    <r>
      <rPr>
        <b/>
        <sz val="14"/>
        <color theme="1"/>
        <rFont val="Calibri"/>
        <family val="2"/>
        <scheme val="minor"/>
      </rPr>
      <t xml:space="preserve"> --2188978     </t>
    </r>
    <r>
      <rPr>
        <b/>
        <sz val="12"/>
        <color theme="1"/>
        <rFont val="Calibri"/>
        <family val="2"/>
        <scheme val="minor"/>
      </rPr>
      <t xml:space="preserve">  valor   FACTURA   40,790.36</t>
    </r>
    <r>
      <rPr>
        <b/>
        <sz val="12"/>
        <color rgb="FF0000FF"/>
        <rFont val="Calibri"/>
        <family val="2"/>
        <scheme val="minor"/>
      </rPr>
      <t xml:space="preserve">   </t>
    </r>
    <r>
      <rPr>
        <b/>
        <sz val="12"/>
        <color theme="1"/>
        <rFont val="Calibri"/>
        <family val="2"/>
        <scheme val="minor"/>
      </rPr>
      <t xml:space="preserve">       SALDO    PENDIENTE    4,790.36   usd</t>
    </r>
  </si>
  <si>
    <t>NLSE23-107</t>
  </si>
  <si>
    <r>
      <t xml:space="preserve">Compra de 36,000.00    usd t.c.   17.170      A SEABOARD    </t>
    </r>
    <r>
      <rPr>
        <b/>
        <sz val="18"/>
        <color rgb="FF0000FF"/>
        <rFont val="Calibri"/>
        <family val="2"/>
        <scheme val="minor"/>
      </rPr>
      <t xml:space="preserve"> </t>
    </r>
    <r>
      <rPr>
        <b/>
        <sz val="16"/>
        <color rgb="FF0000FF"/>
        <rFont val="Calibri"/>
        <family val="2"/>
        <scheme val="minor"/>
      </rPr>
      <t xml:space="preserve"> NLSE23-108</t>
    </r>
    <r>
      <rPr>
        <b/>
        <sz val="12"/>
        <color theme="1"/>
        <rFont val="Calibri"/>
        <family val="2"/>
        <scheme val="minor"/>
      </rPr>
      <t xml:space="preserve">      FACTURA</t>
    </r>
    <r>
      <rPr>
        <b/>
        <sz val="14"/>
        <color theme="1"/>
        <rFont val="Calibri"/>
        <family val="2"/>
        <scheme val="minor"/>
      </rPr>
      <t xml:space="preserve"> --2188979     </t>
    </r>
    <r>
      <rPr>
        <b/>
        <sz val="12"/>
        <color theme="1"/>
        <rFont val="Calibri"/>
        <family val="2"/>
        <scheme val="minor"/>
      </rPr>
      <t xml:space="preserve">  valor   FACTURA   40,924.57</t>
    </r>
    <r>
      <rPr>
        <b/>
        <sz val="12"/>
        <color rgb="FF0000FF"/>
        <rFont val="Calibri"/>
        <family val="2"/>
        <scheme val="minor"/>
      </rPr>
      <t xml:space="preserve">   </t>
    </r>
    <r>
      <rPr>
        <b/>
        <sz val="12"/>
        <color theme="1"/>
        <rFont val="Calibri"/>
        <family val="2"/>
        <scheme val="minor"/>
      </rPr>
      <t xml:space="preserve">       SALDO    PENDIENTE   4,924.57  usd</t>
    </r>
  </si>
  <si>
    <t>NLSE23-108</t>
  </si>
  <si>
    <r>
      <t xml:space="preserve">Compra de 42,000.00    usd t.c.   17.370  A SEABOARD    </t>
    </r>
    <r>
      <rPr>
        <b/>
        <sz val="18"/>
        <color rgb="FF0000FF"/>
        <rFont val="Calibri"/>
        <family val="2"/>
        <scheme val="minor"/>
      </rPr>
      <t xml:space="preserve"> </t>
    </r>
    <r>
      <rPr>
        <b/>
        <sz val="16"/>
        <color rgb="FF0000FF"/>
        <rFont val="Calibri"/>
        <family val="2"/>
        <scheme val="minor"/>
      </rPr>
      <t xml:space="preserve"> NLSE23-101</t>
    </r>
    <r>
      <rPr>
        <b/>
        <sz val="12"/>
        <color theme="1"/>
        <rFont val="Calibri"/>
        <family val="2"/>
        <scheme val="minor"/>
      </rPr>
      <t xml:space="preserve">      FACTURA</t>
    </r>
    <r>
      <rPr>
        <b/>
        <sz val="14"/>
        <color theme="1"/>
        <rFont val="Calibri"/>
        <family val="2"/>
        <scheme val="minor"/>
      </rPr>
      <t xml:space="preserve"> --2185330     </t>
    </r>
    <r>
      <rPr>
        <b/>
        <sz val="12"/>
        <color theme="1"/>
        <rFont val="Calibri"/>
        <family val="2"/>
        <scheme val="minor"/>
      </rPr>
      <t xml:space="preserve">  valor   FACTURA   33,994.61</t>
    </r>
    <r>
      <rPr>
        <b/>
        <sz val="12"/>
        <color rgb="FF0000FF"/>
        <rFont val="Calibri"/>
        <family val="2"/>
        <scheme val="minor"/>
      </rPr>
      <t xml:space="preserve">    </t>
    </r>
    <r>
      <rPr>
        <b/>
        <sz val="12"/>
        <color theme="1"/>
        <rFont val="Calibri"/>
        <family val="2"/>
        <scheme val="minor"/>
      </rPr>
      <t xml:space="preserve">       SALDO    A FAVOR     8,005.39   usd</t>
    </r>
  </si>
  <si>
    <t>NLSE23-101</t>
  </si>
  <si>
    <r>
      <t xml:space="preserve">Compra de 42,000.00    usd t.c.   17.370  A SEABOARD    </t>
    </r>
    <r>
      <rPr>
        <b/>
        <sz val="18"/>
        <color rgb="FF0000FF"/>
        <rFont val="Calibri"/>
        <family val="2"/>
        <scheme val="minor"/>
      </rPr>
      <t xml:space="preserve"> </t>
    </r>
    <r>
      <rPr>
        <b/>
        <sz val="16"/>
        <color rgb="FF0000FF"/>
        <rFont val="Calibri"/>
        <family val="2"/>
        <scheme val="minor"/>
      </rPr>
      <t xml:space="preserve"> NLSE23-102</t>
    </r>
    <r>
      <rPr>
        <b/>
        <sz val="12"/>
        <color theme="1"/>
        <rFont val="Calibri"/>
        <family val="2"/>
        <scheme val="minor"/>
      </rPr>
      <t xml:space="preserve">      FACTURA</t>
    </r>
    <r>
      <rPr>
        <b/>
        <sz val="14"/>
        <color theme="1"/>
        <rFont val="Calibri"/>
        <family val="2"/>
        <scheme val="minor"/>
      </rPr>
      <t xml:space="preserve"> --2185331     </t>
    </r>
    <r>
      <rPr>
        <b/>
        <sz val="12"/>
        <color theme="1"/>
        <rFont val="Calibri"/>
        <family val="2"/>
        <scheme val="minor"/>
      </rPr>
      <t xml:space="preserve">  valor   FACTURA   37,664.73</t>
    </r>
    <r>
      <rPr>
        <b/>
        <sz val="12"/>
        <color rgb="FF0000FF"/>
        <rFont val="Calibri"/>
        <family val="2"/>
        <scheme val="minor"/>
      </rPr>
      <t xml:space="preserve">   </t>
    </r>
    <r>
      <rPr>
        <b/>
        <sz val="12"/>
        <color theme="1"/>
        <rFont val="Calibri"/>
        <family val="2"/>
        <scheme val="minor"/>
      </rPr>
      <t xml:space="preserve">       SALDO    A FAVOR     4,935.27   usd</t>
    </r>
  </si>
  <si>
    <t>NLSE23-102</t>
  </si>
  <si>
    <r>
      <t xml:space="preserve">Compra de 41,000.00    usd t.c.   17.275  A SEABOARD    </t>
    </r>
    <r>
      <rPr>
        <b/>
        <sz val="18"/>
        <color rgb="FF0000FF"/>
        <rFont val="Calibri"/>
        <family val="2"/>
        <scheme val="minor"/>
      </rPr>
      <t xml:space="preserve"> </t>
    </r>
    <r>
      <rPr>
        <b/>
        <sz val="16"/>
        <color rgb="FF0000FF"/>
        <rFont val="Calibri"/>
        <family val="2"/>
        <scheme val="minor"/>
      </rPr>
      <t xml:space="preserve"> NLSE23-103</t>
    </r>
    <r>
      <rPr>
        <b/>
        <sz val="12"/>
        <color theme="1"/>
        <rFont val="Calibri"/>
        <family val="2"/>
        <scheme val="minor"/>
      </rPr>
      <t xml:space="preserve">      FACTURA</t>
    </r>
    <r>
      <rPr>
        <b/>
        <sz val="14"/>
        <color theme="1"/>
        <rFont val="Calibri"/>
        <family val="2"/>
        <scheme val="minor"/>
      </rPr>
      <t xml:space="preserve"> --2187146     </t>
    </r>
    <r>
      <rPr>
        <b/>
        <sz val="12"/>
        <color theme="1"/>
        <rFont val="Calibri"/>
        <family val="2"/>
        <scheme val="minor"/>
      </rPr>
      <t xml:space="preserve">  valor   FACTURA   40,623.48</t>
    </r>
    <r>
      <rPr>
        <b/>
        <sz val="12"/>
        <color rgb="FF0000FF"/>
        <rFont val="Calibri"/>
        <family val="2"/>
        <scheme val="minor"/>
      </rPr>
      <t xml:space="preserve">   </t>
    </r>
    <r>
      <rPr>
        <b/>
        <sz val="12"/>
        <color theme="1"/>
        <rFont val="Calibri"/>
        <family val="2"/>
        <scheme val="minor"/>
      </rPr>
      <t xml:space="preserve">       SALDO    A FAVOR     376.52   usd</t>
    </r>
  </si>
  <si>
    <t>NLSE23-103</t>
  </si>
  <si>
    <r>
      <t xml:space="preserve">Compra de 41,000.00    usd t.c.   17.275  A SEABOARD    </t>
    </r>
    <r>
      <rPr>
        <b/>
        <sz val="18"/>
        <color rgb="FF0000FF"/>
        <rFont val="Calibri"/>
        <family val="2"/>
        <scheme val="minor"/>
      </rPr>
      <t xml:space="preserve"> </t>
    </r>
    <r>
      <rPr>
        <b/>
        <sz val="16"/>
        <color rgb="FF0000FF"/>
        <rFont val="Calibri"/>
        <family val="2"/>
        <scheme val="minor"/>
      </rPr>
      <t xml:space="preserve"> NLSE23-104</t>
    </r>
    <r>
      <rPr>
        <b/>
        <sz val="12"/>
        <color theme="1"/>
        <rFont val="Calibri"/>
        <family val="2"/>
        <scheme val="minor"/>
      </rPr>
      <t xml:space="preserve">      FACTURA</t>
    </r>
    <r>
      <rPr>
        <b/>
        <sz val="14"/>
        <color theme="1"/>
        <rFont val="Calibri"/>
        <family val="2"/>
        <scheme val="minor"/>
      </rPr>
      <t xml:space="preserve"> --2187147     </t>
    </r>
    <r>
      <rPr>
        <b/>
        <sz val="12"/>
        <color theme="1"/>
        <rFont val="Calibri"/>
        <family val="2"/>
        <scheme val="minor"/>
      </rPr>
      <t xml:space="preserve">  valor   FACTURA   40,543.78</t>
    </r>
    <r>
      <rPr>
        <b/>
        <sz val="12"/>
        <color rgb="FF0000FF"/>
        <rFont val="Calibri"/>
        <family val="2"/>
        <scheme val="minor"/>
      </rPr>
      <t xml:space="preserve">   </t>
    </r>
    <r>
      <rPr>
        <b/>
        <sz val="12"/>
        <color theme="1"/>
        <rFont val="Calibri"/>
        <family val="2"/>
        <scheme val="minor"/>
      </rPr>
      <t xml:space="preserve">       SALDO    A FAVOR     456.22   usd</t>
    </r>
  </si>
  <si>
    <t>NLSE23-104</t>
  </si>
  <si>
    <r>
      <t xml:space="preserve">Compra de 41,000.00    usd t.c.   17.170      A SEABOARD    </t>
    </r>
    <r>
      <rPr>
        <b/>
        <sz val="18"/>
        <color rgb="FF0000FF"/>
        <rFont val="Calibri"/>
        <family val="2"/>
        <scheme val="minor"/>
      </rPr>
      <t xml:space="preserve"> </t>
    </r>
    <r>
      <rPr>
        <b/>
        <sz val="16"/>
        <color rgb="FF0000FF"/>
        <rFont val="Calibri"/>
        <family val="2"/>
        <scheme val="minor"/>
      </rPr>
      <t xml:space="preserve"> NLSE23-110</t>
    </r>
    <r>
      <rPr>
        <b/>
        <sz val="12"/>
        <color theme="1"/>
        <rFont val="Calibri"/>
        <family val="2"/>
        <scheme val="minor"/>
      </rPr>
      <t xml:space="preserve">      FACTURA</t>
    </r>
    <r>
      <rPr>
        <b/>
        <sz val="14"/>
        <color theme="1"/>
        <rFont val="Calibri"/>
        <family val="2"/>
        <scheme val="minor"/>
      </rPr>
      <t xml:space="preserve"> --2189773     </t>
    </r>
    <r>
      <rPr>
        <b/>
        <sz val="12"/>
        <color theme="1"/>
        <rFont val="Calibri"/>
        <family val="2"/>
        <scheme val="minor"/>
      </rPr>
      <t xml:space="preserve">  valor   FACTURA   41,820.37</t>
    </r>
    <r>
      <rPr>
        <b/>
        <sz val="12"/>
        <color rgb="FF0000FF"/>
        <rFont val="Calibri"/>
        <family val="2"/>
        <scheme val="minor"/>
      </rPr>
      <t xml:space="preserve">  </t>
    </r>
    <r>
      <rPr>
        <b/>
        <sz val="12"/>
        <color theme="1"/>
        <rFont val="Calibri"/>
        <family val="2"/>
        <scheme val="minor"/>
      </rPr>
      <t xml:space="preserve">       SALDO    PENDIENTE   820.37  usd</t>
    </r>
  </si>
  <si>
    <t>NLSE23-110</t>
  </si>
  <si>
    <t>NLSE23-111</t>
  </si>
  <si>
    <r>
      <t xml:space="preserve">Compra de 50,000.00    usd t.c.   17.170      A SEABOARD    </t>
    </r>
    <r>
      <rPr>
        <b/>
        <sz val="18"/>
        <color rgb="FF0000FF"/>
        <rFont val="Calibri"/>
        <family val="2"/>
        <scheme val="minor"/>
      </rPr>
      <t xml:space="preserve"> </t>
    </r>
    <r>
      <rPr>
        <b/>
        <sz val="16"/>
        <color rgb="FF0000FF"/>
        <rFont val="Calibri"/>
        <family val="2"/>
        <scheme val="minor"/>
      </rPr>
      <t xml:space="preserve"> NLSE23-112</t>
    </r>
    <r>
      <rPr>
        <b/>
        <sz val="12"/>
        <color theme="1"/>
        <rFont val="Calibri"/>
        <family val="2"/>
        <scheme val="minor"/>
      </rPr>
      <t xml:space="preserve">     FACTURA</t>
    </r>
    <r>
      <rPr>
        <b/>
        <sz val="14"/>
        <color theme="1"/>
        <rFont val="Calibri"/>
        <family val="2"/>
        <scheme val="minor"/>
      </rPr>
      <t xml:space="preserve"> --2189775     </t>
    </r>
    <r>
      <rPr>
        <b/>
        <sz val="12"/>
        <color theme="1"/>
        <rFont val="Calibri"/>
        <family val="2"/>
        <scheme val="minor"/>
      </rPr>
      <t xml:space="preserve">  valor   FACTURA   41,666.81</t>
    </r>
    <r>
      <rPr>
        <b/>
        <sz val="12"/>
        <color rgb="FF0000FF"/>
        <rFont val="Calibri"/>
        <family val="2"/>
        <scheme val="minor"/>
      </rPr>
      <t xml:space="preserve">  </t>
    </r>
    <r>
      <rPr>
        <b/>
        <sz val="12"/>
        <color theme="1"/>
        <rFont val="Calibri"/>
        <family val="2"/>
        <scheme val="minor"/>
      </rPr>
      <t xml:space="preserve">       SALDO    A FAVOR      8,333.19  usd</t>
    </r>
  </si>
  <si>
    <t>NLSE23-112</t>
  </si>
  <si>
    <r>
      <t xml:space="preserve">Compra de 42,000.00    usd t.c.   17.159195      A SEABOARD    </t>
    </r>
    <r>
      <rPr>
        <b/>
        <sz val="18"/>
        <color rgb="FF0000FF"/>
        <rFont val="Calibri"/>
        <family val="2"/>
        <scheme val="minor"/>
      </rPr>
      <t xml:space="preserve"> </t>
    </r>
    <r>
      <rPr>
        <b/>
        <sz val="16"/>
        <color rgb="FF0000FF"/>
        <rFont val="Calibri"/>
        <family val="2"/>
        <scheme val="minor"/>
      </rPr>
      <t xml:space="preserve"> NLSE23-111</t>
    </r>
    <r>
      <rPr>
        <b/>
        <sz val="12"/>
        <color theme="1"/>
        <rFont val="Calibri"/>
        <family val="2"/>
        <scheme val="minor"/>
      </rPr>
      <t xml:space="preserve">     FACTURA</t>
    </r>
    <r>
      <rPr>
        <b/>
        <sz val="14"/>
        <color theme="1"/>
        <rFont val="Calibri"/>
        <family val="2"/>
        <scheme val="minor"/>
      </rPr>
      <t xml:space="preserve"> --2189774     </t>
    </r>
    <r>
      <rPr>
        <b/>
        <sz val="12"/>
        <color theme="1"/>
        <rFont val="Calibri"/>
        <family val="2"/>
        <scheme val="minor"/>
      </rPr>
      <t xml:space="preserve">  valor   FACTURA   41,242.05</t>
    </r>
    <r>
      <rPr>
        <b/>
        <sz val="12"/>
        <color rgb="FF0000FF"/>
        <rFont val="Calibri"/>
        <family val="2"/>
        <scheme val="minor"/>
      </rPr>
      <t xml:space="preserve">  </t>
    </r>
    <r>
      <rPr>
        <b/>
        <sz val="12"/>
        <color theme="1"/>
        <rFont val="Calibri"/>
        <family val="2"/>
        <scheme val="minor"/>
      </rPr>
      <t xml:space="preserve">       SALDO    A FAVOR      757.95  usd</t>
    </r>
  </si>
  <si>
    <r>
      <t xml:space="preserve">Compra de 40,000.00    usd t.c.   17.120      A SEABOARD    </t>
    </r>
    <r>
      <rPr>
        <b/>
        <sz val="18"/>
        <color rgb="FF0000FF"/>
        <rFont val="Calibri"/>
        <family val="2"/>
        <scheme val="minor"/>
      </rPr>
      <t xml:space="preserve"> </t>
    </r>
    <r>
      <rPr>
        <b/>
        <sz val="16"/>
        <color rgb="FF0000FF"/>
        <rFont val="Calibri"/>
        <family val="2"/>
        <scheme val="minor"/>
      </rPr>
      <t xml:space="preserve"> NLSE23-114</t>
    </r>
    <r>
      <rPr>
        <b/>
        <sz val="12"/>
        <color theme="1"/>
        <rFont val="Calibri"/>
        <family val="2"/>
        <scheme val="minor"/>
      </rPr>
      <t xml:space="preserve">     FACTURA</t>
    </r>
    <r>
      <rPr>
        <b/>
        <sz val="14"/>
        <color theme="1"/>
        <rFont val="Calibri"/>
        <family val="2"/>
        <scheme val="minor"/>
      </rPr>
      <t xml:space="preserve"> --2191935     </t>
    </r>
    <r>
      <rPr>
        <b/>
        <sz val="12"/>
        <color theme="1"/>
        <rFont val="Calibri"/>
        <family val="2"/>
        <scheme val="minor"/>
      </rPr>
      <t xml:space="preserve">  valor   FACTURA   45,560.73</t>
    </r>
    <r>
      <rPr>
        <b/>
        <sz val="12"/>
        <color rgb="FF0000FF"/>
        <rFont val="Calibri"/>
        <family val="2"/>
        <scheme val="minor"/>
      </rPr>
      <t xml:space="preserve">  </t>
    </r>
    <r>
      <rPr>
        <b/>
        <sz val="12"/>
        <color theme="1"/>
        <rFont val="Calibri"/>
        <family val="2"/>
        <scheme val="minor"/>
      </rPr>
      <t xml:space="preserve">       SALDO    PENDIENTE  5,560.73  usd</t>
    </r>
  </si>
  <si>
    <t>NLSE23-114</t>
  </si>
  <si>
    <r>
      <t xml:space="preserve">Compra de 40,000.00    usd t.c.   17.120      A SEABOARD    </t>
    </r>
    <r>
      <rPr>
        <b/>
        <sz val="18"/>
        <color rgb="FF0000FF"/>
        <rFont val="Calibri"/>
        <family val="2"/>
        <scheme val="minor"/>
      </rPr>
      <t xml:space="preserve"> </t>
    </r>
    <r>
      <rPr>
        <b/>
        <sz val="16"/>
        <color rgb="FF0000FF"/>
        <rFont val="Calibri"/>
        <family val="2"/>
        <scheme val="minor"/>
      </rPr>
      <t xml:space="preserve"> NLSE23-115</t>
    </r>
    <r>
      <rPr>
        <b/>
        <sz val="12"/>
        <color theme="1"/>
        <rFont val="Calibri"/>
        <family val="2"/>
        <scheme val="minor"/>
      </rPr>
      <t xml:space="preserve">     FACTURA</t>
    </r>
    <r>
      <rPr>
        <b/>
        <sz val="14"/>
        <color theme="1"/>
        <rFont val="Calibri"/>
        <family val="2"/>
        <scheme val="minor"/>
      </rPr>
      <t xml:space="preserve"> --2191936     </t>
    </r>
    <r>
      <rPr>
        <b/>
        <sz val="12"/>
        <color theme="1"/>
        <rFont val="Calibri"/>
        <family val="2"/>
        <scheme val="minor"/>
      </rPr>
      <t xml:space="preserve">  valor   FACTURA   46,215.88</t>
    </r>
    <r>
      <rPr>
        <b/>
        <sz val="12"/>
        <color rgb="FF0000FF"/>
        <rFont val="Calibri"/>
        <family val="2"/>
        <scheme val="minor"/>
      </rPr>
      <t xml:space="preserve">  </t>
    </r>
    <r>
      <rPr>
        <b/>
        <sz val="12"/>
        <color theme="1"/>
        <rFont val="Calibri"/>
        <family val="2"/>
        <scheme val="minor"/>
      </rPr>
      <t xml:space="preserve">       SALDO    PENDIENTE  6,215.88  usd</t>
    </r>
  </si>
  <si>
    <t>NLSE23-115</t>
  </si>
  <si>
    <r>
      <t xml:space="preserve">Compra de 40,000.00    usd t.c.   17.120      A SEABOARD    </t>
    </r>
    <r>
      <rPr>
        <b/>
        <sz val="18"/>
        <color rgb="FF0000FF"/>
        <rFont val="Calibri"/>
        <family val="2"/>
        <scheme val="minor"/>
      </rPr>
      <t xml:space="preserve"> </t>
    </r>
    <r>
      <rPr>
        <b/>
        <sz val="16"/>
        <color rgb="FF0000FF"/>
        <rFont val="Calibri"/>
        <family val="2"/>
        <scheme val="minor"/>
      </rPr>
      <t xml:space="preserve"> NLSE23-116</t>
    </r>
    <r>
      <rPr>
        <b/>
        <sz val="12"/>
        <color theme="1"/>
        <rFont val="Calibri"/>
        <family val="2"/>
        <scheme val="minor"/>
      </rPr>
      <t xml:space="preserve">     FACTURA</t>
    </r>
    <r>
      <rPr>
        <b/>
        <sz val="14"/>
        <color theme="1"/>
        <rFont val="Calibri"/>
        <family val="2"/>
        <scheme val="minor"/>
      </rPr>
      <t xml:space="preserve"> --2192417     </t>
    </r>
    <r>
      <rPr>
        <b/>
        <sz val="12"/>
        <color theme="1"/>
        <rFont val="Calibri"/>
        <family val="2"/>
        <scheme val="minor"/>
      </rPr>
      <t xml:space="preserve">  valor   FACTURA   41,138.19</t>
    </r>
    <r>
      <rPr>
        <b/>
        <sz val="12"/>
        <color rgb="FF0000FF"/>
        <rFont val="Calibri"/>
        <family val="2"/>
        <scheme val="minor"/>
      </rPr>
      <t xml:space="preserve">  </t>
    </r>
    <r>
      <rPr>
        <b/>
        <sz val="12"/>
        <color theme="1"/>
        <rFont val="Calibri"/>
        <family val="2"/>
        <scheme val="minor"/>
      </rPr>
      <t xml:space="preserve">       SALDO    PENDIENTE  1,138.19  usd</t>
    </r>
  </si>
  <si>
    <t>NLSE23-116</t>
  </si>
  <si>
    <r>
      <t xml:space="preserve">Compra de 50,000.00    usd t.c.   17.095      A SEABOARD    </t>
    </r>
    <r>
      <rPr>
        <b/>
        <sz val="18"/>
        <color rgb="FF0000FF"/>
        <rFont val="Calibri"/>
        <family val="2"/>
        <scheme val="minor"/>
      </rPr>
      <t xml:space="preserve"> </t>
    </r>
    <r>
      <rPr>
        <b/>
        <sz val="16"/>
        <color rgb="FF0000FF"/>
        <rFont val="Calibri"/>
        <family val="2"/>
        <scheme val="minor"/>
      </rPr>
      <t xml:space="preserve"> NLSE23-113</t>
    </r>
    <r>
      <rPr>
        <b/>
        <sz val="12"/>
        <color theme="1"/>
        <rFont val="Calibri"/>
        <family val="2"/>
        <scheme val="minor"/>
      </rPr>
      <t xml:space="preserve">    FACTURA</t>
    </r>
    <r>
      <rPr>
        <b/>
        <sz val="14"/>
        <color theme="1"/>
        <rFont val="Calibri"/>
        <family val="2"/>
        <scheme val="minor"/>
      </rPr>
      <t xml:space="preserve"> --2192416     </t>
    </r>
    <r>
      <rPr>
        <b/>
        <sz val="12"/>
        <color theme="1"/>
        <rFont val="Calibri"/>
        <family val="2"/>
        <scheme val="minor"/>
      </rPr>
      <t xml:space="preserve">  valor   FACTURA   46,001.14</t>
    </r>
    <r>
      <rPr>
        <b/>
        <sz val="12"/>
        <color rgb="FF0000FF"/>
        <rFont val="Calibri"/>
        <family val="2"/>
        <scheme val="minor"/>
      </rPr>
      <t xml:space="preserve">  </t>
    </r>
    <r>
      <rPr>
        <b/>
        <sz val="12"/>
        <color theme="1"/>
        <rFont val="Calibri"/>
        <family val="2"/>
        <scheme val="minor"/>
      </rPr>
      <t xml:space="preserve">       SALDO  A FAVOR   3,998.86  usd</t>
    </r>
  </si>
  <si>
    <t>NLSE23-113</t>
  </si>
  <si>
    <r>
      <t xml:space="preserve">Compra de 55,000.00    usd t.c.   17.130      A SEABOARD    </t>
    </r>
    <r>
      <rPr>
        <b/>
        <sz val="18"/>
        <color rgb="FF0000FF"/>
        <rFont val="Calibri"/>
        <family val="2"/>
        <scheme val="minor"/>
      </rPr>
      <t xml:space="preserve"> </t>
    </r>
    <r>
      <rPr>
        <b/>
        <sz val="16"/>
        <color rgb="FF0000FF"/>
        <rFont val="Calibri"/>
        <family val="2"/>
        <scheme val="minor"/>
      </rPr>
      <t xml:space="preserve"> NLSE23-117</t>
    </r>
    <r>
      <rPr>
        <b/>
        <sz val="12"/>
        <color theme="1"/>
        <rFont val="Calibri"/>
        <family val="2"/>
        <scheme val="minor"/>
      </rPr>
      <t xml:space="preserve">    FACTURA</t>
    </r>
    <r>
      <rPr>
        <b/>
        <sz val="14"/>
        <color theme="1"/>
        <rFont val="Calibri"/>
        <family val="2"/>
        <scheme val="minor"/>
      </rPr>
      <t xml:space="preserve"> --2192418     </t>
    </r>
    <r>
      <rPr>
        <b/>
        <sz val="12"/>
        <color theme="1"/>
        <rFont val="Calibri"/>
        <family val="2"/>
        <scheme val="minor"/>
      </rPr>
      <t xml:space="preserve">  valor   FACTURA   45,879.14</t>
    </r>
    <r>
      <rPr>
        <b/>
        <sz val="12"/>
        <color rgb="FF0000FF"/>
        <rFont val="Calibri"/>
        <family val="2"/>
        <scheme val="minor"/>
      </rPr>
      <t xml:space="preserve">  </t>
    </r>
    <r>
      <rPr>
        <b/>
        <sz val="12"/>
        <color theme="1"/>
        <rFont val="Calibri"/>
        <family val="2"/>
        <scheme val="minor"/>
      </rPr>
      <t xml:space="preserve">       SALDO  A FAVOR   9,120.86  usd</t>
    </r>
  </si>
  <si>
    <t>NLSE23-117</t>
  </si>
  <si>
    <r>
      <t xml:space="preserve">Compra de 50,000.00    usd t.c.   17.090      A SEABOARD    </t>
    </r>
    <r>
      <rPr>
        <b/>
        <sz val="18"/>
        <color rgb="FF0000FF"/>
        <rFont val="Calibri"/>
        <family val="2"/>
        <scheme val="minor"/>
      </rPr>
      <t xml:space="preserve"> </t>
    </r>
    <r>
      <rPr>
        <b/>
        <sz val="16"/>
        <color rgb="FF0000FF"/>
        <rFont val="Calibri"/>
        <family val="2"/>
        <scheme val="minor"/>
      </rPr>
      <t xml:space="preserve"> NLSE23-118</t>
    </r>
    <r>
      <rPr>
        <b/>
        <sz val="12"/>
        <color theme="1"/>
        <rFont val="Calibri"/>
        <family val="2"/>
        <scheme val="minor"/>
      </rPr>
      <t xml:space="preserve">    FACTURA</t>
    </r>
    <r>
      <rPr>
        <b/>
        <sz val="14"/>
        <color theme="1"/>
        <rFont val="Calibri"/>
        <family val="2"/>
        <scheme val="minor"/>
      </rPr>
      <t xml:space="preserve"> --2193460     </t>
    </r>
    <r>
      <rPr>
        <b/>
        <sz val="12"/>
        <color theme="1"/>
        <rFont val="Calibri"/>
        <family val="2"/>
        <scheme val="minor"/>
      </rPr>
      <t xml:space="preserve">  valor   FACTURA   46,574.07</t>
    </r>
    <r>
      <rPr>
        <b/>
        <sz val="12"/>
        <color rgb="FF0000FF"/>
        <rFont val="Calibri"/>
        <family val="2"/>
        <scheme val="minor"/>
      </rPr>
      <t xml:space="preserve">  </t>
    </r>
    <r>
      <rPr>
        <b/>
        <sz val="12"/>
        <color theme="1"/>
        <rFont val="Calibri"/>
        <family val="2"/>
        <scheme val="minor"/>
      </rPr>
      <t xml:space="preserve">       SALDO  A FAVOR   3,425.93  usd</t>
    </r>
  </si>
  <si>
    <t>NLSE23-118</t>
  </si>
  <si>
    <t>NLSE23-120</t>
  </si>
  <si>
    <r>
      <t xml:space="preserve">Compra de 50,000.00    usd t.c.   17.165      A SEABOARD    </t>
    </r>
    <r>
      <rPr>
        <b/>
        <sz val="18"/>
        <color rgb="FF0000FF"/>
        <rFont val="Calibri"/>
        <family val="2"/>
        <scheme val="minor"/>
      </rPr>
      <t xml:space="preserve"> </t>
    </r>
    <r>
      <rPr>
        <b/>
        <sz val="16"/>
        <color rgb="FF0000FF"/>
        <rFont val="Calibri"/>
        <family val="2"/>
        <scheme val="minor"/>
      </rPr>
      <t xml:space="preserve"> NLSE23-120</t>
    </r>
    <r>
      <rPr>
        <b/>
        <sz val="12"/>
        <color theme="1"/>
        <rFont val="Calibri"/>
        <family val="2"/>
        <scheme val="minor"/>
      </rPr>
      <t xml:space="preserve">    FACTURA</t>
    </r>
    <r>
      <rPr>
        <b/>
        <sz val="14"/>
        <color theme="1"/>
        <rFont val="Calibri"/>
        <family val="2"/>
        <scheme val="minor"/>
      </rPr>
      <t xml:space="preserve"> --2193946    </t>
    </r>
    <r>
      <rPr>
        <b/>
        <sz val="12"/>
        <color theme="1"/>
        <rFont val="Calibri"/>
        <family val="2"/>
        <scheme val="minor"/>
      </rPr>
      <t xml:space="preserve">  valor   FACTURA   47,722.94</t>
    </r>
    <r>
      <rPr>
        <b/>
        <sz val="12"/>
        <color rgb="FF0000FF"/>
        <rFont val="Calibri"/>
        <family val="2"/>
        <scheme val="minor"/>
      </rPr>
      <t xml:space="preserve"> </t>
    </r>
    <r>
      <rPr>
        <b/>
        <sz val="12"/>
        <color theme="1"/>
        <rFont val="Calibri"/>
        <family val="2"/>
        <scheme val="minor"/>
      </rPr>
      <t xml:space="preserve">       SALDO  A FAVOR   2,277.06  usd</t>
    </r>
  </si>
  <si>
    <t>NLSE23-121</t>
  </si>
  <si>
    <r>
      <t xml:space="preserve">Compra de 45,000.00    usd t.c.   17.050      A SEABOARD    </t>
    </r>
    <r>
      <rPr>
        <b/>
        <sz val="18"/>
        <color rgb="FF0000FF"/>
        <rFont val="Calibri"/>
        <family val="2"/>
        <scheme val="minor"/>
      </rPr>
      <t xml:space="preserve"> </t>
    </r>
    <r>
      <rPr>
        <b/>
        <sz val="16"/>
        <color rgb="FF0000FF"/>
        <rFont val="Calibri"/>
        <family val="2"/>
        <scheme val="minor"/>
      </rPr>
      <t xml:space="preserve"> NLSE23-121</t>
    </r>
    <r>
      <rPr>
        <b/>
        <sz val="12"/>
        <color theme="1"/>
        <rFont val="Calibri"/>
        <family val="2"/>
        <scheme val="minor"/>
      </rPr>
      <t xml:space="preserve">    FACTURA</t>
    </r>
    <r>
      <rPr>
        <b/>
        <sz val="14"/>
        <color theme="1"/>
        <rFont val="Calibri"/>
        <family val="2"/>
        <scheme val="minor"/>
      </rPr>
      <t xml:space="preserve"> --2194763    </t>
    </r>
    <r>
      <rPr>
        <b/>
        <sz val="12"/>
        <color theme="1"/>
        <rFont val="Calibri"/>
        <family val="2"/>
        <scheme val="minor"/>
      </rPr>
      <t xml:space="preserve">  valor   FACTURA   43,198.41</t>
    </r>
    <r>
      <rPr>
        <b/>
        <sz val="12"/>
        <color rgb="FF0000FF"/>
        <rFont val="Calibri"/>
        <family val="2"/>
        <scheme val="minor"/>
      </rPr>
      <t xml:space="preserve"> </t>
    </r>
    <r>
      <rPr>
        <b/>
        <sz val="12"/>
        <color theme="1"/>
        <rFont val="Calibri"/>
        <family val="2"/>
        <scheme val="minor"/>
      </rPr>
      <t xml:space="preserve">       SALDO  A FAVOR   1,801.59  usd</t>
    </r>
  </si>
  <si>
    <r>
      <t xml:space="preserve">Compra de 45,000.00    usd t.c.   17.265      A SEABOARD    </t>
    </r>
    <r>
      <rPr>
        <b/>
        <sz val="18"/>
        <color rgb="FF0000FF"/>
        <rFont val="Calibri"/>
        <family val="2"/>
        <scheme val="minor"/>
      </rPr>
      <t xml:space="preserve"> </t>
    </r>
    <r>
      <rPr>
        <b/>
        <sz val="16"/>
        <color rgb="FF0000FF"/>
        <rFont val="Calibri"/>
        <family val="2"/>
        <scheme val="minor"/>
      </rPr>
      <t xml:space="preserve"> NLSE23-122</t>
    </r>
    <r>
      <rPr>
        <b/>
        <sz val="12"/>
        <color theme="1"/>
        <rFont val="Calibri"/>
        <family val="2"/>
        <scheme val="minor"/>
      </rPr>
      <t xml:space="preserve">    FACTURA</t>
    </r>
    <r>
      <rPr>
        <b/>
        <sz val="14"/>
        <color theme="1"/>
        <rFont val="Calibri"/>
        <family val="2"/>
        <scheme val="minor"/>
      </rPr>
      <t xml:space="preserve"> --2194764    </t>
    </r>
    <r>
      <rPr>
        <b/>
        <sz val="12"/>
        <color theme="1"/>
        <rFont val="Calibri"/>
        <family val="2"/>
        <scheme val="minor"/>
      </rPr>
      <t xml:space="preserve">  valor   FACTURA   47,777.62</t>
    </r>
    <r>
      <rPr>
        <b/>
        <sz val="12"/>
        <color rgb="FF0000FF"/>
        <rFont val="Calibri"/>
        <family val="2"/>
        <scheme val="minor"/>
      </rPr>
      <t xml:space="preserve"> </t>
    </r>
    <r>
      <rPr>
        <b/>
        <sz val="12"/>
        <color theme="1"/>
        <rFont val="Calibri"/>
        <family val="2"/>
        <scheme val="minor"/>
      </rPr>
      <t xml:space="preserve">       SALDO  PENDIENTE    2,777.62  usd</t>
    </r>
  </si>
  <si>
    <t>NLSE23-122</t>
  </si>
  <si>
    <r>
      <t xml:space="preserve">Compra de 45,000.00    usd t.c.   17.160      A SEABOARD    </t>
    </r>
    <r>
      <rPr>
        <b/>
        <sz val="18"/>
        <color rgb="FF0000FF"/>
        <rFont val="Calibri"/>
        <family val="2"/>
        <scheme val="minor"/>
      </rPr>
      <t xml:space="preserve"> </t>
    </r>
    <r>
      <rPr>
        <b/>
        <sz val="16"/>
        <color rgb="FF0000FF"/>
        <rFont val="Calibri"/>
        <family val="2"/>
        <scheme val="minor"/>
      </rPr>
      <t xml:space="preserve"> NLSE23-123</t>
    </r>
    <r>
      <rPr>
        <b/>
        <sz val="12"/>
        <color theme="1"/>
        <rFont val="Calibri"/>
        <family val="2"/>
        <scheme val="minor"/>
      </rPr>
      <t xml:space="preserve">    FACTURA</t>
    </r>
    <r>
      <rPr>
        <b/>
        <sz val="14"/>
        <color theme="1"/>
        <rFont val="Calibri"/>
        <family val="2"/>
        <scheme val="minor"/>
      </rPr>
      <t xml:space="preserve"> --2195872    </t>
    </r>
    <r>
      <rPr>
        <b/>
        <sz val="12"/>
        <color theme="1"/>
        <rFont val="Calibri"/>
        <family val="2"/>
        <scheme val="minor"/>
      </rPr>
      <t xml:space="preserve">  valor   FACTURA   49,154.39</t>
    </r>
    <r>
      <rPr>
        <b/>
        <sz val="12"/>
        <color rgb="FF0000FF"/>
        <rFont val="Calibri"/>
        <family val="2"/>
        <scheme val="minor"/>
      </rPr>
      <t xml:space="preserve"> </t>
    </r>
    <r>
      <rPr>
        <b/>
        <sz val="12"/>
        <color theme="1"/>
        <rFont val="Calibri"/>
        <family val="2"/>
        <scheme val="minor"/>
      </rPr>
      <t xml:space="preserve">       SALDO  PENDIENTE    4,154.39  usd</t>
    </r>
  </si>
  <si>
    <t>NLSE23-123</t>
  </si>
  <si>
    <r>
      <t xml:space="preserve">Compra de 45,000.00    usd t.c.   17.160      A SEABOARD    </t>
    </r>
    <r>
      <rPr>
        <b/>
        <sz val="18"/>
        <color rgb="FF0000FF"/>
        <rFont val="Calibri"/>
        <family val="2"/>
        <scheme val="minor"/>
      </rPr>
      <t xml:space="preserve"> </t>
    </r>
    <r>
      <rPr>
        <b/>
        <sz val="16"/>
        <color rgb="FF0000FF"/>
        <rFont val="Calibri"/>
        <family val="2"/>
        <scheme val="minor"/>
      </rPr>
      <t xml:space="preserve"> NLSE23-99</t>
    </r>
    <r>
      <rPr>
        <b/>
        <sz val="12"/>
        <color theme="1"/>
        <rFont val="Calibri"/>
        <family val="2"/>
        <scheme val="minor"/>
      </rPr>
      <t xml:space="preserve">    FACTURA</t>
    </r>
    <r>
      <rPr>
        <b/>
        <sz val="14"/>
        <color theme="1"/>
        <rFont val="Calibri"/>
        <family val="2"/>
        <scheme val="minor"/>
      </rPr>
      <t xml:space="preserve"> --2195871    </t>
    </r>
    <r>
      <rPr>
        <b/>
        <sz val="12"/>
        <color theme="1"/>
        <rFont val="Calibri"/>
        <family val="2"/>
        <scheme val="minor"/>
      </rPr>
      <t xml:space="preserve">  valor   FACTURA   47,111.38</t>
    </r>
    <r>
      <rPr>
        <b/>
        <sz val="12"/>
        <color rgb="FF0000FF"/>
        <rFont val="Calibri"/>
        <family val="2"/>
        <scheme val="minor"/>
      </rPr>
      <t xml:space="preserve"> </t>
    </r>
    <r>
      <rPr>
        <b/>
        <sz val="12"/>
        <color theme="1"/>
        <rFont val="Calibri"/>
        <family val="2"/>
        <scheme val="minor"/>
      </rPr>
      <t xml:space="preserve">       SALDO  PENDIENTE    2,111.38  usd</t>
    </r>
  </si>
  <si>
    <t>NLSE23-99</t>
  </si>
  <si>
    <r>
      <t xml:space="preserve">Compra de 45,000.00    usd t.c.   17.090      A SEABOARD    </t>
    </r>
    <r>
      <rPr>
        <b/>
        <sz val="18"/>
        <color rgb="FF0000FF"/>
        <rFont val="Calibri"/>
        <family val="2"/>
        <scheme val="minor"/>
      </rPr>
      <t xml:space="preserve"> </t>
    </r>
    <r>
      <rPr>
        <b/>
        <sz val="16"/>
        <color rgb="FF0000FF"/>
        <rFont val="Calibri"/>
        <family val="2"/>
        <scheme val="minor"/>
      </rPr>
      <t xml:space="preserve"> NLSE23-100</t>
    </r>
    <r>
      <rPr>
        <b/>
        <sz val="12"/>
        <color theme="1"/>
        <rFont val="Calibri"/>
        <family val="2"/>
        <scheme val="minor"/>
      </rPr>
      <t xml:space="preserve">    FACTURA</t>
    </r>
    <r>
      <rPr>
        <b/>
        <sz val="14"/>
        <color theme="1"/>
        <rFont val="Calibri"/>
        <family val="2"/>
        <scheme val="minor"/>
      </rPr>
      <t xml:space="preserve"> --2196274    </t>
    </r>
    <r>
      <rPr>
        <b/>
        <sz val="12"/>
        <color theme="1"/>
        <rFont val="Calibri"/>
        <family val="2"/>
        <scheme val="minor"/>
      </rPr>
      <t xml:space="preserve">  valor   FACTURA   50,473.57</t>
    </r>
    <r>
      <rPr>
        <b/>
        <sz val="12"/>
        <color rgb="FF0000FF"/>
        <rFont val="Calibri"/>
        <family val="2"/>
        <scheme val="minor"/>
      </rPr>
      <t xml:space="preserve"> </t>
    </r>
    <r>
      <rPr>
        <b/>
        <sz val="12"/>
        <color theme="1"/>
        <rFont val="Calibri"/>
        <family val="2"/>
        <scheme val="minor"/>
      </rPr>
      <t xml:space="preserve">       SALDO  PENDIENTE    5,473.57  usd</t>
    </r>
  </si>
  <si>
    <t>NLSE23-100</t>
  </si>
  <si>
    <r>
      <t xml:space="preserve">Compra de 45,000.00    usd t.c.   17.875      A SEABOARD    </t>
    </r>
    <r>
      <rPr>
        <b/>
        <sz val="18"/>
        <color rgb="FF0000FF"/>
        <rFont val="Calibri"/>
        <family val="2"/>
        <scheme val="minor"/>
      </rPr>
      <t xml:space="preserve"> </t>
    </r>
    <r>
      <rPr>
        <b/>
        <sz val="16"/>
        <color rgb="FF0000FF"/>
        <rFont val="Calibri"/>
        <family val="2"/>
        <scheme val="minor"/>
      </rPr>
      <t xml:space="preserve"> NLSE23-124</t>
    </r>
    <r>
      <rPr>
        <b/>
        <sz val="12"/>
        <color theme="1"/>
        <rFont val="Calibri"/>
        <family val="2"/>
        <scheme val="minor"/>
      </rPr>
      <t xml:space="preserve">   FACTURA</t>
    </r>
    <r>
      <rPr>
        <b/>
        <sz val="14"/>
        <color theme="1"/>
        <rFont val="Calibri"/>
        <family val="2"/>
        <scheme val="minor"/>
      </rPr>
      <t xml:space="preserve"> --2196662    </t>
    </r>
    <r>
      <rPr>
        <b/>
        <sz val="12"/>
        <color theme="1"/>
        <rFont val="Calibri"/>
        <family val="2"/>
        <scheme val="minor"/>
      </rPr>
      <t xml:space="preserve">  valor   FACTURA   51,088.55</t>
    </r>
    <r>
      <rPr>
        <b/>
        <sz val="12"/>
        <color rgb="FF0000FF"/>
        <rFont val="Calibri"/>
        <family val="2"/>
        <scheme val="minor"/>
      </rPr>
      <t xml:space="preserve"> </t>
    </r>
    <r>
      <rPr>
        <b/>
        <sz val="12"/>
        <color theme="1"/>
        <rFont val="Calibri"/>
        <family val="2"/>
        <scheme val="minor"/>
      </rPr>
      <t xml:space="preserve">       SALDO  PENDIENTE    6,088.55  usd</t>
    </r>
  </si>
  <si>
    <t>NLSE23-124</t>
  </si>
  <si>
    <r>
      <t xml:space="preserve">Compra de 55,000.00    usd t.c.   16,860      A SEABOARD    </t>
    </r>
    <r>
      <rPr>
        <b/>
        <sz val="18"/>
        <color rgb="FF0000FF"/>
        <rFont val="Calibri"/>
        <family val="2"/>
        <scheme val="minor"/>
      </rPr>
      <t xml:space="preserve"> </t>
    </r>
    <r>
      <rPr>
        <b/>
        <sz val="16"/>
        <color rgb="FF0000FF"/>
        <rFont val="Calibri"/>
        <family val="2"/>
        <scheme val="minor"/>
      </rPr>
      <t xml:space="preserve"> NLSE23-125</t>
    </r>
    <r>
      <rPr>
        <b/>
        <sz val="12"/>
        <color theme="1"/>
        <rFont val="Calibri"/>
        <family val="2"/>
        <scheme val="minor"/>
      </rPr>
      <t xml:space="preserve">   FACTURA</t>
    </r>
    <r>
      <rPr>
        <b/>
        <sz val="14"/>
        <color theme="1"/>
        <rFont val="Calibri"/>
        <family val="2"/>
        <scheme val="minor"/>
      </rPr>
      <t xml:space="preserve"> --2197532   </t>
    </r>
    <r>
      <rPr>
        <b/>
        <sz val="12"/>
        <color theme="1"/>
        <rFont val="Calibri"/>
        <family val="2"/>
        <scheme val="minor"/>
      </rPr>
      <t xml:space="preserve">  valor   FACTURA   51,829.50</t>
    </r>
    <r>
      <rPr>
        <b/>
        <sz val="12"/>
        <color rgb="FF0000FF"/>
        <rFont val="Calibri"/>
        <family val="2"/>
        <scheme val="minor"/>
      </rPr>
      <t xml:space="preserve"> </t>
    </r>
    <r>
      <rPr>
        <b/>
        <sz val="12"/>
        <color theme="1"/>
        <rFont val="Calibri"/>
        <family val="2"/>
        <scheme val="minor"/>
      </rPr>
      <t xml:space="preserve">       SALDO  PENDIENTE    3,170.50  usd</t>
    </r>
  </si>
  <si>
    <t>NLSE23-125</t>
  </si>
  <si>
    <t>NLSE23-127</t>
  </si>
  <si>
    <r>
      <t xml:space="preserve">Compra de 52,500.00    usd t.c.   16,903      A SEABOARD    </t>
    </r>
    <r>
      <rPr>
        <b/>
        <sz val="18"/>
        <color rgb="FF0000FF"/>
        <rFont val="Calibri"/>
        <family val="2"/>
        <scheme val="minor"/>
      </rPr>
      <t xml:space="preserve"> </t>
    </r>
    <r>
      <rPr>
        <b/>
        <sz val="16"/>
        <color rgb="FF0000FF"/>
        <rFont val="Calibri"/>
        <family val="2"/>
        <scheme val="minor"/>
      </rPr>
      <t xml:space="preserve"> NLSE23-127</t>
    </r>
    <r>
      <rPr>
        <b/>
        <sz val="12"/>
        <color theme="1"/>
        <rFont val="Calibri"/>
        <family val="2"/>
        <scheme val="minor"/>
      </rPr>
      <t xml:space="preserve">   FACTURA</t>
    </r>
    <r>
      <rPr>
        <b/>
        <sz val="14"/>
        <color theme="1"/>
        <rFont val="Calibri"/>
        <family val="2"/>
        <scheme val="minor"/>
      </rPr>
      <t xml:space="preserve"> --2198358   </t>
    </r>
    <r>
      <rPr>
        <b/>
        <sz val="12"/>
        <color theme="1"/>
        <rFont val="Calibri"/>
        <family val="2"/>
        <scheme val="minor"/>
      </rPr>
      <t xml:space="preserve">  valor   FACTURA   51,516.41</t>
    </r>
    <r>
      <rPr>
        <b/>
        <sz val="12"/>
        <color rgb="FF0000FF"/>
        <rFont val="Calibri"/>
        <family val="2"/>
        <scheme val="minor"/>
      </rPr>
      <t xml:space="preserve"> </t>
    </r>
    <r>
      <rPr>
        <b/>
        <sz val="12"/>
        <color theme="1"/>
        <rFont val="Calibri"/>
        <family val="2"/>
        <scheme val="minor"/>
      </rPr>
      <t xml:space="preserve">       SALDO   A FAVOR    983.59  usd</t>
    </r>
  </si>
  <si>
    <r>
      <t xml:space="preserve">Compra de 52,500.00    usd t.c.   16,903      A SEABOARD    </t>
    </r>
    <r>
      <rPr>
        <b/>
        <sz val="18"/>
        <color rgb="FF0000FF"/>
        <rFont val="Calibri"/>
        <family val="2"/>
        <scheme val="minor"/>
      </rPr>
      <t xml:space="preserve"> </t>
    </r>
    <r>
      <rPr>
        <b/>
        <sz val="16"/>
        <color rgb="FF0000FF"/>
        <rFont val="Calibri"/>
        <family val="2"/>
        <scheme val="minor"/>
      </rPr>
      <t xml:space="preserve"> NLSE23-130</t>
    </r>
    <r>
      <rPr>
        <b/>
        <sz val="12"/>
        <color theme="1"/>
        <rFont val="Calibri"/>
        <family val="2"/>
        <scheme val="minor"/>
      </rPr>
      <t xml:space="preserve">   FACTURA</t>
    </r>
    <r>
      <rPr>
        <b/>
        <sz val="14"/>
        <color theme="1"/>
        <rFont val="Calibri"/>
        <family val="2"/>
        <scheme val="minor"/>
      </rPr>
      <t xml:space="preserve"> --2200216   </t>
    </r>
    <r>
      <rPr>
        <b/>
        <sz val="12"/>
        <color theme="1"/>
        <rFont val="Calibri"/>
        <family val="2"/>
        <scheme val="minor"/>
      </rPr>
      <t xml:space="preserve">  valor   FACTURA   48,871.97</t>
    </r>
    <r>
      <rPr>
        <b/>
        <sz val="12"/>
        <color rgb="FF0000FF"/>
        <rFont val="Calibri"/>
        <family val="2"/>
        <scheme val="minor"/>
      </rPr>
      <t xml:space="preserve"> </t>
    </r>
    <r>
      <rPr>
        <b/>
        <sz val="12"/>
        <color theme="1"/>
        <rFont val="Calibri"/>
        <family val="2"/>
        <scheme val="minor"/>
      </rPr>
      <t xml:space="preserve">       SALDO   A FAVOR    3,628.03  usd</t>
    </r>
  </si>
  <si>
    <t>NLSE23-130</t>
  </si>
  <si>
    <r>
      <t xml:space="preserve">Compra de 52,000.00    usd t.c.   16,755      A SEABOARD    </t>
    </r>
    <r>
      <rPr>
        <b/>
        <sz val="18"/>
        <color rgb="FF0000FF"/>
        <rFont val="Calibri"/>
        <family val="2"/>
        <scheme val="minor"/>
      </rPr>
      <t xml:space="preserve"> </t>
    </r>
    <r>
      <rPr>
        <b/>
        <sz val="16"/>
        <color rgb="FF0000FF"/>
        <rFont val="Calibri"/>
        <family val="2"/>
        <scheme val="minor"/>
      </rPr>
      <t xml:space="preserve"> NLSE23-109</t>
    </r>
    <r>
      <rPr>
        <b/>
        <sz val="12"/>
        <color theme="1"/>
        <rFont val="Calibri"/>
        <family val="2"/>
        <scheme val="minor"/>
      </rPr>
      <t xml:space="preserve">   FACTURA</t>
    </r>
    <r>
      <rPr>
        <b/>
        <sz val="14"/>
        <color theme="1"/>
        <rFont val="Calibri"/>
        <family val="2"/>
        <scheme val="minor"/>
      </rPr>
      <t xml:space="preserve"> --2199348   </t>
    </r>
    <r>
      <rPr>
        <b/>
        <sz val="12"/>
        <color theme="1"/>
        <rFont val="Calibri"/>
        <family val="2"/>
        <scheme val="minor"/>
      </rPr>
      <t xml:space="preserve">  valor   FACTURA   52,145.46</t>
    </r>
    <r>
      <rPr>
        <b/>
        <sz val="12"/>
        <color rgb="FF0000FF"/>
        <rFont val="Calibri"/>
        <family val="2"/>
        <scheme val="minor"/>
      </rPr>
      <t xml:space="preserve"> </t>
    </r>
    <r>
      <rPr>
        <b/>
        <sz val="12"/>
        <color theme="1"/>
        <rFont val="Calibri"/>
        <family val="2"/>
        <scheme val="minor"/>
      </rPr>
      <t xml:space="preserve">       SALDO  PENDIENTE   145.46  usd</t>
    </r>
  </si>
  <si>
    <t>NLSE23-109</t>
  </si>
  <si>
    <r>
      <t xml:space="preserve">Compra de 54,000.00    usd t.c.   16,770      A SEABOARD    </t>
    </r>
    <r>
      <rPr>
        <b/>
        <sz val="18"/>
        <color rgb="FF0000FF"/>
        <rFont val="Calibri"/>
        <family val="2"/>
        <scheme val="minor"/>
      </rPr>
      <t xml:space="preserve"> </t>
    </r>
    <r>
      <rPr>
        <b/>
        <sz val="16"/>
        <color rgb="FF0000FF"/>
        <rFont val="Calibri"/>
        <family val="2"/>
        <scheme val="minor"/>
      </rPr>
      <t xml:space="preserve"> NLSE23-129    </t>
    </r>
    <r>
      <rPr>
        <b/>
        <sz val="12"/>
        <color theme="1"/>
        <rFont val="Calibri"/>
        <family val="2"/>
        <scheme val="minor"/>
      </rPr>
      <t xml:space="preserve">  FACTURA</t>
    </r>
    <r>
      <rPr>
        <b/>
        <sz val="14"/>
        <color theme="1"/>
        <rFont val="Calibri"/>
        <family val="2"/>
        <scheme val="minor"/>
      </rPr>
      <t xml:space="preserve"> --2200035   </t>
    </r>
    <r>
      <rPr>
        <b/>
        <sz val="12"/>
        <color theme="1"/>
        <rFont val="Calibri"/>
        <family val="2"/>
        <scheme val="minor"/>
      </rPr>
      <t xml:space="preserve">  valor   FACTURA   45,322.82</t>
    </r>
    <r>
      <rPr>
        <b/>
        <sz val="12"/>
        <color rgb="FF0000FF"/>
        <rFont val="Calibri"/>
        <family val="2"/>
        <scheme val="minor"/>
      </rPr>
      <t xml:space="preserve"> </t>
    </r>
    <r>
      <rPr>
        <b/>
        <sz val="12"/>
        <color theme="1"/>
        <rFont val="Calibri"/>
        <family val="2"/>
        <scheme val="minor"/>
      </rPr>
      <t xml:space="preserve">       SALDO   A FAVOR    8,677.18  usd</t>
    </r>
  </si>
  <si>
    <t>NLSE23-129</t>
  </si>
  <si>
    <r>
      <t xml:space="preserve">Compra de 52,000.00    usd t.c.   16,755      A SEABOARD    </t>
    </r>
    <r>
      <rPr>
        <b/>
        <sz val="18"/>
        <color rgb="FF0000FF"/>
        <rFont val="Calibri"/>
        <family val="2"/>
        <scheme val="minor"/>
      </rPr>
      <t xml:space="preserve"> </t>
    </r>
    <r>
      <rPr>
        <b/>
        <sz val="16"/>
        <color rgb="FF0000FF"/>
        <rFont val="Calibri"/>
        <family val="2"/>
        <scheme val="minor"/>
      </rPr>
      <t xml:space="preserve"> NLSE23-131    </t>
    </r>
    <r>
      <rPr>
        <b/>
        <sz val="12"/>
        <color theme="1"/>
        <rFont val="Calibri"/>
        <family val="2"/>
        <scheme val="minor"/>
      </rPr>
      <t xml:space="preserve">  FACTURA</t>
    </r>
    <r>
      <rPr>
        <b/>
        <sz val="14"/>
        <color theme="1"/>
        <rFont val="Calibri"/>
        <family val="2"/>
        <scheme val="minor"/>
      </rPr>
      <t xml:space="preserve"> --2200215   </t>
    </r>
    <r>
      <rPr>
        <b/>
        <sz val="12"/>
        <color theme="1"/>
        <rFont val="Calibri"/>
        <family val="2"/>
        <scheme val="minor"/>
      </rPr>
      <t xml:space="preserve">  valor   FACTURA   44,460.47</t>
    </r>
    <r>
      <rPr>
        <b/>
        <sz val="12"/>
        <color rgb="FF0000FF"/>
        <rFont val="Calibri"/>
        <family val="2"/>
        <scheme val="minor"/>
      </rPr>
      <t xml:space="preserve"> </t>
    </r>
    <r>
      <rPr>
        <b/>
        <sz val="12"/>
        <color theme="1"/>
        <rFont val="Calibri"/>
        <family val="2"/>
        <scheme val="minor"/>
      </rPr>
      <t xml:space="preserve">       SALDO   A FAVOR    7,539.53  usd</t>
    </r>
  </si>
  <si>
    <r>
      <t xml:space="preserve">Compra de 40,000.00    usd t.c.   16,960      A SEABOARD    </t>
    </r>
    <r>
      <rPr>
        <b/>
        <sz val="18"/>
        <color rgb="FF0000FF"/>
        <rFont val="Calibri"/>
        <family val="2"/>
        <scheme val="minor"/>
      </rPr>
      <t xml:space="preserve"> </t>
    </r>
    <r>
      <rPr>
        <b/>
        <sz val="16"/>
        <color rgb="FF0000FF"/>
        <rFont val="Calibri"/>
        <family val="2"/>
        <scheme val="minor"/>
      </rPr>
      <t xml:space="preserve"> NLSE23-132    </t>
    </r>
    <r>
      <rPr>
        <b/>
        <sz val="12"/>
        <color theme="1"/>
        <rFont val="Calibri"/>
        <family val="2"/>
        <scheme val="minor"/>
      </rPr>
      <t xml:space="preserve">  FACTURA</t>
    </r>
    <r>
      <rPr>
        <b/>
        <sz val="14"/>
        <color theme="1"/>
        <rFont val="Calibri"/>
        <family val="2"/>
        <scheme val="minor"/>
      </rPr>
      <t xml:space="preserve"> --2202018   </t>
    </r>
    <r>
      <rPr>
        <b/>
        <sz val="12"/>
        <color theme="1"/>
        <rFont val="Calibri"/>
        <family val="2"/>
        <scheme val="minor"/>
      </rPr>
      <t xml:space="preserve">  valor   FACTURA   44,318.55</t>
    </r>
    <r>
      <rPr>
        <b/>
        <sz val="12"/>
        <color rgb="FF0000FF"/>
        <rFont val="Calibri"/>
        <family val="2"/>
        <scheme val="minor"/>
      </rPr>
      <t xml:space="preserve"> </t>
    </r>
    <r>
      <rPr>
        <b/>
        <sz val="12"/>
        <color theme="1"/>
        <rFont val="Calibri"/>
        <family val="2"/>
        <scheme val="minor"/>
      </rPr>
      <t xml:space="preserve">       SALDO  PENDIENTE    4,318.55  usd</t>
    </r>
  </si>
  <si>
    <t>NLSE23-132</t>
  </si>
  <si>
    <r>
      <t xml:space="preserve">Compra de 40,000.00    usd t.c.   16,780     A SEABOARD    </t>
    </r>
    <r>
      <rPr>
        <b/>
        <sz val="18"/>
        <color rgb="FF0000FF"/>
        <rFont val="Calibri"/>
        <family val="2"/>
        <scheme val="minor"/>
      </rPr>
      <t xml:space="preserve"> </t>
    </r>
    <r>
      <rPr>
        <b/>
        <sz val="16"/>
        <color rgb="FF0000FF"/>
        <rFont val="Calibri"/>
        <family val="2"/>
        <scheme val="minor"/>
      </rPr>
      <t xml:space="preserve"> NLSE23-134    </t>
    </r>
    <r>
      <rPr>
        <b/>
        <sz val="12"/>
        <color theme="1"/>
        <rFont val="Calibri"/>
        <family val="2"/>
        <scheme val="minor"/>
      </rPr>
      <t xml:space="preserve">  FACTURA</t>
    </r>
    <r>
      <rPr>
        <b/>
        <sz val="14"/>
        <color theme="1"/>
        <rFont val="Calibri"/>
        <family val="2"/>
        <scheme val="minor"/>
      </rPr>
      <t xml:space="preserve"> --2201629   </t>
    </r>
    <r>
      <rPr>
        <b/>
        <sz val="12"/>
        <color theme="1"/>
        <rFont val="Calibri"/>
        <family val="2"/>
        <scheme val="minor"/>
      </rPr>
      <t xml:space="preserve">  valor   FACTURA   41,332.61      SALDO  PENDIENTE    1,332.61  usd</t>
    </r>
  </si>
  <si>
    <t>NLSE23-134</t>
  </si>
  <si>
    <r>
      <t xml:space="preserve">Compra de 40,000.00    usd t.c.   16,725     A SEABOARD    </t>
    </r>
    <r>
      <rPr>
        <b/>
        <sz val="18"/>
        <color rgb="FF0000FF"/>
        <rFont val="Calibri"/>
        <family val="2"/>
        <scheme val="minor"/>
      </rPr>
      <t xml:space="preserve"> </t>
    </r>
    <r>
      <rPr>
        <b/>
        <sz val="16"/>
        <color rgb="FF0000FF"/>
        <rFont val="Calibri"/>
        <family val="2"/>
        <scheme val="minor"/>
      </rPr>
      <t xml:space="preserve"> NLSE23-135    </t>
    </r>
    <r>
      <rPr>
        <b/>
        <sz val="12"/>
        <color theme="1"/>
        <rFont val="Calibri"/>
        <family val="2"/>
        <scheme val="minor"/>
      </rPr>
      <t xml:space="preserve">  FACTURA</t>
    </r>
    <r>
      <rPr>
        <b/>
        <sz val="14"/>
        <color theme="1"/>
        <rFont val="Calibri"/>
        <family val="2"/>
        <scheme val="minor"/>
      </rPr>
      <t xml:space="preserve"> --2203345   </t>
    </r>
    <r>
      <rPr>
        <b/>
        <sz val="12"/>
        <color theme="1"/>
        <rFont val="Calibri"/>
        <family val="2"/>
        <scheme val="minor"/>
      </rPr>
      <t xml:space="preserve">  valor   FACTURA   41,104.95      SALDO  PENDIENTE    1,104.95  usd</t>
    </r>
  </si>
  <si>
    <t>NLSE23-135</t>
  </si>
  <si>
    <r>
      <t xml:space="preserve">Compra de 40,000.00    usd t.c.   16,725     A SEABOARD    </t>
    </r>
    <r>
      <rPr>
        <b/>
        <sz val="18"/>
        <color rgb="FF0000FF"/>
        <rFont val="Calibri"/>
        <family val="2"/>
        <scheme val="minor"/>
      </rPr>
      <t xml:space="preserve"> </t>
    </r>
    <r>
      <rPr>
        <b/>
        <sz val="16"/>
        <color rgb="FF0000FF"/>
        <rFont val="Calibri"/>
        <family val="2"/>
        <scheme val="minor"/>
      </rPr>
      <t xml:space="preserve"> NLSE23-136    </t>
    </r>
    <r>
      <rPr>
        <b/>
        <sz val="12"/>
        <color theme="1"/>
        <rFont val="Calibri"/>
        <family val="2"/>
        <scheme val="minor"/>
      </rPr>
      <t xml:space="preserve">  FACTURA</t>
    </r>
    <r>
      <rPr>
        <b/>
        <sz val="14"/>
        <color theme="1"/>
        <rFont val="Calibri"/>
        <family val="2"/>
        <scheme val="minor"/>
      </rPr>
      <t xml:space="preserve"> --2203346   </t>
    </r>
    <r>
      <rPr>
        <b/>
        <sz val="12"/>
        <color theme="1"/>
        <rFont val="Calibri"/>
        <family val="2"/>
        <scheme val="minor"/>
      </rPr>
      <t xml:space="preserve">  valor   FACTURA   41,396.46      SALDO  PENDIENTE    1,396.46  usd</t>
    </r>
  </si>
  <si>
    <t>NLSE23-136</t>
  </si>
  <si>
    <t>NLSE23-128----NLSE23-131</t>
  </si>
  <si>
    <t>NLSE23-137</t>
  </si>
  <si>
    <r>
      <t xml:space="preserve">Compra de 47,000.00    usd t.c.   16,720     A SEABOARD    </t>
    </r>
    <r>
      <rPr>
        <b/>
        <sz val="18"/>
        <color rgb="FF0000FF"/>
        <rFont val="Calibri"/>
        <family val="2"/>
        <scheme val="minor"/>
      </rPr>
      <t xml:space="preserve"> </t>
    </r>
    <r>
      <rPr>
        <b/>
        <sz val="16"/>
        <color rgb="FF0000FF"/>
        <rFont val="Calibri"/>
        <family val="2"/>
        <scheme val="minor"/>
      </rPr>
      <t xml:space="preserve"> NLSE23-137    </t>
    </r>
    <r>
      <rPr>
        <b/>
        <sz val="12"/>
        <color theme="1"/>
        <rFont val="Calibri"/>
        <family val="2"/>
        <scheme val="minor"/>
      </rPr>
      <t xml:space="preserve">  FACTURA</t>
    </r>
    <r>
      <rPr>
        <b/>
        <sz val="14"/>
        <color theme="1"/>
        <rFont val="Calibri"/>
        <family val="2"/>
        <scheme val="minor"/>
      </rPr>
      <t xml:space="preserve"> --2204621   </t>
    </r>
    <r>
      <rPr>
        <b/>
        <sz val="12"/>
        <color theme="1"/>
        <rFont val="Calibri"/>
        <family val="2"/>
        <scheme val="minor"/>
      </rPr>
      <t xml:space="preserve">  valor   FACTURA   47,066.68      SALDO  PENDIENTE   66.68  usd</t>
    </r>
  </si>
  <si>
    <r>
      <t xml:space="preserve">Compra de 43,000.00    usd t.c.   16,795     A SEABOARD    </t>
    </r>
    <r>
      <rPr>
        <b/>
        <sz val="18"/>
        <color rgb="FF0000FF"/>
        <rFont val="Calibri"/>
        <family val="2"/>
        <scheme val="minor"/>
      </rPr>
      <t xml:space="preserve"> </t>
    </r>
    <r>
      <rPr>
        <b/>
        <sz val="16"/>
        <color rgb="FF0000FF"/>
        <rFont val="Calibri"/>
        <family val="2"/>
        <scheme val="minor"/>
      </rPr>
      <t xml:space="preserve"> NLSE23-138    </t>
    </r>
    <r>
      <rPr>
        <b/>
        <sz val="12"/>
        <color theme="1"/>
        <rFont val="Calibri"/>
        <family val="2"/>
        <scheme val="minor"/>
      </rPr>
      <t xml:space="preserve">  FACTURA</t>
    </r>
    <r>
      <rPr>
        <b/>
        <sz val="14"/>
        <color theme="1"/>
        <rFont val="Calibri"/>
        <family val="2"/>
        <scheme val="minor"/>
      </rPr>
      <t xml:space="preserve"> --2204622   </t>
    </r>
    <r>
      <rPr>
        <b/>
        <sz val="12"/>
        <color theme="1"/>
        <rFont val="Calibri"/>
        <family val="2"/>
        <scheme val="minor"/>
      </rPr>
      <t xml:space="preserve">  valor   FACTURA   47,466.13      SALDO  PENDIENTE   4,466.13  usd</t>
    </r>
  </si>
  <si>
    <t>NLSE23-138</t>
  </si>
  <si>
    <r>
      <t xml:space="preserve">Compra de 46,500.00    usd t.c.   17,310     A SEABOARD    </t>
    </r>
    <r>
      <rPr>
        <b/>
        <sz val="18"/>
        <color rgb="FF0000FF"/>
        <rFont val="Calibri"/>
        <family val="2"/>
        <scheme val="minor"/>
      </rPr>
      <t xml:space="preserve"> </t>
    </r>
    <r>
      <rPr>
        <b/>
        <sz val="16"/>
        <color rgb="FF0000FF"/>
        <rFont val="Calibri"/>
        <family val="2"/>
        <scheme val="minor"/>
      </rPr>
      <t xml:space="preserve"> NLSE23-139    </t>
    </r>
    <r>
      <rPr>
        <b/>
        <sz val="12"/>
        <color theme="1"/>
        <rFont val="Calibri"/>
        <family val="2"/>
        <scheme val="minor"/>
      </rPr>
      <t xml:space="preserve">  FACTURA</t>
    </r>
    <r>
      <rPr>
        <b/>
        <sz val="14"/>
        <color theme="1"/>
        <rFont val="Calibri"/>
        <family val="2"/>
        <scheme val="minor"/>
      </rPr>
      <t xml:space="preserve"> --2205223   </t>
    </r>
    <r>
      <rPr>
        <b/>
        <sz val="12"/>
        <color theme="1"/>
        <rFont val="Calibri"/>
        <family val="2"/>
        <scheme val="minor"/>
      </rPr>
      <t xml:space="preserve">  valor   FACTURA   46,590.47      SALDO  PENDIENTE      90.47  usd</t>
    </r>
  </si>
  <si>
    <t>NLSE23-139</t>
  </si>
  <si>
    <r>
      <t xml:space="preserve">Compra de 45,000.00    usd t.c.   17,100     A SEABOARD    </t>
    </r>
    <r>
      <rPr>
        <b/>
        <sz val="18"/>
        <color rgb="FF0000FF"/>
        <rFont val="Calibri"/>
        <family val="2"/>
        <scheme val="minor"/>
      </rPr>
      <t xml:space="preserve"> </t>
    </r>
    <r>
      <rPr>
        <b/>
        <sz val="16"/>
        <color rgb="FF0000FF"/>
        <rFont val="Calibri"/>
        <family val="2"/>
        <scheme val="minor"/>
      </rPr>
      <t xml:space="preserve"> NLSE23-141    </t>
    </r>
    <r>
      <rPr>
        <b/>
        <sz val="12"/>
        <color theme="1"/>
        <rFont val="Calibri"/>
        <family val="2"/>
        <scheme val="minor"/>
      </rPr>
      <t xml:space="preserve">  FACTURA</t>
    </r>
    <r>
      <rPr>
        <b/>
        <sz val="14"/>
        <color theme="1"/>
        <rFont val="Calibri"/>
        <family val="2"/>
        <scheme val="minor"/>
      </rPr>
      <t xml:space="preserve"> --2205333   </t>
    </r>
    <r>
      <rPr>
        <b/>
        <sz val="12"/>
        <color theme="1"/>
        <rFont val="Calibri"/>
        <family val="2"/>
        <scheme val="minor"/>
      </rPr>
      <t xml:space="preserve">  valor   FACTURA   47,616.15      SALDO  PENDIENTE      2,616.15  usd</t>
    </r>
  </si>
  <si>
    <t>NLSE23-141</t>
  </si>
  <si>
    <r>
      <t xml:space="preserve">Compra de 47,000.00    usd t.c.   17,110     A SEABOARD    </t>
    </r>
    <r>
      <rPr>
        <b/>
        <sz val="18"/>
        <color rgb="FF0000FF"/>
        <rFont val="Calibri"/>
        <family val="2"/>
        <scheme val="minor"/>
      </rPr>
      <t xml:space="preserve"> </t>
    </r>
    <r>
      <rPr>
        <b/>
        <sz val="16"/>
        <color rgb="FF0000FF"/>
        <rFont val="Calibri"/>
        <family val="2"/>
        <scheme val="minor"/>
      </rPr>
      <t xml:space="preserve"> NLSE23-143    </t>
    </r>
    <r>
      <rPr>
        <b/>
        <sz val="12"/>
        <color theme="1"/>
        <rFont val="Calibri"/>
        <family val="2"/>
        <scheme val="minor"/>
      </rPr>
      <t xml:space="preserve">  FACTURA</t>
    </r>
    <r>
      <rPr>
        <b/>
        <sz val="14"/>
        <color theme="1"/>
        <rFont val="Calibri"/>
        <family val="2"/>
        <scheme val="minor"/>
      </rPr>
      <t xml:space="preserve"> --2207070   </t>
    </r>
    <r>
      <rPr>
        <b/>
        <sz val="12"/>
        <color theme="1"/>
        <rFont val="Calibri"/>
        <family val="2"/>
        <scheme val="minor"/>
      </rPr>
      <t xml:space="preserve">  valor   FACTURA   48,538.47      SALDO  PENDIENTE      1,538.47  usd</t>
    </r>
  </si>
  <si>
    <t>NLSE23-143</t>
  </si>
  <si>
    <r>
      <t xml:space="preserve">Compra de 47,000.00    usd t.c.   16,970     A SEABOARD    </t>
    </r>
    <r>
      <rPr>
        <b/>
        <sz val="18"/>
        <color rgb="FF0000FF"/>
        <rFont val="Calibri"/>
        <family val="2"/>
        <scheme val="minor"/>
      </rPr>
      <t xml:space="preserve"> </t>
    </r>
    <r>
      <rPr>
        <b/>
        <sz val="16"/>
        <color rgb="FF0000FF"/>
        <rFont val="Calibri"/>
        <family val="2"/>
        <scheme val="minor"/>
      </rPr>
      <t xml:space="preserve"> NLSE23-144    </t>
    </r>
    <r>
      <rPr>
        <b/>
        <sz val="12"/>
        <color theme="1"/>
        <rFont val="Calibri"/>
        <family val="2"/>
        <scheme val="minor"/>
      </rPr>
      <t xml:space="preserve">  FACTURA</t>
    </r>
    <r>
      <rPr>
        <b/>
        <sz val="14"/>
        <color theme="1"/>
        <rFont val="Calibri"/>
        <family val="2"/>
        <scheme val="minor"/>
      </rPr>
      <t xml:space="preserve"> --2207071   </t>
    </r>
    <r>
      <rPr>
        <b/>
        <sz val="12"/>
        <color theme="1"/>
        <rFont val="Calibri"/>
        <family val="2"/>
        <scheme val="minor"/>
      </rPr>
      <t xml:space="preserve">  valor   FACTURA   48,494.63      SALDO  PENDIENTE      1,494.63  usd</t>
    </r>
  </si>
  <si>
    <t>NLSE23-144</t>
  </si>
  <si>
    <r>
      <t xml:space="preserve">Compra de 47,000.00    usd t.c.   17,030     A SEABOARD    </t>
    </r>
    <r>
      <rPr>
        <b/>
        <sz val="18"/>
        <color rgb="FF0000FF"/>
        <rFont val="Calibri"/>
        <family val="2"/>
        <scheme val="minor"/>
      </rPr>
      <t xml:space="preserve"> </t>
    </r>
    <r>
      <rPr>
        <b/>
        <sz val="16"/>
        <color rgb="FF0000FF"/>
        <rFont val="Calibri"/>
        <family val="2"/>
        <scheme val="minor"/>
      </rPr>
      <t xml:space="preserve"> NLSE23-145    </t>
    </r>
    <r>
      <rPr>
        <b/>
        <sz val="12"/>
        <color theme="1"/>
        <rFont val="Calibri"/>
        <family val="2"/>
        <scheme val="minor"/>
      </rPr>
      <t xml:space="preserve">  FACTURA</t>
    </r>
    <r>
      <rPr>
        <b/>
        <sz val="14"/>
        <color theme="1"/>
        <rFont val="Calibri"/>
        <family val="2"/>
        <scheme val="minor"/>
      </rPr>
      <t xml:space="preserve"> --2208476   </t>
    </r>
    <r>
      <rPr>
        <b/>
        <sz val="12"/>
        <color theme="1"/>
        <rFont val="Calibri"/>
        <family val="2"/>
        <scheme val="minor"/>
      </rPr>
      <t xml:space="preserve">  valor   FACTURA   47,745.39      SALDO  PENDIENTE      745.39  usd</t>
    </r>
  </si>
  <si>
    <t>NLSE23-145</t>
  </si>
  <si>
    <r>
      <t xml:space="preserve">Compra de 47,000.00    usd t.c.   17,030     A SEABOARD    </t>
    </r>
    <r>
      <rPr>
        <b/>
        <sz val="18"/>
        <color rgb="FF0000FF"/>
        <rFont val="Calibri"/>
        <family val="2"/>
        <scheme val="minor"/>
      </rPr>
      <t xml:space="preserve"> </t>
    </r>
    <r>
      <rPr>
        <b/>
        <sz val="16"/>
        <color rgb="FF0000FF"/>
        <rFont val="Calibri"/>
        <family val="2"/>
        <scheme val="minor"/>
      </rPr>
      <t xml:space="preserve"> NLSE23-146    </t>
    </r>
    <r>
      <rPr>
        <b/>
        <sz val="12"/>
        <color theme="1"/>
        <rFont val="Calibri"/>
        <family val="2"/>
        <scheme val="minor"/>
      </rPr>
      <t xml:space="preserve">  FACTURA</t>
    </r>
    <r>
      <rPr>
        <b/>
        <sz val="14"/>
        <color theme="1"/>
        <rFont val="Calibri"/>
        <family val="2"/>
        <scheme val="minor"/>
      </rPr>
      <t xml:space="preserve"> --2208477   </t>
    </r>
    <r>
      <rPr>
        <b/>
        <sz val="12"/>
        <color theme="1"/>
        <rFont val="Calibri"/>
        <family val="2"/>
        <scheme val="minor"/>
      </rPr>
      <t xml:space="preserve">  valor   FACTURA   48,320.16      SALDO  PENDIENTE      1,320.16  usd</t>
    </r>
  </si>
  <si>
    <t>NLSE23-146</t>
  </si>
  <si>
    <r>
      <t xml:space="preserve">Compra de 47,000.00    usd t.c.   17,160     A SEABOARD    </t>
    </r>
    <r>
      <rPr>
        <b/>
        <sz val="18"/>
        <color rgb="FF0000FF"/>
        <rFont val="Calibri"/>
        <family val="2"/>
        <scheme val="minor"/>
      </rPr>
      <t xml:space="preserve"> </t>
    </r>
    <r>
      <rPr>
        <b/>
        <sz val="16"/>
        <color rgb="FF0000FF"/>
        <rFont val="Calibri"/>
        <family val="2"/>
        <scheme val="minor"/>
      </rPr>
      <t xml:space="preserve"> NLSE23-126    </t>
    </r>
    <r>
      <rPr>
        <b/>
        <sz val="12"/>
        <color theme="1"/>
        <rFont val="Calibri"/>
        <family val="2"/>
        <scheme val="minor"/>
      </rPr>
      <t xml:space="preserve">  FACTURA</t>
    </r>
    <r>
      <rPr>
        <b/>
        <sz val="14"/>
        <color theme="1"/>
        <rFont val="Calibri"/>
        <family val="2"/>
        <scheme val="minor"/>
      </rPr>
      <t xml:space="preserve"> --2209126   </t>
    </r>
    <r>
      <rPr>
        <b/>
        <sz val="12"/>
        <color theme="1"/>
        <rFont val="Calibri"/>
        <family val="2"/>
        <scheme val="minor"/>
      </rPr>
      <t xml:space="preserve">  valor   FACTURA   47,182.71      SALDO  PENDIENTE      182.71  usd</t>
    </r>
  </si>
  <si>
    <t>NLSE23--126</t>
  </si>
  <si>
    <r>
      <t xml:space="preserve">Compra de 49,500.00    usd t.c.   17,080     A SEABOARD    </t>
    </r>
    <r>
      <rPr>
        <b/>
        <sz val="18"/>
        <color rgb="FF0000FF"/>
        <rFont val="Calibri"/>
        <family val="2"/>
        <scheme val="minor"/>
      </rPr>
      <t xml:space="preserve"> </t>
    </r>
    <r>
      <rPr>
        <b/>
        <sz val="16"/>
        <color rgb="FF0000FF"/>
        <rFont val="Calibri"/>
        <family val="2"/>
        <scheme val="minor"/>
      </rPr>
      <t xml:space="preserve"> NLSE23-148    </t>
    </r>
    <r>
      <rPr>
        <b/>
        <sz val="12"/>
        <color theme="1"/>
        <rFont val="Calibri"/>
        <family val="2"/>
        <scheme val="minor"/>
      </rPr>
      <t xml:space="preserve">  FACTURA</t>
    </r>
    <r>
      <rPr>
        <b/>
        <sz val="14"/>
        <color theme="1"/>
        <rFont val="Calibri"/>
        <family val="2"/>
        <scheme val="minor"/>
      </rPr>
      <t xml:space="preserve"> --2209914   </t>
    </r>
    <r>
      <rPr>
        <b/>
        <sz val="12"/>
        <color theme="1"/>
        <rFont val="Calibri"/>
        <family val="2"/>
        <scheme val="minor"/>
      </rPr>
      <t xml:space="preserve">  valor   FACTURA   46,249.85      SALDO  A FAVOR    3,250.15  usd</t>
    </r>
  </si>
  <si>
    <t>NLSE23-148</t>
  </si>
  <si>
    <r>
      <t xml:space="preserve">Compra de 50,500.00    usd t.c.   17,140     A SEABOARD    </t>
    </r>
    <r>
      <rPr>
        <b/>
        <sz val="18"/>
        <color rgb="FF0000FF"/>
        <rFont val="Calibri"/>
        <family val="2"/>
        <scheme val="minor"/>
      </rPr>
      <t xml:space="preserve"> </t>
    </r>
    <r>
      <rPr>
        <b/>
        <sz val="16"/>
        <color rgb="FF0000FF"/>
        <rFont val="Calibri"/>
        <family val="2"/>
        <scheme val="minor"/>
      </rPr>
      <t xml:space="preserve"> NLSE23-149    </t>
    </r>
    <r>
      <rPr>
        <b/>
        <sz val="12"/>
        <color theme="1"/>
        <rFont val="Calibri"/>
        <family val="2"/>
        <scheme val="minor"/>
      </rPr>
      <t xml:space="preserve">  FACTURA</t>
    </r>
    <r>
      <rPr>
        <b/>
        <sz val="14"/>
        <color theme="1"/>
        <rFont val="Calibri"/>
        <family val="2"/>
        <scheme val="minor"/>
      </rPr>
      <t xml:space="preserve"> --2210562   </t>
    </r>
    <r>
      <rPr>
        <b/>
        <sz val="12"/>
        <color theme="1"/>
        <rFont val="Calibri"/>
        <family val="2"/>
        <scheme val="minor"/>
      </rPr>
      <t xml:space="preserve">  valor   FACTURA   44,662.28      SALDO  A FAVOR    5,837.72  usd</t>
    </r>
  </si>
  <si>
    <t>NLSE23-149</t>
  </si>
  <si>
    <r>
      <t xml:space="preserve">Compra de 50,000.00    usd t.c.   17,090     A SEABOARD    </t>
    </r>
    <r>
      <rPr>
        <b/>
        <sz val="18"/>
        <color rgb="FF0000FF"/>
        <rFont val="Calibri"/>
        <family val="2"/>
        <scheme val="minor"/>
      </rPr>
      <t xml:space="preserve"> </t>
    </r>
    <r>
      <rPr>
        <b/>
        <sz val="16"/>
        <color rgb="FF0000FF"/>
        <rFont val="Calibri"/>
        <family val="2"/>
        <scheme val="minor"/>
      </rPr>
      <t xml:space="preserve"> NLSE23-150    </t>
    </r>
    <r>
      <rPr>
        <b/>
        <sz val="12"/>
        <color theme="1"/>
        <rFont val="Calibri"/>
        <family val="2"/>
        <scheme val="minor"/>
      </rPr>
      <t xml:space="preserve">  FACTURA</t>
    </r>
    <r>
      <rPr>
        <b/>
        <sz val="14"/>
        <color theme="1"/>
        <rFont val="Calibri"/>
        <family val="2"/>
        <scheme val="minor"/>
      </rPr>
      <t xml:space="preserve"> --2210730   </t>
    </r>
    <r>
      <rPr>
        <b/>
        <sz val="12"/>
        <color theme="1"/>
        <rFont val="Calibri"/>
        <family val="2"/>
        <scheme val="minor"/>
      </rPr>
      <t xml:space="preserve">  valor   FACTURA   42,191.91     SALDO  A FAVOR    7,808.09  usd</t>
    </r>
  </si>
  <si>
    <t>NLSE23-150</t>
  </si>
  <si>
    <r>
      <t xml:space="preserve">Compra de 50,000.00    usd t.c.   17,090     A SEABOARD    </t>
    </r>
    <r>
      <rPr>
        <b/>
        <sz val="18"/>
        <color rgb="FF0000FF"/>
        <rFont val="Calibri"/>
        <family val="2"/>
        <scheme val="minor"/>
      </rPr>
      <t xml:space="preserve"> </t>
    </r>
    <r>
      <rPr>
        <b/>
        <sz val="16"/>
        <color rgb="FF0000FF"/>
        <rFont val="Calibri"/>
        <family val="2"/>
        <scheme val="minor"/>
      </rPr>
      <t xml:space="preserve"> NLSE23-151    </t>
    </r>
    <r>
      <rPr>
        <b/>
        <sz val="12"/>
        <color theme="1"/>
        <rFont val="Calibri"/>
        <family val="2"/>
        <scheme val="minor"/>
      </rPr>
      <t xml:space="preserve">  FACTURA</t>
    </r>
    <r>
      <rPr>
        <b/>
        <sz val="14"/>
        <color theme="1"/>
        <rFont val="Calibri"/>
        <family val="2"/>
        <scheme val="minor"/>
      </rPr>
      <t xml:space="preserve"> --2210731   </t>
    </r>
    <r>
      <rPr>
        <b/>
        <sz val="12"/>
        <color theme="1"/>
        <rFont val="Calibri"/>
        <family val="2"/>
        <scheme val="minor"/>
      </rPr>
      <t xml:space="preserve">  valor   FACTURA   42,222.06     SALDO  A FAVOR    7,777.94  usd</t>
    </r>
  </si>
  <si>
    <t>NLSE23-151</t>
  </si>
  <si>
    <r>
      <t xml:space="preserve">Compra de 35,000.00    usd t.c.   16,960     A SEABOARD    </t>
    </r>
    <r>
      <rPr>
        <b/>
        <sz val="18"/>
        <color rgb="FF0000FF"/>
        <rFont val="Calibri"/>
        <family val="2"/>
        <scheme val="minor"/>
      </rPr>
      <t xml:space="preserve"> </t>
    </r>
    <r>
      <rPr>
        <b/>
        <sz val="16"/>
        <color rgb="FF0000FF"/>
        <rFont val="Calibri"/>
        <family val="2"/>
        <scheme val="minor"/>
      </rPr>
      <t xml:space="preserve"> NLSE23-133   </t>
    </r>
    <r>
      <rPr>
        <b/>
        <sz val="12"/>
        <color theme="1"/>
        <rFont val="Calibri"/>
        <family val="2"/>
        <scheme val="minor"/>
      </rPr>
      <t xml:space="preserve">  FACTURA</t>
    </r>
    <r>
      <rPr>
        <b/>
        <sz val="14"/>
        <color theme="1"/>
        <rFont val="Calibri"/>
        <family val="2"/>
        <scheme val="minor"/>
      </rPr>
      <t xml:space="preserve"> --2212267   </t>
    </r>
    <r>
      <rPr>
        <b/>
        <sz val="12"/>
        <color theme="1"/>
        <rFont val="Calibri"/>
        <family val="2"/>
        <scheme val="minor"/>
      </rPr>
      <t xml:space="preserve">  valor   FACTURA   42,083.93     SALDO  PENDIENTE   7,083.93  usd</t>
    </r>
  </si>
  <si>
    <t>NLSE23-133</t>
  </si>
  <si>
    <r>
      <t xml:space="preserve">Compra de 35,000.00    usd t.c.   16,960     A SEABOARD    </t>
    </r>
    <r>
      <rPr>
        <b/>
        <sz val="18"/>
        <color rgb="FF0000FF"/>
        <rFont val="Calibri"/>
        <family val="2"/>
        <scheme val="minor"/>
      </rPr>
      <t xml:space="preserve"> </t>
    </r>
    <r>
      <rPr>
        <b/>
        <sz val="16"/>
        <color rgb="FF0000FF"/>
        <rFont val="Calibri"/>
        <family val="2"/>
        <scheme val="minor"/>
      </rPr>
      <t xml:space="preserve"> NLSE23-152   </t>
    </r>
    <r>
      <rPr>
        <b/>
        <sz val="12"/>
        <color theme="1"/>
        <rFont val="Calibri"/>
        <family val="2"/>
        <scheme val="minor"/>
      </rPr>
      <t xml:space="preserve">  FACTURA</t>
    </r>
    <r>
      <rPr>
        <b/>
        <sz val="14"/>
        <color theme="1"/>
        <rFont val="Calibri"/>
        <family val="2"/>
        <scheme val="minor"/>
      </rPr>
      <t xml:space="preserve"> --2211710   </t>
    </r>
    <r>
      <rPr>
        <b/>
        <sz val="12"/>
        <color theme="1"/>
        <rFont val="Calibri"/>
        <family val="2"/>
        <scheme val="minor"/>
      </rPr>
      <t xml:space="preserve">  valor   FACTURA   42,955.82     SALDO  PENDIENTE   7,955.82  usd</t>
    </r>
  </si>
  <si>
    <t>NLSE23-152</t>
  </si>
  <si>
    <r>
      <t xml:space="preserve">Compra de 40,000.00    usd t.c.   16,898     A SEABOARD    </t>
    </r>
    <r>
      <rPr>
        <b/>
        <sz val="18"/>
        <color rgb="FF0000FF"/>
        <rFont val="Calibri"/>
        <family val="2"/>
        <scheme val="minor"/>
      </rPr>
      <t xml:space="preserve"> </t>
    </r>
    <r>
      <rPr>
        <b/>
        <sz val="16"/>
        <color rgb="FF0000FF"/>
        <rFont val="Calibri"/>
        <family val="2"/>
        <scheme val="minor"/>
      </rPr>
      <t xml:space="preserve"> NLSE23-128   </t>
    </r>
    <r>
      <rPr>
        <b/>
        <sz val="12"/>
        <color theme="1"/>
        <rFont val="Calibri"/>
        <family val="2"/>
        <scheme val="minor"/>
      </rPr>
      <t xml:space="preserve">  FACTURA</t>
    </r>
    <r>
      <rPr>
        <b/>
        <sz val="14"/>
        <color theme="1"/>
        <rFont val="Calibri"/>
        <family val="2"/>
        <scheme val="minor"/>
      </rPr>
      <t xml:space="preserve"> --2212589   </t>
    </r>
    <r>
      <rPr>
        <b/>
        <sz val="12"/>
        <color theme="1"/>
        <rFont val="Calibri"/>
        <family val="2"/>
        <scheme val="minor"/>
      </rPr>
      <t xml:space="preserve">  valor   FACTURA   42,496.02     SALDO  PENDIENTE   2,496.02  usd</t>
    </r>
  </si>
  <si>
    <t>NLSE23-128</t>
  </si>
  <si>
    <r>
      <t xml:space="preserve">Compra de 40,000.00    usd t.c.   16,898     A SEABOARD    </t>
    </r>
    <r>
      <rPr>
        <b/>
        <sz val="18"/>
        <color rgb="FF0000FF"/>
        <rFont val="Calibri"/>
        <family val="2"/>
        <scheme val="minor"/>
      </rPr>
      <t xml:space="preserve"> </t>
    </r>
    <r>
      <rPr>
        <b/>
        <sz val="16"/>
        <color rgb="FF0000FF"/>
        <rFont val="Calibri"/>
        <family val="2"/>
        <scheme val="minor"/>
      </rPr>
      <t xml:space="preserve"> NLSE23-153   </t>
    </r>
    <r>
      <rPr>
        <b/>
        <sz val="12"/>
        <color theme="1"/>
        <rFont val="Calibri"/>
        <family val="2"/>
        <scheme val="minor"/>
      </rPr>
      <t xml:space="preserve">  FACTURA</t>
    </r>
    <r>
      <rPr>
        <b/>
        <sz val="14"/>
        <color theme="1"/>
        <rFont val="Calibri"/>
        <family val="2"/>
        <scheme val="minor"/>
      </rPr>
      <t xml:space="preserve"> --2211711   </t>
    </r>
    <r>
      <rPr>
        <b/>
        <sz val="12"/>
        <color theme="1"/>
        <rFont val="Calibri"/>
        <family val="2"/>
        <scheme val="minor"/>
      </rPr>
      <t xml:space="preserve">  valor   FACTURA   42,218.93     SALDO  PENDIENTE   2,218.93  usd</t>
    </r>
  </si>
  <si>
    <t>NLSE23-153</t>
  </si>
  <si>
    <r>
      <t xml:space="preserve">Compra de 40,000.00    usd t.c.   16,810     A SEABOARD    </t>
    </r>
    <r>
      <rPr>
        <b/>
        <sz val="18"/>
        <color rgb="FF0000FF"/>
        <rFont val="Calibri"/>
        <family val="2"/>
        <scheme val="minor"/>
      </rPr>
      <t xml:space="preserve"> </t>
    </r>
    <r>
      <rPr>
        <b/>
        <sz val="16"/>
        <color rgb="FF0000FF"/>
        <rFont val="Calibri"/>
        <family val="2"/>
        <scheme val="minor"/>
      </rPr>
      <t xml:space="preserve"> NLSE23-154   </t>
    </r>
    <r>
      <rPr>
        <b/>
        <sz val="12"/>
        <color theme="1"/>
        <rFont val="Calibri"/>
        <family val="2"/>
        <scheme val="minor"/>
      </rPr>
      <t xml:space="preserve">  FACTURA</t>
    </r>
    <r>
      <rPr>
        <b/>
        <sz val="14"/>
        <color theme="1"/>
        <rFont val="Calibri"/>
        <family val="2"/>
        <scheme val="minor"/>
      </rPr>
      <t xml:space="preserve"> --2212268   </t>
    </r>
    <r>
      <rPr>
        <b/>
        <sz val="12"/>
        <color theme="1"/>
        <rFont val="Calibri"/>
        <family val="2"/>
        <scheme val="minor"/>
      </rPr>
      <t xml:space="preserve">  valor   FACTURA   40,812.66     SALDO  PENDIENTE   812.66  usd</t>
    </r>
  </si>
  <si>
    <t>NLSE23-154</t>
  </si>
  <si>
    <r>
      <t xml:space="preserve">Compra de 42,000.00    usd t.c.   16,800     A SEABOARD    </t>
    </r>
    <r>
      <rPr>
        <b/>
        <sz val="18"/>
        <color rgb="FF0000FF"/>
        <rFont val="Calibri"/>
        <family val="2"/>
        <scheme val="minor"/>
      </rPr>
      <t xml:space="preserve"> </t>
    </r>
    <r>
      <rPr>
        <b/>
        <sz val="16"/>
        <color rgb="FF0000FF"/>
        <rFont val="Calibri"/>
        <family val="2"/>
        <scheme val="minor"/>
      </rPr>
      <t xml:space="preserve"> NLSE23-155  </t>
    </r>
    <r>
      <rPr>
        <b/>
        <sz val="12"/>
        <color theme="1"/>
        <rFont val="Calibri"/>
        <family val="2"/>
        <scheme val="minor"/>
      </rPr>
      <t xml:space="preserve">  FACTURA</t>
    </r>
    <r>
      <rPr>
        <b/>
        <sz val="14"/>
        <color theme="1"/>
        <rFont val="Calibri"/>
        <family val="2"/>
        <scheme val="minor"/>
      </rPr>
      <t xml:space="preserve"> --2213306   </t>
    </r>
    <r>
      <rPr>
        <b/>
        <sz val="12"/>
        <color theme="1"/>
        <rFont val="Calibri"/>
        <family val="2"/>
        <scheme val="minor"/>
      </rPr>
      <t xml:space="preserve">  valor   FACTURA   42,437.33    SALDO  PENDIENTE        437.33  usd</t>
    </r>
  </si>
  <si>
    <t>NLSE23-155</t>
  </si>
  <si>
    <r>
      <t xml:space="preserve">Compra de 42,000.00    usd t.c.   16,784     A SEABOARD    </t>
    </r>
    <r>
      <rPr>
        <b/>
        <sz val="18"/>
        <color rgb="FF0000FF"/>
        <rFont val="Calibri"/>
        <family val="2"/>
        <scheme val="minor"/>
      </rPr>
      <t xml:space="preserve"> </t>
    </r>
    <r>
      <rPr>
        <b/>
        <sz val="16"/>
        <color rgb="FF0000FF"/>
        <rFont val="Calibri"/>
        <family val="2"/>
        <scheme val="minor"/>
      </rPr>
      <t xml:space="preserve"> NLSE23-156  </t>
    </r>
    <r>
      <rPr>
        <b/>
        <sz val="12"/>
        <color theme="1"/>
        <rFont val="Calibri"/>
        <family val="2"/>
        <scheme val="minor"/>
      </rPr>
      <t xml:space="preserve">  FACTURA</t>
    </r>
    <r>
      <rPr>
        <b/>
        <sz val="14"/>
        <color theme="1"/>
        <rFont val="Calibri"/>
        <family val="2"/>
        <scheme val="minor"/>
      </rPr>
      <t xml:space="preserve"> --2212814   </t>
    </r>
    <r>
      <rPr>
        <b/>
        <sz val="12"/>
        <color theme="1"/>
        <rFont val="Calibri"/>
        <family val="2"/>
        <scheme val="minor"/>
      </rPr>
      <t xml:space="preserve">  valor   FACTURA   42,798.49    SALDO  PENDIENTE        798.49  usd</t>
    </r>
  </si>
  <si>
    <t>NLSE23-156</t>
  </si>
  <si>
    <r>
      <t xml:space="preserve">Compra de 41,000.00    usd t.c.   16,898     A SEABOARD    </t>
    </r>
    <r>
      <rPr>
        <b/>
        <sz val="18"/>
        <color rgb="FF0000FF"/>
        <rFont val="Calibri"/>
        <family val="2"/>
        <scheme val="minor"/>
      </rPr>
      <t xml:space="preserve"> </t>
    </r>
    <r>
      <rPr>
        <b/>
        <sz val="16"/>
        <color rgb="FF0000FF"/>
        <rFont val="Calibri"/>
        <family val="2"/>
        <scheme val="minor"/>
      </rPr>
      <t xml:space="preserve"> NLSE23-157  </t>
    </r>
    <r>
      <rPr>
        <b/>
        <sz val="12"/>
        <color theme="1"/>
        <rFont val="Calibri"/>
        <family val="2"/>
        <scheme val="minor"/>
      </rPr>
      <t xml:space="preserve">  FACTURA</t>
    </r>
    <r>
      <rPr>
        <b/>
        <sz val="14"/>
        <color theme="1"/>
        <rFont val="Calibri"/>
        <family val="2"/>
        <scheme val="minor"/>
      </rPr>
      <t xml:space="preserve"> --2214881   </t>
    </r>
    <r>
      <rPr>
        <b/>
        <sz val="12"/>
        <color theme="1"/>
        <rFont val="Calibri"/>
        <family val="2"/>
        <scheme val="minor"/>
      </rPr>
      <t xml:space="preserve">  valor   FACTURA   42,633.61    SALDO  PENDIENTE        1,633.61  usd</t>
    </r>
  </si>
  <si>
    <t>NLSE23-157</t>
  </si>
  <si>
    <r>
      <t xml:space="preserve">Compra de 41,000.00    usd t.c.   16,780     A SEABOARD    </t>
    </r>
    <r>
      <rPr>
        <b/>
        <sz val="18"/>
        <color rgb="FF0000FF"/>
        <rFont val="Calibri"/>
        <family val="2"/>
        <scheme val="minor"/>
      </rPr>
      <t xml:space="preserve"> </t>
    </r>
    <r>
      <rPr>
        <b/>
        <sz val="16"/>
        <color rgb="FF0000FF"/>
        <rFont val="Calibri"/>
        <family val="2"/>
        <scheme val="minor"/>
      </rPr>
      <t xml:space="preserve"> NLSE23-158  </t>
    </r>
    <r>
      <rPr>
        <b/>
        <sz val="12"/>
        <color theme="1"/>
        <rFont val="Calibri"/>
        <family val="2"/>
        <scheme val="minor"/>
      </rPr>
      <t xml:space="preserve">  FACTURA</t>
    </r>
    <r>
      <rPr>
        <b/>
        <sz val="14"/>
        <color theme="1"/>
        <rFont val="Calibri"/>
        <family val="2"/>
        <scheme val="minor"/>
      </rPr>
      <t xml:space="preserve"> --2214882   </t>
    </r>
    <r>
      <rPr>
        <b/>
        <sz val="12"/>
        <color theme="1"/>
        <rFont val="Calibri"/>
        <family val="2"/>
        <scheme val="minor"/>
      </rPr>
      <t xml:space="preserve">  valor   FACTURA   43,790.54    SALDO  PENDIENTE        2,790.54  usd</t>
    </r>
  </si>
  <si>
    <t>NLSE23-158</t>
  </si>
  <si>
    <r>
      <t xml:space="preserve">Compra de 42,000.00    usd t.c.   16,770     A SEABOARD    </t>
    </r>
    <r>
      <rPr>
        <b/>
        <sz val="18"/>
        <color rgb="FF0000FF"/>
        <rFont val="Calibri"/>
        <family val="2"/>
        <scheme val="minor"/>
      </rPr>
      <t xml:space="preserve"> </t>
    </r>
    <r>
      <rPr>
        <b/>
        <sz val="16"/>
        <color rgb="FF0000FF"/>
        <rFont val="Calibri"/>
        <family val="2"/>
        <scheme val="minor"/>
      </rPr>
      <t xml:space="preserve"> NLSE23-159  </t>
    </r>
    <r>
      <rPr>
        <b/>
        <sz val="12"/>
        <color theme="1"/>
        <rFont val="Calibri"/>
        <family val="2"/>
        <scheme val="minor"/>
      </rPr>
      <t xml:space="preserve">  FACTURA</t>
    </r>
    <r>
      <rPr>
        <b/>
        <sz val="14"/>
        <color theme="1"/>
        <rFont val="Calibri"/>
        <family val="2"/>
        <scheme val="minor"/>
      </rPr>
      <t xml:space="preserve"> --2214883   </t>
    </r>
    <r>
      <rPr>
        <b/>
        <sz val="12"/>
        <color theme="1"/>
        <rFont val="Calibri"/>
        <family val="2"/>
        <scheme val="minor"/>
      </rPr>
      <t xml:space="preserve">  valor   FACTURA   46,416.61    SALDO  PENDIENTE        4,416.61  usd</t>
    </r>
  </si>
  <si>
    <t>NLSE23-159</t>
  </si>
  <si>
    <r>
      <t xml:space="preserve">Compra de 50,000.00    usd t.c.   17.410     A SEABOARD    </t>
    </r>
    <r>
      <rPr>
        <b/>
        <sz val="18"/>
        <color rgb="FF0000FF"/>
        <rFont val="Calibri"/>
        <family val="2"/>
        <scheme val="minor"/>
      </rPr>
      <t xml:space="preserve"> </t>
    </r>
    <r>
      <rPr>
        <b/>
        <sz val="16"/>
        <color rgb="FF0000FF"/>
        <rFont val="Calibri"/>
        <family val="2"/>
        <scheme val="minor"/>
      </rPr>
      <t xml:space="preserve"> NLSE23-165  </t>
    </r>
    <r>
      <rPr>
        <b/>
        <sz val="12"/>
        <color theme="1"/>
        <rFont val="Calibri"/>
        <family val="2"/>
        <scheme val="minor"/>
      </rPr>
      <t xml:space="preserve">  FACTURA</t>
    </r>
    <r>
      <rPr>
        <b/>
        <sz val="14"/>
        <color theme="1"/>
        <rFont val="Calibri"/>
        <family val="2"/>
        <scheme val="minor"/>
      </rPr>
      <t xml:space="preserve"> --2218482   </t>
    </r>
    <r>
      <rPr>
        <b/>
        <sz val="12"/>
        <color theme="1"/>
        <rFont val="Calibri"/>
        <family val="2"/>
        <scheme val="minor"/>
      </rPr>
      <t xml:space="preserve">  valor   FACTURA   48,780.70    SALDO  A FAVOR        1,219.30  usd</t>
    </r>
  </si>
  <si>
    <r>
      <t xml:space="preserve">Compra de 50,000.00    usd t.c.   17.410     A SEABOARD    </t>
    </r>
    <r>
      <rPr>
        <b/>
        <sz val="18"/>
        <color rgb="FF0000FF"/>
        <rFont val="Calibri"/>
        <family val="2"/>
        <scheme val="minor"/>
      </rPr>
      <t xml:space="preserve"> </t>
    </r>
    <r>
      <rPr>
        <b/>
        <sz val="16"/>
        <color rgb="FF0000FF"/>
        <rFont val="Calibri"/>
        <family val="2"/>
        <scheme val="minor"/>
      </rPr>
      <t xml:space="preserve"> NLSE23-164 </t>
    </r>
    <r>
      <rPr>
        <b/>
        <sz val="12"/>
        <color theme="1"/>
        <rFont val="Calibri"/>
        <family val="2"/>
        <scheme val="minor"/>
      </rPr>
      <t xml:space="preserve">     FACTURA</t>
    </r>
    <r>
      <rPr>
        <b/>
        <sz val="14"/>
        <color theme="1"/>
        <rFont val="Calibri"/>
        <family val="2"/>
        <scheme val="minor"/>
      </rPr>
      <t xml:space="preserve"> --2218481   </t>
    </r>
    <r>
      <rPr>
        <b/>
        <sz val="12"/>
        <color theme="1"/>
        <rFont val="Calibri"/>
        <family val="2"/>
        <scheme val="minor"/>
      </rPr>
      <t xml:space="preserve">  valor   FACTURA   48,679.50    SALDO  A FAVOR        1,320.50  usd</t>
    </r>
  </si>
  <si>
    <t>NLSE23-142--------------------NLSE23-165</t>
  </si>
  <si>
    <t>NLSE23-140----------------------NLSE23-164</t>
  </si>
  <si>
    <r>
      <t xml:space="preserve">Compra de 52,000.00    usd t.c.   17.595     A SEABOARD    </t>
    </r>
    <r>
      <rPr>
        <b/>
        <sz val="18"/>
        <color rgb="FF0000FF"/>
        <rFont val="Calibri"/>
        <family val="2"/>
        <scheme val="minor"/>
      </rPr>
      <t xml:space="preserve"> </t>
    </r>
    <r>
      <rPr>
        <b/>
        <sz val="16"/>
        <color rgb="FF0000FF"/>
        <rFont val="Calibri"/>
        <family val="2"/>
        <scheme val="minor"/>
      </rPr>
      <t xml:space="preserve"> NLSE23-166  </t>
    </r>
    <r>
      <rPr>
        <b/>
        <sz val="12"/>
        <color theme="1"/>
        <rFont val="Calibri"/>
        <family val="2"/>
        <scheme val="minor"/>
      </rPr>
      <t xml:space="preserve">  FACTURA</t>
    </r>
    <r>
      <rPr>
        <b/>
        <sz val="14"/>
        <color theme="1"/>
        <rFont val="Calibri"/>
        <family val="2"/>
        <scheme val="minor"/>
      </rPr>
      <t xml:space="preserve"> --2219120   </t>
    </r>
    <r>
      <rPr>
        <b/>
        <sz val="12"/>
        <color theme="1"/>
        <rFont val="Calibri"/>
        <family val="2"/>
        <scheme val="minor"/>
      </rPr>
      <t xml:space="preserve">  valor   FACTURA   44,607.74    SALDO  A FAVOR        7,392.26  usd</t>
    </r>
  </si>
  <si>
    <t>NLSE23-162---------------------NLSE23-166</t>
  </si>
  <si>
    <r>
      <t xml:space="preserve">Compra de 51,000.00    usd t.c.   17.184     A SEABOARD    </t>
    </r>
    <r>
      <rPr>
        <b/>
        <sz val="18"/>
        <color rgb="FF0000FF"/>
        <rFont val="Calibri"/>
        <family val="2"/>
        <scheme val="minor"/>
      </rPr>
      <t xml:space="preserve"> </t>
    </r>
    <r>
      <rPr>
        <b/>
        <sz val="16"/>
        <color rgb="FF0000FF"/>
        <rFont val="Calibri"/>
        <family val="2"/>
        <scheme val="minor"/>
      </rPr>
      <t xml:space="preserve"> NLSE23-167  </t>
    </r>
    <r>
      <rPr>
        <b/>
        <sz val="12"/>
        <color theme="1"/>
        <rFont val="Calibri"/>
        <family val="2"/>
        <scheme val="minor"/>
      </rPr>
      <t xml:space="preserve">  FACTURA</t>
    </r>
    <r>
      <rPr>
        <b/>
        <sz val="14"/>
        <color theme="1"/>
        <rFont val="Calibri"/>
        <family val="2"/>
        <scheme val="minor"/>
      </rPr>
      <t xml:space="preserve"> --2219121   </t>
    </r>
    <r>
      <rPr>
        <b/>
        <sz val="12"/>
        <color theme="1"/>
        <rFont val="Calibri"/>
        <family val="2"/>
        <scheme val="minor"/>
      </rPr>
      <t xml:space="preserve">  valor   FACTURA   44,841.97    SALDO  A FAVOR        6,158.03  usd</t>
    </r>
  </si>
  <si>
    <t>NLSE23-167</t>
  </si>
  <si>
    <r>
      <t xml:space="preserve">Compra de 50,000.00    usd t.c.   17.160    A SEABOARD    </t>
    </r>
    <r>
      <rPr>
        <b/>
        <sz val="18"/>
        <color rgb="FF0000FF"/>
        <rFont val="Calibri"/>
        <family val="2"/>
        <scheme val="minor"/>
      </rPr>
      <t xml:space="preserve"> </t>
    </r>
    <r>
      <rPr>
        <b/>
        <sz val="16"/>
        <color rgb="FF0000FF"/>
        <rFont val="Calibri"/>
        <family val="2"/>
        <scheme val="minor"/>
      </rPr>
      <t xml:space="preserve"> NLSE23-168  </t>
    </r>
    <r>
      <rPr>
        <b/>
        <sz val="12"/>
        <color theme="1"/>
        <rFont val="Calibri"/>
        <family val="2"/>
        <scheme val="minor"/>
      </rPr>
      <t xml:space="preserve">  FACTURA</t>
    </r>
    <r>
      <rPr>
        <b/>
        <sz val="14"/>
        <color theme="1"/>
        <rFont val="Calibri"/>
        <family val="2"/>
        <scheme val="minor"/>
      </rPr>
      <t xml:space="preserve"> --2220424   </t>
    </r>
    <r>
      <rPr>
        <b/>
        <sz val="12"/>
        <color theme="1"/>
        <rFont val="Calibri"/>
        <family val="2"/>
        <scheme val="minor"/>
      </rPr>
      <t xml:space="preserve">  valor   FACTURA   43,472.86    SALDO  A FAVOR        6,527.14  usd</t>
    </r>
  </si>
  <si>
    <t>NLSE23-168</t>
  </si>
  <si>
    <r>
      <t xml:space="preserve">Compra de 38,000.00    usd t.c.   17.110    A SEABOARD    </t>
    </r>
    <r>
      <rPr>
        <b/>
        <sz val="18"/>
        <color rgb="FF0000FF"/>
        <rFont val="Calibri"/>
        <family val="2"/>
        <scheme val="minor"/>
      </rPr>
      <t xml:space="preserve"> </t>
    </r>
    <r>
      <rPr>
        <b/>
        <sz val="16"/>
        <color rgb="FF0000FF"/>
        <rFont val="Calibri"/>
        <family val="2"/>
        <scheme val="minor"/>
      </rPr>
      <t xml:space="preserve"> NLSE23-170  </t>
    </r>
    <r>
      <rPr>
        <b/>
        <sz val="12"/>
        <color theme="1"/>
        <rFont val="Calibri"/>
        <family val="2"/>
        <scheme val="minor"/>
      </rPr>
      <t xml:space="preserve">  FACTURA</t>
    </r>
    <r>
      <rPr>
        <b/>
        <sz val="14"/>
        <color theme="1"/>
        <rFont val="Calibri"/>
        <family val="2"/>
        <scheme val="minor"/>
      </rPr>
      <t xml:space="preserve"> --2220978   </t>
    </r>
    <r>
      <rPr>
        <b/>
        <sz val="12"/>
        <color theme="1"/>
        <rFont val="Calibri"/>
        <family val="2"/>
        <scheme val="minor"/>
      </rPr>
      <t xml:space="preserve">  valor   FACTURA   45,232.69    SALDO  PENDIENTE         7,232.69  usd</t>
    </r>
  </si>
  <si>
    <t>NLSE23-170</t>
  </si>
  <si>
    <r>
      <t xml:space="preserve">Compra de 43,000.00    usd t.c.   17.135    A SEABOARD    </t>
    </r>
    <r>
      <rPr>
        <b/>
        <sz val="18"/>
        <color rgb="FF0000FF"/>
        <rFont val="Calibri"/>
        <family val="2"/>
        <scheme val="minor"/>
      </rPr>
      <t xml:space="preserve"> </t>
    </r>
    <r>
      <rPr>
        <b/>
        <sz val="16"/>
        <color rgb="FF0000FF"/>
        <rFont val="Calibri"/>
        <family val="2"/>
        <scheme val="minor"/>
      </rPr>
      <t xml:space="preserve"> NLSE23-147  </t>
    </r>
    <r>
      <rPr>
        <b/>
        <sz val="12"/>
        <color theme="1"/>
        <rFont val="Calibri"/>
        <family val="2"/>
        <scheme val="minor"/>
      </rPr>
      <t xml:space="preserve">  FACTURA</t>
    </r>
    <r>
      <rPr>
        <b/>
        <sz val="14"/>
        <color theme="1"/>
        <rFont val="Calibri"/>
        <family val="2"/>
        <scheme val="minor"/>
      </rPr>
      <t xml:space="preserve"> --2221313   </t>
    </r>
    <r>
      <rPr>
        <b/>
        <sz val="12"/>
        <color theme="1"/>
        <rFont val="Calibri"/>
        <family val="2"/>
        <scheme val="minor"/>
      </rPr>
      <t xml:space="preserve">  valor   FACTURA   44,660.17    SALDO  PENDIENTE         1,660.17  usd</t>
    </r>
  </si>
  <si>
    <t>NLSE23-147</t>
  </si>
  <si>
    <r>
      <t xml:space="preserve">Compra de 38,000.00    usd t.c.   17.110    A SEABOARD    </t>
    </r>
    <r>
      <rPr>
        <b/>
        <sz val="18"/>
        <color rgb="FF0000FF"/>
        <rFont val="Calibri"/>
        <family val="2"/>
        <scheme val="minor"/>
      </rPr>
      <t xml:space="preserve"> </t>
    </r>
    <r>
      <rPr>
        <b/>
        <sz val="16"/>
        <color rgb="FF0000FF"/>
        <rFont val="Calibri"/>
        <family val="2"/>
        <scheme val="minor"/>
      </rPr>
      <t xml:space="preserve"> NLSE23-169  </t>
    </r>
    <r>
      <rPr>
        <b/>
        <sz val="12"/>
        <color theme="1"/>
        <rFont val="Calibri"/>
        <family val="2"/>
        <scheme val="minor"/>
      </rPr>
      <t xml:space="preserve">  FACTURA</t>
    </r>
    <r>
      <rPr>
        <b/>
        <sz val="14"/>
        <color theme="1"/>
        <rFont val="Calibri"/>
        <family val="2"/>
        <scheme val="minor"/>
      </rPr>
      <t xml:space="preserve"> --2220977   </t>
    </r>
    <r>
      <rPr>
        <b/>
        <sz val="12"/>
        <color theme="1"/>
        <rFont val="Calibri"/>
        <family val="2"/>
        <scheme val="minor"/>
      </rPr>
      <t xml:space="preserve">  valor   FACTURA   45,209.01    SALDO  PENDIENTE        7,209.01  usd</t>
    </r>
  </si>
  <si>
    <t>NLSE23-169</t>
  </si>
  <si>
    <r>
      <t xml:space="preserve">Compra de 44,000.00    usd t.c.   17.110    A SEABOARD    </t>
    </r>
    <r>
      <rPr>
        <b/>
        <sz val="18"/>
        <color rgb="FF0000FF"/>
        <rFont val="Calibri"/>
        <family val="2"/>
        <scheme val="minor"/>
      </rPr>
      <t xml:space="preserve"> </t>
    </r>
    <r>
      <rPr>
        <b/>
        <sz val="16"/>
        <color rgb="FF0000FF"/>
        <rFont val="Calibri"/>
        <family val="2"/>
        <scheme val="minor"/>
      </rPr>
      <t xml:space="preserve"> NLSE23-171  </t>
    </r>
    <r>
      <rPr>
        <b/>
        <sz val="12"/>
        <color theme="1"/>
        <rFont val="Calibri"/>
        <family val="2"/>
        <scheme val="minor"/>
      </rPr>
      <t xml:space="preserve">  FACTURA</t>
    </r>
    <r>
      <rPr>
        <b/>
        <sz val="14"/>
        <color theme="1"/>
        <rFont val="Calibri"/>
        <family val="2"/>
        <scheme val="minor"/>
      </rPr>
      <t xml:space="preserve"> --2221670   </t>
    </r>
    <r>
      <rPr>
        <b/>
        <sz val="12"/>
        <color theme="1"/>
        <rFont val="Calibri"/>
        <family val="2"/>
        <scheme val="minor"/>
      </rPr>
      <t xml:space="preserve">  valor   FACTURA   40,755.56    SALDO  A FAVOR   3,244.44   USD</t>
    </r>
  </si>
  <si>
    <t xml:space="preserve">NLSE23-171     R O B O </t>
  </si>
  <si>
    <r>
      <t xml:space="preserve">Compra de 44,000.00    usd t.c.   17.065    A SEABOARD    </t>
    </r>
    <r>
      <rPr>
        <b/>
        <sz val="18"/>
        <color rgb="FF0000FF"/>
        <rFont val="Calibri"/>
        <family val="2"/>
        <scheme val="minor"/>
      </rPr>
      <t xml:space="preserve"> </t>
    </r>
    <r>
      <rPr>
        <b/>
        <sz val="16"/>
        <color rgb="FF0000FF"/>
        <rFont val="Calibri"/>
        <family val="2"/>
        <scheme val="minor"/>
      </rPr>
      <t xml:space="preserve"> NLSE23-172  </t>
    </r>
    <r>
      <rPr>
        <b/>
        <sz val="12"/>
        <color theme="1"/>
        <rFont val="Calibri"/>
        <family val="2"/>
        <scheme val="minor"/>
      </rPr>
      <t xml:space="preserve">  FACTURA</t>
    </r>
    <r>
      <rPr>
        <b/>
        <sz val="14"/>
        <color theme="1"/>
        <rFont val="Calibri"/>
        <family val="2"/>
        <scheme val="minor"/>
      </rPr>
      <t xml:space="preserve"> --2221871   </t>
    </r>
    <r>
      <rPr>
        <b/>
        <sz val="12"/>
        <color theme="1"/>
        <rFont val="Calibri"/>
        <family val="2"/>
        <scheme val="minor"/>
      </rPr>
      <t xml:space="preserve">  valor   FACTURA   37,070.35    SALDO  A FAVOR   6,929.65  USD</t>
    </r>
  </si>
  <si>
    <t>NLSE23-172</t>
  </si>
  <si>
    <r>
      <t xml:space="preserve">Compra de 40,000.00    usd t.c.   17.180    A SEABOARD    </t>
    </r>
    <r>
      <rPr>
        <b/>
        <sz val="18"/>
        <color rgb="FF0000FF"/>
        <rFont val="Calibri"/>
        <family val="2"/>
        <scheme val="minor"/>
      </rPr>
      <t xml:space="preserve"> </t>
    </r>
    <r>
      <rPr>
        <b/>
        <sz val="16"/>
        <color rgb="FF0000FF"/>
        <rFont val="Calibri"/>
        <family val="2"/>
        <scheme val="minor"/>
      </rPr>
      <t xml:space="preserve"> NLSE23-173  </t>
    </r>
    <r>
      <rPr>
        <b/>
        <sz val="12"/>
        <color theme="1"/>
        <rFont val="Calibri"/>
        <family val="2"/>
        <scheme val="minor"/>
      </rPr>
      <t xml:space="preserve">  FACTURA</t>
    </r>
    <r>
      <rPr>
        <b/>
        <sz val="14"/>
        <color theme="1"/>
        <rFont val="Calibri"/>
        <family val="2"/>
        <scheme val="minor"/>
      </rPr>
      <t xml:space="preserve"> --2221872   </t>
    </r>
    <r>
      <rPr>
        <b/>
        <sz val="12"/>
        <color theme="1"/>
        <rFont val="Calibri"/>
        <family val="2"/>
        <scheme val="minor"/>
      </rPr>
      <t xml:space="preserve">  valor   FACTURA  41,477.92    SALDO  PENDIENTE   1,477.92  USD</t>
    </r>
  </si>
  <si>
    <t>NLSE23-173</t>
  </si>
  <si>
    <r>
      <t xml:space="preserve">Compra de 43,500.00    usd t.c.   17.695    A SEABOARD    </t>
    </r>
    <r>
      <rPr>
        <b/>
        <sz val="18"/>
        <color rgb="FF0000FF"/>
        <rFont val="Calibri"/>
        <family val="2"/>
        <scheme val="minor"/>
      </rPr>
      <t xml:space="preserve"> </t>
    </r>
    <r>
      <rPr>
        <b/>
        <sz val="16"/>
        <color rgb="FF0000FF"/>
        <rFont val="Calibri"/>
        <family val="2"/>
        <scheme val="minor"/>
      </rPr>
      <t xml:space="preserve"> NLSE23-177  </t>
    </r>
    <r>
      <rPr>
        <b/>
        <sz val="12"/>
        <color theme="1"/>
        <rFont val="Calibri"/>
        <family val="2"/>
        <scheme val="minor"/>
      </rPr>
      <t xml:space="preserve">  FACTURA</t>
    </r>
    <r>
      <rPr>
        <b/>
        <sz val="14"/>
        <color theme="1"/>
        <rFont val="Calibri"/>
        <family val="2"/>
        <scheme val="minor"/>
      </rPr>
      <t xml:space="preserve"> --2224774   </t>
    </r>
    <r>
      <rPr>
        <b/>
        <sz val="12"/>
        <color theme="1"/>
        <rFont val="Calibri"/>
        <family val="2"/>
        <scheme val="minor"/>
      </rPr>
      <t xml:space="preserve">  valor   FACTURA  37,997.52    SALDO   A FAVOR    5,502.48  USD</t>
    </r>
  </si>
  <si>
    <t>NLSE23-177</t>
  </si>
  <si>
    <r>
      <t xml:space="preserve">Compra de 36,000.00    usd t.c.   17.118    A SEABOARD    </t>
    </r>
    <r>
      <rPr>
        <b/>
        <sz val="18"/>
        <color rgb="FF0000FF"/>
        <rFont val="Calibri"/>
        <family val="2"/>
        <scheme val="minor"/>
      </rPr>
      <t xml:space="preserve"> </t>
    </r>
    <r>
      <rPr>
        <b/>
        <sz val="16"/>
        <color rgb="FF0000FF"/>
        <rFont val="Calibri"/>
        <family val="2"/>
        <scheme val="minor"/>
      </rPr>
      <t xml:space="preserve"> NLSE23-174  </t>
    </r>
    <r>
      <rPr>
        <b/>
        <sz val="12"/>
        <color theme="1"/>
        <rFont val="Calibri"/>
        <family val="2"/>
        <scheme val="minor"/>
      </rPr>
      <t xml:space="preserve">  FACTURA</t>
    </r>
    <r>
      <rPr>
        <b/>
        <sz val="14"/>
        <color theme="1"/>
        <rFont val="Calibri"/>
        <family val="2"/>
        <scheme val="minor"/>
      </rPr>
      <t xml:space="preserve"> --2224169   </t>
    </r>
    <r>
      <rPr>
        <b/>
        <sz val="12"/>
        <color theme="1"/>
        <rFont val="Calibri"/>
        <family val="2"/>
        <scheme val="minor"/>
      </rPr>
      <t xml:space="preserve">  valor   FACTURA  41,922.72    SALDO  PENDIENTE   5,922.72  USD</t>
    </r>
  </si>
  <si>
    <t>NLSE23-174</t>
  </si>
  <si>
    <r>
      <t xml:space="preserve">Compra de 36,000.00    usd t.c.   17.200    A SEABOARD    </t>
    </r>
    <r>
      <rPr>
        <b/>
        <sz val="18"/>
        <color rgb="FF0000FF"/>
        <rFont val="Calibri"/>
        <family val="2"/>
        <scheme val="minor"/>
      </rPr>
      <t xml:space="preserve"> </t>
    </r>
    <r>
      <rPr>
        <b/>
        <sz val="16"/>
        <color rgb="FF0000FF"/>
        <rFont val="Calibri"/>
        <family val="2"/>
        <scheme val="minor"/>
      </rPr>
      <t xml:space="preserve"> NLSE23-175  </t>
    </r>
    <r>
      <rPr>
        <b/>
        <sz val="12"/>
        <color theme="1"/>
        <rFont val="Calibri"/>
        <family val="2"/>
        <scheme val="minor"/>
      </rPr>
      <t xml:space="preserve">  FACTURA</t>
    </r>
    <r>
      <rPr>
        <b/>
        <sz val="14"/>
        <color theme="1"/>
        <rFont val="Calibri"/>
        <family val="2"/>
        <scheme val="minor"/>
      </rPr>
      <t xml:space="preserve"> --2221035   </t>
    </r>
    <r>
      <rPr>
        <b/>
        <sz val="12"/>
        <color theme="1"/>
        <rFont val="Calibri"/>
        <family val="2"/>
        <scheme val="minor"/>
      </rPr>
      <t xml:space="preserve">  valor   FACTURA  41,165.18    SALDO  PENDIENTE   5,165.18  USD</t>
    </r>
  </si>
  <si>
    <t>NLSE23-175</t>
  </si>
  <si>
    <r>
      <t xml:space="preserve">Compra de 43,000.00    usd t.c.   17.510    A SEABOARD    </t>
    </r>
    <r>
      <rPr>
        <b/>
        <sz val="18"/>
        <color rgb="FF0000FF"/>
        <rFont val="Calibri"/>
        <family val="2"/>
        <scheme val="minor"/>
      </rPr>
      <t xml:space="preserve"> </t>
    </r>
    <r>
      <rPr>
        <b/>
        <sz val="16"/>
        <color rgb="FF0000FF"/>
        <rFont val="Calibri"/>
        <family val="2"/>
        <scheme val="minor"/>
      </rPr>
      <t xml:space="preserve"> NLSE23-175  </t>
    </r>
    <r>
      <rPr>
        <b/>
        <sz val="12"/>
        <color theme="1"/>
        <rFont val="Calibri"/>
        <family val="2"/>
        <scheme val="minor"/>
      </rPr>
      <t xml:space="preserve">  FACTURA</t>
    </r>
    <r>
      <rPr>
        <b/>
        <sz val="14"/>
        <color theme="1"/>
        <rFont val="Calibri"/>
        <family val="2"/>
        <scheme val="minor"/>
      </rPr>
      <t xml:space="preserve"> --2224773  </t>
    </r>
    <r>
      <rPr>
        <b/>
        <sz val="12"/>
        <color theme="1"/>
        <rFont val="Calibri"/>
        <family val="2"/>
        <scheme val="minor"/>
      </rPr>
      <t xml:space="preserve">  valor   FACTURA  41,253.07    SALDO   A FAVOR      1,746.93  USD</t>
    </r>
  </si>
  <si>
    <t>NLSE23-176</t>
  </si>
  <si>
    <r>
      <t xml:space="preserve">Compra de 44,000.00    usd t.c.   17.575    A SEABOARD    </t>
    </r>
    <r>
      <rPr>
        <b/>
        <sz val="18"/>
        <color rgb="FF0000FF"/>
        <rFont val="Calibri"/>
        <family val="2"/>
        <scheme val="minor"/>
      </rPr>
      <t xml:space="preserve"> </t>
    </r>
    <r>
      <rPr>
        <b/>
        <sz val="16"/>
        <color rgb="FF0000FF"/>
        <rFont val="Calibri"/>
        <family val="2"/>
        <scheme val="minor"/>
      </rPr>
      <t xml:space="preserve"> NLSE23-178  </t>
    </r>
    <r>
      <rPr>
        <b/>
        <sz val="12"/>
        <color theme="1"/>
        <rFont val="Calibri"/>
        <family val="2"/>
        <scheme val="minor"/>
      </rPr>
      <t xml:space="preserve">  FACTURA</t>
    </r>
    <r>
      <rPr>
        <b/>
        <sz val="14"/>
        <color theme="1"/>
        <rFont val="Calibri"/>
        <family val="2"/>
        <scheme val="minor"/>
      </rPr>
      <t xml:space="preserve"> --2225786   </t>
    </r>
    <r>
      <rPr>
        <b/>
        <sz val="12"/>
        <color theme="1"/>
        <rFont val="Calibri"/>
        <family val="2"/>
        <scheme val="minor"/>
      </rPr>
      <t xml:space="preserve">  valor   FACTURA  42,565.81    SALDO   A FAVOR    1,434.19  USD</t>
    </r>
  </si>
  <si>
    <t>NLSE23-178</t>
  </si>
  <si>
    <r>
      <t xml:space="preserve">Compra de 44,000.00    usd t.c.   17.430    A SEABOARD    </t>
    </r>
    <r>
      <rPr>
        <b/>
        <sz val="18"/>
        <color rgb="FF0000FF"/>
        <rFont val="Calibri"/>
        <family val="2"/>
        <scheme val="minor"/>
      </rPr>
      <t xml:space="preserve"> </t>
    </r>
    <r>
      <rPr>
        <b/>
        <sz val="16"/>
        <color rgb="FF0000FF"/>
        <rFont val="Calibri"/>
        <family val="2"/>
        <scheme val="minor"/>
      </rPr>
      <t xml:space="preserve"> NLSE23-179  </t>
    </r>
    <r>
      <rPr>
        <b/>
        <sz val="12"/>
        <color theme="1"/>
        <rFont val="Calibri"/>
        <family val="2"/>
        <scheme val="minor"/>
      </rPr>
      <t xml:space="preserve">  FACTURA</t>
    </r>
    <r>
      <rPr>
        <b/>
        <sz val="14"/>
        <color theme="1"/>
        <rFont val="Calibri"/>
        <family val="2"/>
        <scheme val="minor"/>
      </rPr>
      <t xml:space="preserve"> --2226640   </t>
    </r>
    <r>
      <rPr>
        <b/>
        <sz val="12"/>
        <color theme="1"/>
        <rFont val="Calibri"/>
        <family val="2"/>
        <scheme val="minor"/>
      </rPr>
      <t xml:space="preserve">  valor   FACTURA    37,703.83    SALDO   A FAVOR    6,296.17  USD</t>
    </r>
  </si>
  <si>
    <t>NLSE23-179</t>
  </si>
  <si>
    <r>
      <t xml:space="preserve">Compra de 38,000.00    usd t.c.   17.690    A SEABOARD    </t>
    </r>
    <r>
      <rPr>
        <b/>
        <sz val="18"/>
        <color rgb="FF0000FF"/>
        <rFont val="Calibri"/>
        <family val="2"/>
        <scheme val="minor"/>
      </rPr>
      <t xml:space="preserve"> </t>
    </r>
    <r>
      <rPr>
        <b/>
        <sz val="16"/>
        <color rgb="FF0000FF"/>
        <rFont val="Calibri"/>
        <family val="2"/>
        <scheme val="minor"/>
      </rPr>
      <t xml:space="preserve"> NLSE23-180  </t>
    </r>
    <r>
      <rPr>
        <b/>
        <sz val="12"/>
        <color theme="1"/>
        <rFont val="Calibri"/>
        <family val="2"/>
        <scheme val="minor"/>
      </rPr>
      <t xml:space="preserve">  FACTURA</t>
    </r>
    <r>
      <rPr>
        <b/>
        <sz val="14"/>
        <color theme="1"/>
        <rFont val="Calibri"/>
        <family val="2"/>
        <scheme val="minor"/>
      </rPr>
      <t xml:space="preserve"> --2226641   </t>
    </r>
    <r>
      <rPr>
        <b/>
        <sz val="12"/>
        <color theme="1"/>
        <rFont val="Calibri"/>
        <family val="2"/>
        <scheme val="minor"/>
      </rPr>
      <t xml:space="preserve">  valor   FACTURA    37,360.63    SALDO   A FAVOR     639.37  USD</t>
    </r>
  </si>
  <si>
    <t>NLSE23-180</t>
  </si>
  <si>
    <r>
      <t xml:space="preserve">Compra de 39,000.00    usd t.c.   17.735    A SEABOARD    </t>
    </r>
    <r>
      <rPr>
        <b/>
        <sz val="18"/>
        <color rgb="FF0000FF"/>
        <rFont val="Calibri"/>
        <family val="2"/>
        <scheme val="minor"/>
      </rPr>
      <t xml:space="preserve"> </t>
    </r>
    <r>
      <rPr>
        <b/>
        <sz val="16"/>
        <color rgb="FF0000FF"/>
        <rFont val="Calibri"/>
        <family val="2"/>
        <scheme val="minor"/>
      </rPr>
      <t xml:space="preserve"> NLSE23-181  </t>
    </r>
    <r>
      <rPr>
        <b/>
        <sz val="12"/>
        <color theme="1"/>
        <rFont val="Calibri"/>
        <family val="2"/>
        <scheme val="minor"/>
      </rPr>
      <t xml:space="preserve">  FACTURA</t>
    </r>
    <r>
      <rPr>
        <b/>
        <sz val="14"/>
        <color theme="1"/>
        <rFont val="Calibri"/>
        <family val="2"/>
        <scheme val="minor"/>
      </rPr>
      <t xml:space="preserve"> --2227852   </t>
    </r>
    <r>
      <rPr>
        <b/>
        <sz val="12"/>
        <color theme="1"/>
        <rFont val="Calibri"/>
        <family val="2"/>
        <scheme val="minor"/>
      </rPr>
      <t xml:space="preserve">  valor   FACTURA    38,356.28    SALDO   A FAVOR    643.72  USD</t>
    </r>
  </si>
  <si>
    <t>NLSE23-181</t>
  </si>
  <si>
    <r>
      <t xml:space="preserve">Compra de 41,000.00    usd t.c.   17.965    A SEABOARD    </t>
    </r>
    <r>
      <rPr>
        <b/>
        <sz val="18"/>
        <color rgb="FF0000FF"/>
        <rFont val="Calibri"/>
        <family val="2"/>
        <scheme val="minor"/>
      </rPr>
      <t xml:space="preserve"> </t>
    </r>
    <r>
      <rPr>
        <b/>
        <sz val="16"/>
        <color rgb="FF0000FF"/>
        <rFont val="Calibri"/>
        <family val="2"/>
        <scheme val="minor"/>
      </rPr>
      <t xml:space="preserve"> NLSE23-182 </t>
    </r>
    <r>
      <rPr>
        <b/>
        <sz val="12"/>
        <color theme="1"/>
        <rFont val="Calibri"/>
        <family val="2"/>
        <scheme val="minor"/>
      </rPr>
      <t xml:space="preserve">  FACTURA</t>
    </r>
    <r>
      <rPr>
        <b/>
        <sz val="14"/>
        <color theme="1"/>
        <rFont val="Calibri"/>
        <family val="2"/>
        <scheme val="minor"/>
      </rPr>
      <t xml:space="preserve"> --2227853   </t>
    </r>
    <r>
      <rPr>
        <b/>
        <sz val="12"/>
        <color theme="1"/>
        <rFont val="Calibri"/>
        <family val="2"/>
        <scheme val="minor"/>
      </rPr>
      <t xml:space="preserve">  valor   FACTURA    43,129.45    SALDO   PENDIENTE     2,129.45  USD</t>
    </r>
  </si>
  <si>
    <t>NLSE23-182</t>
  </si>
  <si>
    <r>
      <t xml:space="preserve">Compra de 38,000.00    usd t.c.   18.386    A SEABOARD    </t>
    </r>
    <r>
      <rPr>
        <b/>
        <sz val="18"/>
        <color rgb="FF0000FF"/>
        <rFont val="Calibri"/>
        <family val="2"/>
        <scheme val="minor"/>
      </rPr>
      <t xml:space="preserve"> </t>
    </r>
    <r>
      <rPr>
        <b/>
        <sz val="16"/>
        <color rgb="FF0000FF"/>
        <rFont val="Calibri"/>
        <family val="2"/>
        <scheme val="minor"/>
      </rPr>
      <t xml:space="preserve"> NLSE23-183 </t>
    </r>
    <r>
      <rPr>
        <b/>
        <sz val="12"/>
        <color theme="1"/>
        <rFont val="Calibri"/>
        <family val="2"/>
        <scheme val="minor"/>
      </rPr>
      <t xml:space="preserve">  FACTURA</t>
    </r>
    <r>
      <rPr>
        <b/>
        <sz val="14"/>
        <color theme="1"/>
        <rFont val="Calibri"/>
        <family val="2"/>
        <scheme val="minor"/>
      </rPr>
      <t xml:space="preserve"> --2227854   </t>
    </r>
    <r>
      <rPr>
        <b/>
        <sz val="12"/>
        <color theme="1"/>
        <rFont val="Calibri"/>
        <family val="2"/>
        <scheme val="minor"/>
      </rPr>
      <t xml:space="preserve">  valor   FACTURA    42,151.57    SALDO   PENDIENTE     4,151.57  USD</t>
    </r>
  </si>
  <si>
    <t>NLSE23-183</t>
  </si>
  <si>
    <r>
      <t xml:space="preserve">Compra de 38,000.00    usd t.c.   18.386    A SEABOARD    </t>
    </r>
    <r>
      <rPr>
        <b/>
        <sz val="18"/>
        <color rgb="FF0000FF"/>
        <rFont val="Calibri"/>
        <family val="2"/>
        <scheme val="minor"/>
      </rPr>
      <t xml:space="preserve"> </t>
    </r>
    <r>
      <rPr>
        <b/>
        <sz val="16"/>
        <color rgb="FF0000FF"/>
        <rFont val="Calibri"/>
        <family val="2"/>
        <scheme val="minor"/>
      </rPr>
      <t xml:space="preserve"> NLSE23-160 </t>
    </r>
    <r>
      <rPr>
        <b/>
        <sz val="12"/>
        <color theme="1"/>
        <rFont val="Calibri"/>
        <family val="2"/>
        <scheme val="minor"/>
      </rPr>
      <t xml:space="preserve">  FACTURA</t>
    </r>
    <r>
      <rPr>
        <b/>
        <sz val="14"/>
        <color theme="1"/>
        <rFont val="Calibri"/>
        <family val="2"/>
        <scheme val="minor"/>
      </rPr>
      <t xml:space="preserve"> --2228858  </t>
    </r>
    <r>
      <rPr>
        <b/>
        <sz val="12"/>
        <color theme="1"/>
        <rFont val="Calibri"/>
        <family val="2"/>
        <scheme val="minor"/>
      </rPr>
      <t xml:space="preserve">  valor   FACTURA    42,290.20    SALDO   PENDIENTE    4,290.20  USD</t>
    </r>
  </si>
  <si>
    <t>NLSE23-184---NLSE23-160</t>
  </si>
  <si>
    <r>
      <t xml:space="preserve">Compra de 42,000.00    usd t.c.   18.150    A SEABOARD    </t>
    </r>
    <r>
      <rPr>
        <b/>
        <sz val="18"/>
        <color rgb="FF0000FF"/>
        <rFont val="Calibri"/>
        <family val="2"/>
        <scheme val="minor"/>
      </rPr>
      <t xml:space="preserve"> </t>
    </r>
    <r>
      <rPr>
        <b/>
        <sz val="16"/>
        <color rgb="FF0000FF"/>
        <rFont val="Calibri"/>
        <family val="2"/>
        <scheme val="minor"/>
      </rPr>
      <t xml:space="preserve"> NLSE23-184 </t>
    </r>
    <r>
      <rPr>
        <b/>
        <sz val="12"/>
        <color theme="1"/>
        <rFont val="Calibri"/>
        <family val="2"/>
        <scheme val="minor"/>
      </rPr>
      <t xml:space="preserve">  FACTURA</t>
    </r>
    <r>
      <rPr>
        <b/>
        <sz val="14"/>
        <color theme="1"/>
        <rFont val="Calibri"/>
        <family val="2"/>
        <scheme val="minor"/>
      </rPr>
      <t xml:space="preserve"> --2230242  </t>
    </r>
    <r>
      <rPr>
        <b/>
        <sz val="12"/>
        <color theme="1"/>
        <rFont val="Calibri"/>
        <family val="2"/>
        <scheme val="minor"/>
      </rPr>
      <t xml:space="preserve">  valor   FACTURA    41,487.22    SALDO   A FAVOR      512.78    USD</t>
    </r>
  </si>
  <si>
    <r>
      <t xml:space="preserve">Compra de 43,000.00    usd t.c.   18.095    A SEABOARD    </t>
    </r>
    <r>
      <rPr>
        <b/>
        <sz val="18"/>
        <color rgb="FF0000FF"/>
        <rFont val="Calibri"/>
        <family val="2"/>
        <scheme val="minor"/>
      </rPr>
      <t xml:space="preserve"> </t>
    </r>
    <r>
      <rPr>
        <b/>
        <sz val="16"/>
        <color rgb="FF0000FF"/>
        <rFont val="Calibri"/>
        <family val="2"/>
        <scheme val="minor"/>
      </rPr>
      <t xml:space="preserve"> NLSE23-185 </t>
    </r>
    <r>
      <rPr>
        <b/>
        <sz val="12"/>
        <color theme="1"/>
        <rFont val="Calibri"/>
        <family val="2"/>
        <scheme val="minor"/>
      </rPr>
      <t xml:space="preserve">  FACTURA</t>
    </r>
    <r>
      <rPr>
        <b/>
        <sz val="14"/>
        <color theme="1"/>
        <rFont val="Calibri"/>
        <family val="2"/>
        <scheme val="minor"/>
      </rPr>
      <t xml:space="preserve"> --2230243  </t>
    </r>
    <r>
      <rPr>
        <b/>
        <sz val="12"/>
        <color theme="1"/>
        <rFont val="Calibri"/>
        <family val="2"/>
        <scheme val="minor"/>
      </rPr>
      <t xml:space="preserve">  valor   FACTURA    41,530.83    SALDO   A FAVOR      1,469.17    USD</t>
    </r>
  </si>
  <si>
    <t>NLSE23-184-</t>
  </si>
  <si>
    <t>NLSE23-185</t>
  </si>
  <si>
    <r>
      <t xml:space="preserve">Compra de 43,000.00    usd t.c.   17.850    A SEABOARD    </t>
    </r>
    <r>
      <rPr>
        <b/>
        <sz val="18"/>
        <color rgb="FF0000FF"/>
        <rFont val="Calibri"/>
        <family val="2"/>
        <scheme val="minor"/>
      </rPr>
      <t xml:space="preserve"> </t>
    </r>
    <r>
      <rPr>
        <b/>
        <sz val="16"/>
        <color rgb="FF0000FF"/>
        <rFont val="Calibri"/>
        <family val="2"/>
        <scheme val="minor"/>
      </rPr>
      <t xml:space="preserve"> NLSE23-186 </t>
    </r>
    <r>
      <rPr>
        <b/>
        <sz val="12"/>
        <color theme="1"/>
        <rFont val="Calibri"/>
        <family val="2"/>
        <scheme val="minor"/>
      </rPr>
      <t xml:space="preserve">  FACTURA</t>
    </r>
    <r>
      <rPr>
        <b/>
        <sz val="14"/>
        <color theme="1"/>
        <rFont val="Calibri"/>
        <family val="2"/>
        <scheme val="minor"/>
      </rPr>
      <t xml:space="preserve"> --2230244  </t>
    </r>
    <r>
      <rPr>
        <b/>
        <sz val="12"/>
        <color theme="1"/>
        <rFont val="Calibri"/>
        <family val="2"/>
        <scheme val="minor"/>
      </rPr>
      <t xml:space="preserve">  valor   FACTURA    40,449.00    SALDO   A FAVOR      2,551.00   USD</t>
    </r>
  </si>
  <si>
    <t>NLSE23-186</t>
  </si>
  <si>
    <r>
      <t xml:space="preserve">Compra de 38,000.00    usd t.c.   17.900    A SEABOARD    </t>
    </r>
    <r>
      <rPr>
        <b/>
        <sz val="18"/>
        <color rgb="FF0000FF"/>
        <rFont val="Calibri"/>
        <family val="2"/>
        <scheme val="minor"/>
      </rPr>
      <t xml:space="preserve"> </t>
    </r>
    <r>
      <rPr>
        <b/>
        <sz val="16"/>
        <color rgb="FF0000FF"/>
        <rFont val="Calibri"/>
        <family val="2"/>
        <scheme val="minor"/>
      </rPr>
      <t xml:space="preserve"> NLSE23-161 </t>
    </r>
    <r>
      <rPr>
        <b/>
        <sz val="12"/>
        <color theme="1"/>
        <rFont val="Calibri"/>
        <family val="2"/>
        <scheme val="minor"/>
      </rPr>
      <t xml:space="preserve">  FACTURA</t>
    </r>
    <r>
      <rPr>
        <b/>
        <sz val="14"/>
        <color theme="1"/>
        <rFont val="Calibri"/>
        <family val="2"/>
        <scheme val="minor"/>
      </rPr>
      <t xml:space="preserve"> --2231330  </t>
    </r>
    <r>
      <rPr>
        <b/>
        <sz val="12"/>
        <color theme="1"/>
        <rFont val="Calibri"/>
        <family val="2"/>
        <scheme val="minor"/>
      </rPr>
      <t xml:space="preserve">  valor   FACTURA    40,584.17    SALDO   PENDIENTE  2,584.17   USD</t>
    </r>
  </si>
  <si>
    <t>NLSE23-161</t>
  </si>
  <si>
    <r>
      <t xml:space="preserve">Compra de 38,000.00    usd t.c.   17.995    A SEABOARD    </t>
    </r>
    <r>
      <rPr>
        <b/>
        <sz val="18"/>
        <color rgb="FF0000FF"/>
        <rFont val="Calibri"/>
        <family val="2"/>
        <scheme val="minor"/>
      </rPr>
      <t xml:space="preserve"> </t>
    </r>
    <r>
      <rPr>
        <b/>
        <sz val="16"/>
        <color rgb="FF0000FF"/>
        <rFont val="Calibri"/>
        <family val="2"/>
        <scheme val="minor"/>
      </rPr>
      <t xml:space="preserve"> NLSE23-187 </t>
    </r>
    <r>
      <rPr>
        <b/>
        <sz val="12"/>
        <color theme="1"/>
        <rFont val="Calibri"/>
        <family val="2"/>
        <scheme val="minor"/>
      </rPr>
      <t xml:space="preserve">  FACTURA</t>
    </r>
    <r>
      <rPr>
        <b/>
        <sz val="14"/>
        <color theme="1"/>
        <rFont val="Calibri"/>
        <family val="2"/>
        <scheme val="minor"/>
      </rPr>
      <t xml:space="preserve"> --2231826  </t>
    </r>
    <r>
      <rPr>
        <b/>
        <sz val="12"/>
        <color theme="1"/>
        <rFont val="Calibri"/>
        <family val="2"/>
        <scheme val="minor"/>
      </rPr>
      <t xml:space="preserve">  valor   FACTURA    39,197.91    SALDO   PENDIENTE    1,197.91   USD</t>
    </r>
  </si>
  <si>
    <t>NLSE23-187</t>
  </si>
  <si>
    <r>
      <t xml:space="preserve">Compra de 39,000.00    usd t.c.   18.298    A SEABOARD    </t>
    </r>
    <r>
      <rPr>
        <b/>
        <sz val="18"/>
        <color rgb="FF0000FF"/>
        <rFont val="Calibri"/>
        <family val="2"/>
        <scheme val="minor"/>
      </rPr>
      <t xml:space="preserve"> </t>
    </r>
    <r>
      <rPr>
        <b/>
        <sz val="16"/>
        <color rgb="FF0000FF"/>
        <rFont val="Calibri"/>
        <family val="2"/>
        <scheme val="minor"/>
      </rPr>
      <t xml:space="preserve"> NLSE23-190 </t>
    </r>
    <r>
      <rPr>
        <b/>
        <sz val="12"/>
        <color theme="1"/>
        <rFont val="Calibri"/>
        <family val="2"/>
        <scheme val="minor"/>
      </rPr>
      <t xml:space="preserve">  FACTURA</t>
    </r>
    <r>
      <rPr>
        <b/>
        <sz val="14"/>
        <color theme="1"/>
        <rFont val="Calibri"/>
        <family val="2"/>
        <scheme val="minor"/>
      </rPr>
      <t xml:space="preserve"> --2233011  </t>
    </r>
    <r>
      <rPr>
        <b/>
        <sz val="12"/>
        <color theme="1"/>
        <rFont val="Calibri"/>
        <family val="2"/>
        <scheme val="minor"/>
      </rPr>
      <t xml:space="preserve">  valor   FACTURA    39,770.61    SALDO   PENDIENTE   770.61   USD</t>
    </r>
  </si>
  <si>
    <t>NLSE23-190</t>
  </si>
  <si>
    <r>
      <t xml:space="preserve">Compra de 38,000.00    usd t.c.   18.298    A SEABOARD    </t>
    </r>
    <r>
      <rPr>
        <b/>
        <sz val="18"/>
        <color rgb="FF0000FF"/>
        <rFont val="Calibri"/>
        <family val="2"/>
        <scheme val="minor"/>
      </rPr>
      <t xml:space="preserve"> </t>
    </r>
    <r>
      <rPr>
        <b/>
        <sz val="16"/>
        <color rgb="FF0000FF"/>
        <rFont val="Calibri"/>
        <family val="2"/>
        <scheme val="minor"/>
      </rPr>
      <t xml:space="preserve"> NLSE23-189 </t>
    </r>
    <r>
      <rPr>
        <b/>
        <sz val="12"/>
        <color theme="1"/>
        <rFont val="Calibri"/>
        <family val="2"/>
        <scheme val="minor"/>
      </rPr>
      <t xml:space="preserve">  FACTURA</t>
    </r>
    <r>
      <rPr>
        <b/>
        <sz val="14"/>
        <color theme="1"/>
        <rFont val="Calibri"/>
        <family val="2"/>
        <scheme val="minor"/>
      </rPr>
      <t xml:space="preserve"> --2233010  </t>
    </r>
    <r>
      <rPr>
        <b/>
        <sz val="12"/>
        <color theme="1"/>
        <rFont val="Calibri"/>
        <family val="2"/>
        <scheme val="minor"/>
      </rPr>
      <t xml:space="preserve">  valor   FACTURA    39,369.33    SALDO   PENDIENTE     1,369.33   USD</t>
    </r>
  </si>
  <si>
    <t>NLSE23-189</t>
  </si>
  <si>
    <r>
      <t xml:space="preserve">Compra de 39,000.00    usd t.c.   18.275    A SEABOARD    </t>
    </r>
    <r>
      <rPr>
        <b/>
        <sz val="18"/>
        <color rgb="FF0000FF"/>
        <rFont val="Calibri"/>
        <family val="2"/>
        <scheme val="minor"/>
      </rPr>
      <t xml:space="preserve"> </t>
    </r>
    <r>
      <rPr>
        <b/>
        <sz val="16"/>
        <color rgb="FF0000FF"/>
        <rFont val="Calibri"/>
        <family val="2"/>
        <scheme val="minor"/>
      </rPr>
      <t xml:space="preserve"> NLSE23-192 </t>
    </r>
    <r>
      <rPr>
        <b/>
        <sz val="12"/>
        <color theme="1"/>
        <rFont val="Calibri"/>
        <family val="2"/>
        <scheme val="minor"/>
      </rPr>
      <t xml:space="preserve">  FACTURA</t>
    </r>
    <r>
      <rPr>
        <b/>
        <sz val="14"/>
        <color theme="1"/>
        <rFont val="Calibri"/>
        <family val="2"/>
        <scheme val="minor"/>
      </rPr>
      <t xml:space="preserve"> --2235815  </t>
    </r>
    <r>
      <rPr>
        <b/>
        <sz val="12"/>
        <color theme="1"/>
        <rFont val="Calibri"/>
        <family val="2"/>
        <scheme val="minor"/>
      </rPr>
      <t xml:space="preserve">  valor   FACTURA    40,450.37    SALDO   PENDIENTE   1,450.37   USD</t>
    </r>
  </si>
  <si>
    <t>NLSE23-192</t>
  </si>
  <si>
    <t>NLSE23-193</t>
  </si>
  <si>
    <r>
      <t xml:space="preserve">Compra de 39,000.00    usd t.c.   18.315    A SEABOARD    </t>
    </r>
    <r>
      <rPr>
        <b/>
        <sz val="18"/>
        <color rgb="FF0000FF"/>
        <rFont val="Calibri"/>
        <family val="2"/>
        <scheme val="minor"/>
      </rPr>
      <t xml:space="preserve"> </t>
    </r>
    <r>
      <rPr>
        <b/>
        <sz val="16"/>
        <color rgb="FF0000FF"/>
        <rFont val="Calibri"/>
        <family val="2"/>
        <scheme val="minor"/>
      </rPr>
      <t xml:space="preserve"> NLSE23-193 </t>
    </r>
    <r>
      <rPr>
        <b/>
        <sz val="12"/>
        <color theme="1"/>
        <rFont val="Calibri"/>
        <family val="2"/>
        <scheme val="minor"/>
      </rPr>
      <t xml:space="preserve">  FACTURA</t>
    </r>
    <r>
      <rPr>
        <b/>
        <sz val="14"/>
        <color theme="1"/>
        <rFont val="Calibri"/>
        <family val="2"/>
        <scheme val="minor"/>
      </rPr>
      <t xml:space="preserve"> --2236040  </t>
    </r>
    <r>
      <rPr>
        <b/>
        <sz val="12"/>
        <color theme="1"/>
        <rFont val="Calibri"/>
        <family val="2"/>
        <scheme val="minor"/>
      </rPr>
      <t xml:space="preserve">  valor   FACTURA    40,845.52    SALDO   PENDIENTE   1,845.52   USD</t>
    </r>
  </si>
  <si>
    <r>
      <t xml:space="preserve">Compra de 42,000.00    usd t.c.   18.045    A SEABOARD    </t>
    </r>
    <r>
      <rPr>
        <b/>
        <sz val="18"/>
        <color rgb="FF0000FF"/>
        <rFont val="Calibri"/>
        <family val="2"/>
        <scheme val="minor"/>
      </rPr>
      <t xml:space="preserve"> </t>
    </r>
    <r>
      <rPr>
        <b/>
        <sz val="16"/>
        <color rgb="FF0000FF"/>
        <rFont val="Calibri"/>
        <family val="2"/>
        <scheme val="minor"/>
      </rPr>
      <t xml:space="preserve"> NLSE23-195 </t>
    </r>
    <r>
      <rPr>
        <b/>
        <sz val="12"/>
        <color theme="1"/>
        <rFont val="Calibri"/>
        <family val="2"/>
        <scheme val="minor"/>
      </rPr>
      <t xml:space="preserve">  FACTURA</t>
    </r>
    <r>
      <rPr>
        <b/>
        <sz val="14"/>
        <color theme="1"/>
        <rFont val="Calibri"/>
        <family val="2"/>
        <scheme val="minor"/>
      </rPr>
      <t xml:space="preserve"> --2237276  </t>
    </r>
    <r>
      <rPr>
        <b/>
        <sz val="12"/>
        <color theme="1"/>
        <rFont val="Calibri"/>
        <family val="2"/>
        <scheme val="minor"/>
      </rPr>
      <t xml:space="preserve">  valor   FACTURA    39,965.25    SALDO   A FAVOR   2,034.75   USD</t>
    </r>
  </si>
  <si>
    <t>NLSE23-195</t>
  </si>
  <si>
    <r>
      <t xml:space="preserve">Compra de 40,000.00    usd t.c.   18.050    A SEABOARD    </t>
    </r>
    <r>
      <rPr>
        <b/>
        <sz val="18"/>
        <color rgb="FF0000FF"/>
        <rFont val="Calibri"/>
        <family val="2"/>
        <scheme val="minor"/>
      </rPr>
      <t xml:space="preserve"> </t>
    </r>
    <r>
      <rPr>
        <b/>
        <sz val="16"/>
        <color rgb="FF0000FF"/>
        <rFont val="Calibri"/>
        <family val="2"/>
        <scheme val="minor"/>
      </rPr>
      <t xml:space="preserve"> NLSE23-196 </t>
    </r>
    <r>
      <rPr>
        <b/>
        <sz val="12"/>
        <color theme="1"/>
        <rFont val="Calibri"/>
        <family val="2"/>
        <scheme val="minor"/>
      </rPr>
      <t xml:space="preserve">  FACTURA</t>
    </r>
    <r>
      <rPr>
        <b/>
        <sz val="14"/>
        <color theme="1"/>
        <rFont val="Calibri"/>
        <family val="2"/>
        <scheme val="minor"/>
      </rPr>
      <t xml:space="preserve"> --2237277  </t>
    </r>
    <r>
      <rPr>
        <b/>
        <sz val="12"/>
        <color theme="1"/>
        <rFont val="Calibri"/>
        <family val="2"/>
        <scheme val="minor"/>
      </rPr>
      <t xml:space="preserve">  valor   FACTURA    41,363.05    SALDO   PENDIENTE    1,363.05   USD</t>
    </r>
  </si>
  <si>
    <t>NLSE23-196</t>
  </si>
  <si>
    <r>
      <t xml:space="preserve">Compra de 40,000.00    usd t.c.   17.930    A SEABOARD    </t>
    </r>
    <r>
      <rPr>
        <b/>
        <sz val="18"/>
        <color rgb="FF0000FF"/>
        <rFont val="Calibri"/>
        <family val="2"/>
        <scheme val="minor"/>
      </rPr>
      <t xml:space="preserve"> </t>
    </r>
    <r>
      <rPr>
        <b/>
        <sz val="16"/>
        <color rgb="FF0000FF"/>
        <rFont val="Calibri"/>
        <family val="2"/>
        <scheme val="minor"/>
      </rPr>
      <t xml:space="preserve"> NLSE23-188 </t>
    </r>
    <r>
      <rPr>
        <b/>
        <sz val="12"/>
        <color theme="1"/>
        <rFont val="Calibri"/>
        <family val="2"/>
        <scheme val="minor"/>
      </rPr>
      <t xml:space="preserve">  FACTURA</t>
    </r>
    <r>
      <rPr>
        <b/>
        <sz val="14"/>
        <color theme="1"/>
        <rFont val="Calibri"/>
        <family val="2"/>
        <scheme val="minor"/>
      </rPr>
      <t xml:space="preserve"> --2232226  </t>
    </r>
    <r>
      <rPr>
        <b/>
        <sz val="12"/>
        <color theme="1"/>
        <rFont val="Calibri"/>
        <family val="2"/>
        <scheme val="minor"/>
      </rPr>
      <t xml:space="preserve">  valor   FACTURA    38,838.89    SALDO   A FAVOR     1,161.11   USD</t>
    </r>
  </si>
  <si>
    <t>NLSE23-188</t>
  </si>
  <si>
    <r>
      <t xml:space="preserve">Compra de 38,000.00    usd t.c.   18.260    A SEABOARD    </t>
    </r>
    <r>
      <rPr>
        <b/>
        <sz val="18"/>
        <color rgb="FF0000FF"/>
        <rFont val="Calibri"/>
        <family val="2"/>
        <scheme val="minor"/>
      </rPr>
      <t xml:space="preserve"> </t>
    </r>
    <r>
      <rPr>
        <b/>
        <sz val="16"/>
        <color rgb="FF0000FF"/>
        <rFont val="Calibri"/>
        <family val="2"/>
        <scheme val="minor"/>
      </rPr>
      <t xml:space="preserve"> NLSE23-191 </t>
    </r>
    <r>
      <rPr>
        <b/>
        <sz val="12"/>
        <color theme="1"/>
        <rFont val="Calibri"/>
        <family val="2"/>
        <scheme val="minor"/>
      </rPr>
      <t xml:space="preserve">  FACTURA</t>
    </r>
    <r>
      <rPr>
        <b/>
        <sz val="14"/>
        <color theme="1"/>
        <rFont val="Calibri"/>
        <family val="2"/>
        <scheme val="minor"/>
      </rPr>
      <t xml:space="preserve"> --2234072  </t>
    </r>
    <r>
      <rPr>
        <b/>
        <sz val="12"/>
        <color theme="1"/>
        <rFont val="Calibri"/>
        <family val="2"/>
        <scheme val="minor"/>
      </rPr>
      <t xml:space="preserve">  valor   FACTURA    40,016.68    SALDO   PENDIENTE   2,016.68   USD</t>
    </r>
  </si>
  <si>
    <t>NLSE23-191</t>
  </si>
  <si>
    <t xml:space="preserve">NOTA DE CREDITO  CLAIM  97618  SOBRE  NLSE23-187  POR  NO TRAER DOCUMENTACION </t>
  </si>
  <si>
    <t>NOTA DE CREDITO  97618</t>
  </si>
  <si>
    <r>
      <t xml:space="preserve">Compra de 39,000.00    usd t.c.   18.060    A SEABOARD    </t>
    </r>
    <r>
      <rPr>
        <b/>
        <sz val="18"/>
        <color rgb="FF0000FF"/>
        <rFont val="Calibri"/>
        <family val="2"/>
        <scheme val="minor"/>
      </rPr>
      <t xml:space="preserve"> </t>
    </r>
    <r>
      <rPr>
        <b/>
        <sz val="16"/>
        <color rgb="FF0000FF"/>
        <rFont val="Calibri"/>
        <family val="2"/>
        <scheme val="minor"/>
      </rPr>
      <t xml:space="preserve"> NLSE23-197 </t>
    </r>
    <r>
      <rPr>
        <b/>
        <sz val="12"/>
        <color theme="1"/>
        <rFont val="Calibri"/>
        <family val="2"/>
        <scheme val="minor"/>
      </rPr>
      <t xml:space="preserve">  FACTURA</t>
    </r>
    <r>
      <rPr>
        <b/>
        <sz val="14"/>
        <color theme="1"/>
        <rFont val="Calibri"/>
        <family val="2"/>
        <scheme val="minor"/>
      </rPr>
      <t xml:space="preserve"> --2238834  </t>
    </r>
    <r>
      <rPr>
        <b/>
        <sz val="12"/>
        <color theme="1"/>
        <rFont val="Calibri"/>
        <family val="2"/>
        <scheme val="minor"/>
      </rPr>
      <t xml:space="preserve">  valor   FACTURA    41,973.17    SALDO   PENDIENTE    2,973.17   USD</t>
    </r>
  </si>
  <si>
    <t>NLSE23-197</t>
  </si>
  <si>
    <r>
      <t xml:space="preserve">Compra de 42,000.00    usd t.c.   18.270    A SEABOARD    </t>
    </r>
    <r>
      <rPr>
        <b/>
        <sz val="18"/>
        <color rgb="FF0000FF"/>
        <rFont val="Calibri"/>
        <family val="2"/>
        <scheme val="minor"/>
      </rPr>
      <t xml:space="preserve"> </t>
    </r>
    <r>
      <rPr>
        <b/>
        <sz val="16"/>
        <color rgb="FF0000FF"/>
        <rFont val="Calibri"/>
        <family val="2"/>
        <scheme val="minor"/>
      </rPr>
      <t xml:space="preserve"> NLSE23-194 </t>
    </r>
    <r>
      <rPr>
        <b/>
        <sz val="12"/>
        <color theme="1"/>
        <rFont val="Calibri"/>
        <family val="2"/>
        <scheme val="minor"/>
      </rPr>
      <t xml:space="preserve">  FACTURA</t>
    </r>
    <r>
      <rPr>
        <b/>
        <sz val="14"/>
        <color theme="1"/>
        <rFont val="Calibri"/>
        <family val="2"/>
        <scheme val="minor"/>
      </rPr>
      <t xml:space="preserve"> --2236041  </t>
    </r>
    <r>
      <rPr>
        <b/>
        <sz val="12"/>
        <color theme="1"/>
        <rFont val="Calibri"/>
        <family val="2"/>
        <scheme val="minor"/>
      </rPr>
      <t xml:space="preserve">  valor   FACTURA    39,068.11    SALDO    A FAVOR   2,931.89   USD</t>
    </r>
  </si>
  <si>
    <t>NLSE23-194</t>
  </si>
  <si>
    <t>Compra de  60,000.00  usd tc    18.045   Y PAGO A  SMITHFIELD FRESH MEATS   NLP23-01     FACTURA   9004036834     VALOR FACTURA    59,608.50    SALDO  A FAVOR    391.50   usd</t>
  </si>
  <si>
    <t>NL923-01</t>
  </si>
  <si>
    <r>
      <t xml:space="preserve">Compra de 42,000.00    usd t.c.   17.940    A SEABOARD    </t>
    </r>
    <r>
      <rPr>
        <b/>
        <sz val="18"/>
        <color rgb="FF0000FF"/>
        <rFont val="Calibri"/>
        <family val="2"/>
        <scheme val="minor"/>
      </rPr>
      <t xml:space="preserve"> </t>
    </r>
    <r>
      <rPr>
        <b/>
        <sz val="16"/>
        <color rgb="FF0000FF"/>
        <rFont val="Calibri"/>
        <family val="2"/>
        <scheme val="minor"/>
      </rPr>
      <t xml:space="preserve"> NLSE23-199 </t>
    </r>
    <r>
      <rPr>
        <b/>
        <sz val="12"/>
        <color theme="1"/>
        <rFont val="Calibri"/>
        <family val="2"/>
        <scheme val="minor"/>
      </rPr>
      <t xml:space="preserve">  FACTURA</t>
    </r>
    <r>
      <rPr>
        <b/>
        <sz val="14"/>
        <color theme="1"/>
        <rFont val="Calibri"/>
        <family val="2"/>
        <scheme val="minor"/>
      </rPr>
      <t xml:space="preserve"> --2238836  </t>
    </r>
    <r>
      <rPr>
        <b/>
        <sz val="12"/>
        <color theme="1"/>
        <rFont val="Calibri"/>
        <family val="2"/>
        <scheme val="minor"/>
      </rPr>
      <t xml:space="preserve">  valor   FACTURA    41,950.90    SALDO   A FAVOR  49.10   USD</t>
    </r>
  </si>
  <si>
    <t>NLSE23-199</t>
  </si>
  <si>
    <r>
      <t xml:space="preserve">Compra de 42,000.00    usd t.c.   17.940    A SEABOARD    </t>
    </r>
    <r>
      <rPr>
        <b/>
        <sz val="18"/>
        <color rgb="FF0000FF"/>
        <rFont val="Calibri"/>
        <family val="2"/>
        <scheme val="minor"/>
      </rPr>
      <t xml:space="preserve"> </t>
    </r>
    <r>
      <rPr>
        <b/>
        <sz val="16"/>
        <color rgb="FF0000FF"/>
        <rFont val="Calibri"/>
        <family val="2"/>
        <scheme val="minor"/>
      </rPr>
      <t xml:space="preserve"> NLSE23-198</t>
    </r>
    <r>
      <rPr>
        <b/>
        <sz val="12"/>
        <color theme="1"/>
        <rFont val="Calibri"/>
        <family val="2"/>
        <scheme val="minor"/>
      </rPr>
      <t xml:space="preserve">  FACTURA</t>
    </r>
    <r>
      <rPr>
        <b/>
        <sz val="14"/>
        <color theme="1"/>
        <rFont val="Calibri"/>
        <family val="2"/>
        <scheme val="minor"/>
      </rPr>
      <t xml:space="preserve"> --2238836 </t>
    </r>
    <r>
      <rPr>
        <b/>
        <sz val="12"/>
        <color theme="1"/>
        <rFont val="Calibri"/>
        <family val="2"/>
        <scheme val="minor"/>
      </rPr>
      <t xml:space="preserve">  valor   FACTURA      42,161.28    SALDO   A PENDIENTE   161.28   USD</t>
    </r>
  </si>
  <si>
    <t>NLSE23-198</t>
  </si>
  <si>
    <r>
      <t xml:space="preserve">Compra de 42,000.00    usd t.c.   17.390    A SEABOARD    </t>
    </r>
    <r>
      <rPr>
        <b/>
        <sz val="18"/>
        <color rgb="FF0000FF"/>
        <rFont val="Calibri"/>
        <family val="2"/>
        <scheme val="minor"/>
      </rPr>
      <t xml:space="preserve"> </t>
    </r>
    <r>
      <rPr>
        <b/>
        <sz val="16"/>
        <color rgb="FF0000FF"/>
        <rFont val="Calibri"/>
        <family val="2"/>
        <scheme val="minor"/>
      </rPr>
      <t xml:space="preserve"> NLSE23-200 </t>
    </r>
    <r>
      <rPr>
        <b/>
        <sz val="12"/>
        <color theme="1"/>
        <rFont val="Calibri"/>
        <family val="2"/>
        <scheme val="minor"/>
      </rPr>
      <t xml:space="preserve">  FACTURA</t>
    </r>
    <r>
      <rPr>
        <b/>
        <sz val="14"/>
        <color theme="1"/>
        <rFont val="Calibri"/>
        <family val="2"/>
        <scheme val="minor"/>
      </rPr>
      <t xml:space="preserve"> --2240174 </t>
    </r>
    <r>
      <rPr>
        <b/>
        <sz val="12"/>
        <color theme="1"/>
        <rFont val="Calibri"/>
        <family val="2"/>
        <scheme val="minor"/>
      </rPr>
      <t xml:space="preserve">  valor   FACTURA    41,924.42    SALDO   A FAVOR    75.58  USD</t>
    </r>
  </si>
  <si>
    <t>NLSE23-200</t>
  </si>
  <si>
    <r>
      <t xml:space="preserve">Compra de 42,000.00    usd t.c.   17.440    A SEABOARD    </t>
    </r>
    <r>
      <rPr>
        <b/>
        <sz val="18"/>
        <color rgb="FF0000FF"/>
        <rFont val="Calibri"/>
        <family val="2"/>
        <scheme val="minor"/>
      </rPr>
      <t xml:space="preserve"> </t>
    </r>
    <r>
      <rPr>
        <b/>
        <sz val="16"/>
        <color rgb="FF0000FF"/>
        <rFont val="Calibri"/>
        <family val="2"/>
        <scheme val="minor"/>
      </rPr>
      <t xml:space="preserve"> NLSE23-201 </t>
    </r>
    <r>
      <rPr>
        <b/>
        <sz val="12"/>
        <color theme="1"/>
        <rFont val="Calibri"/>
        <family val="2"/>
        <scheme val="minor"/>
      </rPr>
      <t xml:space="preserve">  FACTURA</t>
    </r>
    <r>
      <rPr>
        <b/>
        <sz val="14"/>
        <color theme="1"/>
        <rFont val="Calibri"/>
        <family val="2"/>
        <scheme val="minor"/>
      </rPr>
      <t xml:space="preserve"> --2241201 </t>
    </r>
    <r>
      <rPr>
        <b/>
        <sz val="12"/>
        <color theme="1"/>
        <rFont val="Calibri"/>
        <family val="2"/>
        <scheme val="minor"/>
      </rPr>
      <t xml:space="preserve">  valor   FACTURA    40,610.97    SALDO   A FAVOR    1,389.03  USD</t>
    </r>
  </si>
  <si>
    <t>NLSE23-201</t>
  </si>
  <si>
    <r>
      <t xml:space="preserve">Compra de 44,000.00    usd t.c.   17.510    A SEABOARD    </t>
    </r>
    <r>
      <rPr>
        <b/>
        <sz val="18"/>
        <color rgb="FF0000FF"/>
        <rFont val="Calibri"/>
        <family val="2"/>
        <scheme val="minor"/>
      </rPr>
      <t xml:space="preserve"> </t>
    </r>
    <r>
      <rPr>
        <b/>
        <sz val="16"/>
        <color rgb="FF0000FF"/>
        <rFont val="Calibri"/>
        <family val="2"/>
        <scheme val="minor"/>
      </rPr>
      <t xml:space="preserve"> NLSE23-203 </t>
    </r>
    <r>
      <rPr>
        <b/>
        <sz val="12"/>
        <color theme="1"/>
        <rFont val="Calibri"/>
        <family val="2"/>
        <scheme val="minor"/>
      </rPr>
      <t xml:space="preserve">  FACTURA</t>
    </r>
    <r>
      <rPr>
        <b/>
        <sz val="14"/>
        <color theme="1"/>
        <rFont val="Calibri"/>
        <family val="2"/>
        <scheme val="minor"/>
      </rPr>
      <t xml:space="preserve"> --2241203 </t>
    </r>
    <r>
      <rPr>
        <b/>
        <sz val="12"/>
        <color theme="1"/>
        <rFont val="Calibri"/>
        <family val="2"/>
        <scheme val="minor"/>
      </rPr>
      <t xml:space="preserve">  valor   FACTURA    40,357.38    SALDO   A FAVOR    3,642.62  USD</t>
    </r>
  </si>
  <si>
    <t>NLSE23-203</t>
  </si>
  <si>
    <r>
      <t xml:space="preserve">Compra de 39,000.00    usd t.c.   17.613    A SEABOARD    </t>
    </r>
    <r>
      <rPr>
        <b/>
        <sz val="18"/>
        <color rgb="FF0000FF"/>
        <rFont val="Calibri"/>
        <family val="2"/>
        <scheme val="minor"/>
      </rPr>
      <t xml:space="preserve"> </t>
    </r>
    <r>
      <rPr>
        <b/>
        <sz val="16"/>
        <color rgb="FF0000FF"/>
        <rFont val="Calibri"/>
        <family val="2"/>
        <scheme val="minor"/>
      </rPr>
      <t xml:space="preserve"> NLSE23-207 </t>
    </r>
    <r>
      <rPr>
        <b/>
        <sz val="12"/>
        <color theme="1"/>
        <rFont val="Calibri"/>
        <family val="2"/>
        <scheme val="minor"/>
      </rPr>
      <t xml:space="preserve">  FACTURA</t>
    </r>
    <r>
      <rPr>
        <b/>
        <sz val="14"/>
        <color theme="1"/>
        <rFont val="Calibri"/>
        <family val="2"/>
        <scheme val="minor"/>
      </rPr>
      <t xml:space="preserve"> --2243733 </t>
    </r>
    <r>
      <rPr>
        <b/>
        <sz val="12"/>
        <color theme="1"/>
        <rFont val="Calibri"/>
        <family val="2"/>
        <scheme val="minor"/>
      </rPr>
      <t xml:space="preserve">  valor   FACTURA    39,746.04    SALDO  PENDIENTE   746.04  USD</t>
    </r>
  </si>
  <si>
    <t>NLSE23-207</t>
  </si>
  <si>
    <r>
      <t xml:space="preserve">Compra de 39,000.00    usd t.c.   17.405    A SEABOARD    </t>
    </r>
    <r>
      <rPr>
        <b/>
        <sz val="18"/>
        <color rgb="FF0000FF"/>
        <rFont val="Calibri"/>
        <family val="2"/>
        <scheme val="minor"/>
      </rPr>
      <t xml:space="preserve"> </t>
    </r>
    <r>
      <rPr>
        <b/>
        <sz val="16"/>
        <color rgb="FF0000FF"/>
        <rFont val="Calibri"/>
        <family val="2"/>
        <scheme val="minor"/>
      </rPr>
      <t xml:space="preserve"> NLSE23-208 </t>
    </r>
    <r>
      <rPr>
        <b/>
        <sz val="12"/>
        <color theme="1"/>
        <rFont val="Calibri"/>
        <family val="2"/>
        <scheme val="minor"/>
      </rPr>
      <t xml:space="preserve">  FACTURA</t>
    </r>
    <r>
      <rPr>
        <b/>
        <sz val="14"/>
        <color theme="1"/>
        <rFont val="Calibri"/>
        <family val="2"/>
        <scheme val="minor"/>
      </rPr>
      <t xml:space="preserve"> --2243944 </t>
    </r>
    <r>
      <rPr>
        <b/>
        <sz val="12"/>
        <color theme="1"/>
        <rFont val="Calibri"/>
        <family val="2"/>
        <scheme val="minor"/>
      </rPr>
      <t xml:space="preserve">  valor   FACTURA    37,636.93    SALDO   A FAVOR    1,363.07  USD</t>
    </r>
  </si>
  <si>
    <t>NLSE23--208</t>
  </si>
  <si>
    <r>
      <t xml:space="preserve">Compra de 41,000.00    usd t.c.   17.344    A SEABOARD    </t>
    </r>
    <r>
      <rPr>
        <b/>
        <sz val="18"/>
        <color rgb="FF0000FF"/>
        <rFont val="Calibri"/>
        <family val="2"/>
        <scheme val="minor"/>
      </rPr>
      <t xml:space="preserve"> </t>
    </r>
    <r>
      <rPr>
        <b/>
        <sz val="16"/>
        <color rgb="FF0000FF"/>
        <rFont val="Calibri"/>
        <family val="2"/>
        <scheme val="minor"/>
      </rPr>
      <t xml:space="preserve"> NLSE23-209 </t>
    </r>
    <r>
      <rPr>
        <b/>
        <sz val="12"/>
        <color theme="1"/>
        <rFont val="Calibri"/>
        <family val="2"/>
        <scheme val="minor"/>
      </rPr>
      <t xml:space="preserve">  FACTURA</t>
    </r>
    <r>
      <rPr>
        <b/>
        <sz val="14"/>
        <color theme="1"/>
        <rFont val="Calibri"/>
        <family val="2"/>
        <scheme val="minor"/>
      </rPr>
      <t xml:space="preserve"> --2245340 </t>
    </r>
    <r>
      <rPr>
        <b/>
        <sz val="12"/>
        <color theme="1"/>
        <rFont val="Calibri"/>
        <family val="2"/>
        <scheme val="minor"/>
      </rPr>
      <t xml:space="preserve">  valor   FACTURA    36,873.50    SALDO   A FAVOR    4,126.50  USD</t>
    </r>
  </si>
  <si>
    <t>NLSE23-209</t>
  </si>
  <si>
    <r>
      <t xml:space="preserve">Compra de 43,000.00    usd t.c.   17.280   A SEABOARD    </t>
    </r>
    <r>
      <rPr>
        <b/>
        <sz val="18"/>
        <color rgb="FF0000FF"/>
        <rFont val="Calibri"/>
        <family val="2"/>
        <scheme val="minor"/>
      </rPr>
      <t xml:space="preserve"> </t>
    </r>
    <r>
      <rPr>
        <b/>
        <sz val="16"/>
        <color rgb="FF0000FF"/>
        <rFont val="Calibri"/>
        <family val="2"/>
        <scheme val="minor"/>
      </rPr>
      <t xml:space="preserve"> NLSE23-210 </t>
    </r>
    <r>
      <rPr>
        <b/>
        <sz val="12"/>
        <color theme="1"/>
        <rFont val="Calibri"/>
        <family val="2"/>
        <scheme val="minor"/>
      </rPr>
      <t xml:space="preserve">  FACTURA</t>
    </r>
    <r>
      <rPr>
        <b/>
        <sz val="14"/>
        <color theme="1"/>
        <rFont val="Calibri"/>
        <family val="2"/>
        <scheme val="minor"/>
      </rPr>
      <t xml:space="preserve"> --2245341 </t>
    </r>
    <r>
      <rPr>
        <b/>
        <sz val="12"/>
        <color theme="1"/>
        <rFont val="Calibri"/>
        <family val="2"/>
        <scheme val="minor"/>
      </rPr>
      <t xml:space="preserve">  valor   FACTURA    36,575.86    SALDO   A FAVOR    6,424.14  USD</t>
    </r>
  </si>
  <si>
    <t>NLSE23-210</t>
  </si>
  <si>
    <r>
      <t xml:space="preserve">Compra de 43,000.00    usd t.c.   17.280   A SEABOARD    </t>
    </r>
    <r>
      <rPr>
        <b/>
        <sz val="18"/>
        <color rgb="FF0000FF"/>
        <rFont val="Calibri"/>
        <family val="2"/>
        <scheme val="minor"/>
      </rPr>
      <t xml:space="preserve"> </t>
    </r>
    <r>
      <rPr>
        <b/>
        <sz val="16"/>
        <color rgb="FF0000FF"/>
        <rFont val="Calibri"/>
        <family val="2"/>
        <scheme val="minor"/>
      </rPr>
      <t xml:space="preserve"> NLSE23-211 </t>
    </r>
    <r>
      <rPr>
        <b/>
        <sz val="12"/>
        <color theme="1"/>
        <rFont val="Calibri"/>
        <family val="2"/>
        <scheme val="minor"/>
      </rPr>
      <t xml:space="preserve">  FACTURA</t>
    </r>
    <r>
      <rPr>
        <b/>
        <sz val="14"/>
        <color theme="1"/>
        <rFont val="Calibri"/>
        <family val="2"/>
        <scheme val="minor"/>
      </rPr>
      <t xml:space="preserve"> --2243945 </t>
    </r>
    <r>
      <rPr>
        <b/>
        <sz val="12"/>
        <color theme="1"/>
        <rFont val="Calibri"/>
        <family val="2"/>
        <scheme val="minor"/>
      </rPr>
      <t xml:space="preserve">  valor   FACTURA    38,045.90    SALDO   A FAVOR    4,954.10  USD</t>
    </r>
  </si>
  <si>
    <t>NLSE23-211</t>
  </si>
  <si>
    <r>
      <t xml:space="preserve">Compra de 35,000.00    usd t.c.   17.137   A SEABOARD    </t>
    </r>
    <r>
      <rPr>
        <b/>
        <sz val="18"/>
        <color rgb="FF0000FF"/>
        <rFont val="Calibri"/>
        <family val="2"/>
        <scheme val="minor"/>
      </rPr>
      <t xml:space="preserve"> </t>
    </r>
    <r>
      <rPr>
        <b/>
        <sz val="16"/>
        <color rgb="FF0000FF"/>
        <rFont val="Calibri"/>
        <family val="2"/>
        <scheme val="minor"/>
      </rPr>
      <t xml:space="preserve"> NLSE23-212 </t>
    </r>
    <r>
      <rPr>
        <b/>
        <sz val="12"/>
        <color theme="1"/>
        <rFont val="Calibri"/>
        <family val="2"/>
        <scheme val="minor"/>
      </rPr>
      <t xml:space="preserve">  FACTURA</t>
    </r>
    <r>
      <rPr>
        <b/>
        <sz val="14"/>
        <color theme="1"/>
        <rFont val="Calibri"/>
        <family val="2"/>
        <scheme val="minor"/>
      </rPr>
      <t xml:space="preserve"> --2245967 </t>
    </r>
    <r>
      <rPr>
        <b/>
        <sz val="12"/>
        <color theme="1"/>
        <rFont val="Calibri"/>
        <family val="2"/>
        <scheme val="minor"/>
      </rPr>
      <t xml:space="preserve">  valor   FACTURA    37,461.25    SALDO  PENDIENTE   2,461.25  USD</t>
    </r>
  </si>
  <si>
    <t>NLSE23-212</t>
  </si>
  <si>
    <r>
      <t xml:space="preserve">Compra de 35,000.00    usd t.c.   17.220   A SEABOARD    </t>
    </r>
    <r>
      <rPr>
        <b/>
        <sz val="18"/>
        <color rgb="FF0000FF"/>
        <rFont val="Calibri"/>
        <family val="2"/>
        <scheme val="minor"/>
      </rPr>
      <t xml:space="preserve"> </t>
    </r>
    <r>
      <rPr>
        <b/>
        <sz val="16"/>
        <color rgb="FF0000FF"/>
        <rFont val="Calibri"/>
        <family val="2"/>
        <scheme val="minor"/>
      </rPr>
      <t xml:space="preserve"> NLSE23-213 </t>
    </r>
    <r>
      <rPr>
        <b/>
        <sz val="12"/>
        <color theme="1"/>
        <rFont val="Calibri"/>
        <family val="2"/>
        <scheme val="minor"/>
      </rPr>
      <t xml:space="preserve">  FACTURA</t>
    </r>
    <r>
      <rPr>
        <b/>
        <sz val="14"/>
        <color theme="1"/>
        <rFont val="Calibri"/>
        <family val="2"/>
        <scheme val="minor"/>
      </rPr>
      <t xml:space="preserve"> --2245968 </t>
    </r>
    <r>
      <rPr>
        <b/>
        <sz val="12"/>
        <color theme="1"/>
        <rFont val="Calibri"/>
        <family val="2"/>
        <scheme val="minor"/>
      </rPr>
      <t xml:space="preserve">  valor   FACTURA    37,124.05    SALDO  PENDIENTE   2,124.05  USD</t>
    </r>
  </si>
  <si>
    <t>NLSE23-213</t>
  </si>
  <si>
    <r>
      <t xml:space="preserve">Compra de 44,000.00    usd t.c.   17.590    A SEABOARD    </t>
    </r>
    <r>
      <rPr>
        <b/>
        <sz val="18"/>
        <color rgb="FF0000FF"/>
        <rFont val="Calibri"/>
        <family val="2"/>
        <scheme val="minor"/>
      </rPr>
      <t xml:space="preserve"> </t>
    </r>
    <r>
      <rPr>
        <b/>
        <sz val="16"/>
        <color rgb="FF0000FF"/>
        <rFont val="Calibri"/>
        <family val="2"/>
        <scheme val="minor"/>
      </rPr>
      <t xml:space="preserve"> NLSE23-202 </t>
    </r>
    <r>
      <rPr>
        <b/>
        <sz val="12"/>
        <color theme="1"/>
        <rFont val="Calibri"/>
        <family val="2"/>
        <scheme val="minor"/>
      </rPr>
      <t xml:space="preserve">  FACTURA</t>
    </r>
    <r>
      <rPr>
        <b/>
        <sz val="14"/>
        <color theme="1"/>
        <rFont val="Calibri"/>
        <family val="2"/>
        <scheme val="minor"/>
      </rPr>
      <t xml:space="preserve"> --2241202 </t>
    </r>
    <r>
      <rPr>
        <b/>
        <sz val="12"/>
        <color theme="1"/>
        <rFont val="Calibri"/>
        <family val="2"/>
        <scheme val="minor"/>
      </rPr>
      <t xml:space="preserve">  valor   FACTURA    40,780.51    SALDO   A FAVOR    3,219.49  USD</t>
    </r>
  </si>
  <si>
    <t>NLSE23-202</t>
  </si>
  <si>
    <r>
      <t xml:space="preserve">Compra de 35,000.00    usd t.c.   17.195   A SEABOARD    </t>
    </r>
    <r>
      <rPr>
        <b/>
        <sz val="18"/>
        <color rgb="FF0000FF"/>
        <rFont val="Calibri"/>
        <family val="2"/>
        <scheme val="minor"/>
      </rPr>
      <t xml:space="preserve"> </t>
    </r>
    <r>
      <rPr>
        <b/>
        <sz val="16"/>
        <color rgb="FF0000FF"/>
        <rFont val="Calibri"/>
        <family val="2"/>
        <scheme val="minor"/>
      </rPr>
      <t xml:space="preserve"> NLSE23-214 </t>
    </r>
    <r>
      <rPr>
        <b/>
        <sz val="12"/>
        <color theme="1"/>
        <rFont val="Calibri"/>
        <family val="2"/>
        <scheme val="minor"/>
      </rPr>
      <t xml:space="preserve">  FACTURA</t>
    </r>
    <r>
      <rPr>
        <b/>
        <sz val="14"/>
        <color theme="1"/>
        <rFont val="Calibri"/>
        <family val="2"/>
        <scheme val="minor"/>
      </rPr>
      <t xml:space="preserve"> --2245969 </t>
    </r>
    <r>
      <rPr>
        <b/>
        <sz val="12"/>
        <color theme="1"/>
        <rFont val="Calibri"/>
        <family val="2"/>
        <scheme val="minor"/>
      </rPr>
      <t xml:space="preserve">  valor   FACTURA    37,687.30    SALDO  PENDIENTE   2,687.30  USD</t>
    </r>
  </si>
  <si>
    <t>NLSE23-214</t>
  </si>
  <si>
    <r>
      <t xml:space="preserve">Compra de 38,000.00    usd t.c.   17.198   A SEABOARD    </t>
    </r>
    <r>
      <rPr>
        <b/>
        <sz val="18"/>
        <color rgb="FF0000FF"/>
        <rFont val="Calibri"/>
        <family val="2"/>
        <scheme val="minor"/>
      </rPr>
      <t xml:space="preserve"> </t>
    </r>
    <r>
      <rPr>
        <b/>
        <sz val="16"/>
        <color rgb="FF0000FF"/>
        <rFont val="Calibri"/>
        <family val="2"/>
        <scheme val="minor"/>
      </rPr>
      <t xml:space="preserve"> NLSE23-215 </t>
    </r>
    <r>
      <rPr>
        <b/>
        <sz val="12"/>
        <color theme="1"/>
        <rFont val="Calibri"/>
        <family val="2"/>
        <scheme val="minor"/>
      </rPr>
      <t xml:space="preserve">  FACTURA</t>
    </r>
    <r>
      <rPr>
        <b/>
        <sz val="14"/>
        <color theme="1"/>
        <rFont val="Calibri"/>
        <family val="2"/>
        <scheme val="minor"/>
      </rPr>
      <t xml:space="preserve"> --2247690 </t>
    </r>
    <r>
      <rPr>
        <b/>
        <sz val="12"/>
        <color theme="1"/>
        <rFont val="Calibri"/>
        <family val="2"/>
        <scheme val="minor"/>
      </rPr>
      <t xml:space="preserve">  valor   FACTURA    37,768.96    SALDO   A FAVOR     231.04 USD</t>
    </r>
  </si>
  <si>
    <t>NLSE23-215</t>
  </si>
  <si>
    <r>
      <t xml:space="preserve">Compra de 32,000.00    usd t.c.   17.140   A SEABOARD    </t>
    </r>
    <r>
      <rPr>
        <b/>
        <sz val="18"/>
        <color rgb="FF0000FF"/>
        <rFont val="Calibri"/>
        <family val="2"/>
        <scheme val="minor"/>
      </rPr>
      <t xml:space="preserve"> </t>
    </r>
    <r>
      <rPr>
        <b/>
        <sz val="16"/>
        <color rgb="FF0000FF"/>
        <rFont val="Calibri"/>
        <family val="2"/>
        <scheme val="minor"/>
      </rPr>
      <t xml:space="preserve"> NLSE23-216 </t>
    </r>
    <r>
      <rPr>
        <b/>
        <sz val="12"/>
        <color theme="1"/>
        <rFont val="Calibri"/>
        <family val="2"/>
        <scheme val="minor"/>
      </rPr>
      <t xml:space="preserve">  FACTURA</t>
    </r>
    <r>
      <rPr>
        <b/>
        <sz val="14"/>
        <color theme="1"/>
        <rFont val="Calibri"/>
        <family val="2"/>
        <scheme val="minor"/>
      </rPr>
      <t xml:space="preserve"> --2247691 </t>
    </r>
    <r>
      <rPr>
        <b/>
        <sz val="12"/>
        <color theme="1"/>
        <rFont val="Calibri"/>
        <family val="2"/>
        <scheme val="minor"/>
      </rPr>
      <t xml:space="preserve">  valor   FACTURA    39,088.30    SALDO   PENDIENTE    7,088.30 USD</t>
    </r>
  </si>
  <si>
    <t>NLSE23-216</t>
  </si>
  <si>
    <r>
      <t xml:space="preserve">Compra de 40,000.00    usd t.c.   17.070   A SEABOARD    </t>
    </r>
    <r>
      <rPr>
        <b/>
        <sz val="18"/>
        <color rgb="FF0000FF"/>
        <rFont val="Calibri"/>
        <family val="2"/>
        <scheme val="minor"/>
      </rPr>
      <t xml:space="preserve"> </t>
    </r>
    <r>
      <rPr>
        <b/>
        <sz val="16"/>
        <color rgb="FF0000FF"/>
        <rFont val="Calibri"/>
        <family val="2"/>
        <scheme val="minor"/>
      </rPr>
      <t xml:space="preserve"> NLSE23-217 </t>
    </r>
    <r>
      <rPr>
        <b/>
        <sz val="12"/>
        <color theme="1"/>
        <rFont val="Calibri"/>
        <family val="2"/>
        <scheme val="minor"/>
      </rPr>
      <t xml:space="preserve">  FACTURA</t>
    </r>
    <r>
      <rPr>
        <b/>
        <sz val="14"/>
        <color theme="1"/>
        <rFont val="Calibri"/>
        <family val="2"/>
        <scheme val="minor"/>
      </rPr>
      <t xml:space="preserve"> --2248614 </t>
    </r>
    <r>
      <rPr>
        <b/>
        <sz val="12"/>
        <color theme="1"/>
        <rFont val="Calibri"/>
        <family val="2"/>
        <scheme val="minor"/>
      </rPr>
      <t xml:space="preserve">  valor   FACTURA    40,359.73    SALDO   PENDIENTE    359.73     USD</t>
    </r>
  </si>
  <si>
    <t>NSLE23-217</t>
  </si>
  <si>
    <r>
      <t xml:space="preserve">Compra de 40,000.00    usd t.c.   17.280   A SEABOARD    </t>
    </r>
    <r>
      <rPr>
        <b/>
        <sz val="18"/>
        <color rgb="FF0000FF"/>
        <rFont val="Calibri"/>
        <family val="2"/>
        <scheme val="minor"/>
      </rPr>
      <t xml:space="preserve"> </t>
    </r>
    <r>
      <rPr>
        <b/>
        <sz val="16"/>
        <color rgb="FF0000FF"/>
        <rFont val="Calibri"/>
        <family val="2"/>
        <scheme val="minor"/>
      </rPr>
      <t xml:space="preserve"> NLSE23-218 </t>
    </r>
    <r>
      <rPr>
        <b/>
        <sz val="12"/>
        <color theme="1"/>
        <rFont val="Calibri"/>
        <family val="2"/>
        <scheme val="minor"/>
      </rPr>
      <t xml:space="preserve">  FACTURA</t>
    </r>
    <r>
      <rPr>
        <b/>
        <sz val="14"/>
        <color theme="1"/>
        <rFont val="Calibri"/>
        <family val="2"/>
        <scheme val="minor"/>
      </rPr>
      <t xml:space="preserve"> --2249057   </t>
    </r>
    <r>
      <rPr>
        <b/>
        <sz val="12"/>
        <color theme="1"/>
        <rFont val="Calibri"/>
        <family val="2"/>
        <scheme val="minor"/>
      </rPr>
      <t xml:space="preserve">  valor   FACTURA    40,044.70    SALDO   PENDIENTE    44.70     USD</t>
    </r>
  </si>
  <si>
    <t>NLSE23-218</t>
  </si>
  <si>
    <r>
      <t xml:space="preserve">Compra de 40,000.00    usd t.c.   17.280   A SEABOARD    </t>
    </r>
    <r>
      <rPr>
        <b/>
        <sz val="18"/>
        <color rgb="FF0000FF"/>
        <rFont val="Calibri"/>
        <family val="2"/>
        <scheme val="minor"/>
      </rPr>
      <t xml:space="preserve"> </t>
    </r>
    <r>
      <rPr>
        <b/>
        <sz val="16"/>
        <color rgb="FF0000FF"/>
        <rFont val="Calibri"/>
        <family val="2"/>
        <scheme val="minor"/>
      </rPr>
      <t xml:space="preserve"> NLSE23-219 </t>
    </r>
    <r>
      <rPr>
        <b/>
        <sz val="12"/>
        <color theme="1"/>
        <rFont val="Calibri"/>
        <family val="2"/>
        <scheme val="minor"/>
      </rPr>
      <t xml:space="preserve">  FACTURA</t>
    </r>
    <r>
      <rPr>
        <b/>
        <sz val="14"/>
        <color theme="1"/>
        <rFont val="Calibri"/>
        <family val="2"/>
        <scheme val="minor"/>
      </rPr>
      <t xml:space="preserve"> --2249058   </t>
    </r>
    <r>
      <rPr>
        <b/>
        <sz val="12"/>
        <color theme="1"/>
        <rFont val="Calibri"/>
        <family val="2"/>
        <scheme val="minor"/>
      </rPr>
      <t xml:space="preserve">  valor   FACTURA    39,943.73    SALDO   A FAVOR   56.27     USD</t>
    </r>
  </si>
  <si>
    <t>NLSE23-219</t>
  </si>
  <si>
    <r>
      <t xml:space="preserve">Compra de 42,000.00    usd t.c.   17.430   A SEABOARD    </t>
    </r>
    <r>
      <rPr>
        <b/>
        <sz val="18"/>
        <color rgb="FF0000FF"/>
        <rFont val="Calibri"/>
        <family val="2"/>
        <scheme val="minor"/>
      </rPr>
      <t xml:space="preserve"> </t>
    </r>
    <r>
      <rPr>
        <b/>
        <sz val="16"/>
        <color rgb="FF0000FF"/>
        <rFont val="Calibri"/>
        <family val="2"/>
        <scheme val="minor"/>
      </rPr>
      <t xml:space="preserve"> NLSE23-220 </t>
    </r>
    <r>
      <rPr>
        <b/>
        <sz val="12"/>
        <color theme="1"/>
        <rFont val="Calibri"/>
        <family val="2"/>
        <scheme val="minor"/>
      </rPr>
      <t xml:space="preserve">  FACTURA</t>
    </r>
    <r>
      <rPr>
        <b/>
        <sz val="14"/>
        <color theme="1"/>
        <rFont val="Calibri"/>
        <family val="2"/>
        <scheme val="minor"/>
      </rPr>
      <t xml:space="preserve"> --2249059  </t>
    </r>
    <r>
      <rPr>
        <b/>
        <sz val="12"/>
        <color theme="1"/>
        <rFont val="Calibri"/>
        <family val="2"/>
        <scheme val="minor"/>
      </rPr>
      <t xml:space="preserve">  valor   FACTURA    40,176.95    SALDO   A FAVOR   1,823.05     USD</t>
    </r>
  </si>
  <si>
    <t>NLSE23-220</t>
  </si>
  <si>
    <r>
      <t xml:space="preserve">Compra de 42,000.00    usd t.c.   17.295   A SEABOARD    </t>
    </r>
    <r>
      <rPr>
        <b/>
        <sz val="18"/>
        <color rgb="FF0000FF"/>
        <rFont val="Calibri"/>
        <family val="2"/>
        <scheme val="minor"/>
      </rPr>
      <t xml:space="preserve"> </t>
    </r>
    <r>
      <rPr>
        <b/>
        <sz val="16"/>
        <color rgb="FF0000FF"/>
        <rFont val="Calibri"/>
        <family val="2"/>
        <scheme val="minor"/>
      </rPr>
      <t xml:space="preserve"> NLSE23-221 </t>
    </r>
    <r>
      <rPr>
        <b/>
        <sz val="12"/>
        <color theme="1"/>
        <rFont val="Calibri"/>
        <family val="2"/>
        <scheme val="minor"/>
      </rPr>
      <t xml:space="preserve">  FACTURA</t>
    </r>
    <r>
      <rPr>
        <b/>
        <sz val="14"/>
        <color theme="1"/>
        <rFont val="Calibri"/>
        <family val="2"/>
        <scheme val="minor"/>
      </rPr>
      <t xml:space="preserve"> --2249060  </t>
    </r>
    <r>
      <rPr>
        <b/>
        <sz val="12"/>
        <color theme="1"/>
        <rFont val="Calibri"/>
        <family val="2"/>
        <scheme val="minor"/>
      </rPr>
      <t xml:space="preserve">  valor   FACTURA    40,158.81    SALDO   A FAVOR   1,841.19     USD</t>
    </r>
  </si>
  <si>
    <t>NLSE23-221</t>
  </si>
  <si>
    <r>
      <t xml:space="preserve">Compra de 42,000.00    usd t.c.   17.305   A SEABOARD    </t>
    </r>
    <r>
      <rPr>
        <b/>
        <sz val="18"/>
        <color rgb="FF0000FF"/>
        <rFont val="Calibri"/>
        <family val="2"/>
        <scheme val="minor"/>
      </rPr>
      <t xml:space="preserve"> </t>
    </r>
    <r>
      <rPr>
        <b/>
        <sz val="16"/>
        <color rgb="FF0000FF"/>
        <rFont val="Calibri"/>
        <family val="2"/>
        <scheme val="minor"/>
      </rPr>
      <t xml:space="preserve"> NLSE23-223 </t>
    </r>
    <r>
      <rPr>
        <b/>
        <sz val="12"/>
        <color theme="1"/>
        <rFont val="Calibri"/>
        <family val="2"/>
        <scheme val="minor"/>
      </rPr>
      <t xml:space="preserve">  FACTURA</t>
    </r>
    <r>
      <rPr>
        <b/>
        <sz val="14"/>
        <color theme="1"/>
        <rFont val="Calibri"/>
        <family val="2"/>
        <scheme val="minor"/>
      </rPr>
      <t xml:space="preserve"> --2250334  </t>
    </r>
    <r>
      <rPr>
        <b/>
        <sz val="12"/>
        <color theme="1"/>
        <rFont val="Calibri"/>
        <family val="2"/>
        <scheme val="minor"/>
      </rPr>
      <t xml:space="preserve">  valor   FACTURA    39,744.80    SALDO   A FAVOR   2,255.20     USD</t>
    </r>
  </si>
  <si>
    <t>NLSE23-223</t>
  </si>
  <si>
    <r>
      <t xml:space="preserve">Compra de 42,000.00    usd t.c.   17.445   A SEABOARD    </t>
    </r>
    <r>
      <rPr>
        <b/>
        <sz val="18"/>
        <color rgb="FF0000FF"/>
        <rFont val="Calibri"/>
        <family val="2"/>
        <scheme val="minor"/>
      </rPr>
      <t xml:space="preserve"> </t>
    </r>
    <r>
      <rPr>
        <b/>
        <sz val="16"/>
        <color rgb="FF0000FF"/>
        <rFont val="Calibri"/>
        <family val="2"/>
        <scheme val="minor"/>
      </rPr>
      <t xml:space="preserve"> NLSE23-224 </t>
    </r>
    <r>
      <rPr>
        <b/>
        <sz val="12"/>
        <color theme="1"/>
        <rFont val="Calibri"/>
        <family val="2"/>
        <scheme val="minor"/>
      </rPr>
      <t xml:space="preserve">  FACTURA</t>
    </r>
    <r>
      <rPr>
        <b/>
        <sz val="14"/>
        <color theme="1"/>
        <rFont val="Calibri"/>
        <family val="2"/>
        <scheme val="minor"/>
      </rPr>
      <t xml:space="preserve"> --2251846  </t>
    </r>
    <r>
      <rPr>
        <b/>
        <sz val="12"/>
        <color theme="1"/>
        <rFont val="Calibri"/>
        <family val="2"/>
        <scheme val="minor"/>
      </rPr>
      <t xml:space="preserve">  valor   FACTURA    40,483.53    SALDO   A FAVOR   1,516.47     USD</t>
    </r>
  </si>
  <si>
    <t>NLSE23-224</t>
  </si>
  <si>
    <r>
      <t xml:space="preserve">Compra de 42,000.00    usd t.c.   17.280   A SEABOARD    </t>
    </r>
    <r>
      <rPr>
        <b/>
        <sz val="18"/>
        <color rgb="FF0000FF"/>
        <rFont val="Calibri"/>
        <family val="2"/>
        <scheme val="minor"/>
      </rPr>
      <t xml:space="preserve"> </t>
    </r>
    <r>
      <rPr>
        <b/>
        <sz val="16"/>
        <color rgb="FF0000FF"/>
        <rFont val="Calibri"/>
        <family val="2"/>
        <scheme val="minor"/>
      </rPr>
      <t xml:space="preserve"> NLSE23-226 </t>
    </r>
    <r>
      <rPr>
        <b/>
        <sz val="12"/>
        <color theme="1"/>
        <rFont val="Calibri"/>
        <family val="2"/>
        <scheme val="minor"/>
      </rPr>
      <t xml:space="preserve">  FACTURA</t>
    </r>
    <r>
      <rPr>
        <b/>
        <sz val="14"/>
        <color theme="1"/>
        <rFont val="Calibri"/>
        <family val="2"/>
        <scheme val="minor"/>
      </rPr>
      <t xml:space="preserve"> --2252329  </t>
    </r>
    <r>
      <rPr>
        <b/>
        <sz val="12"/>
        <color theme="1"/>
        <rFont val="Calibri"/>
        <family val="2"/>
        <scheme val="minor"/>
      </rPr>
      <t xml:space="preserve">  valor   FACTURA    40,619.99    SALDO   A FAVOR   1,380.01     USD</t>
    </r>
  </si>
  <si>
    <t>NLSE23-226</t>
  </si>
  <si>
    <r>
      <t xml:space="preserve">Compra de 42,000.00    usd t.c.   17.440   A SEABOARD    </t>
    </r>
    <r>
      <rPr>
        <b/>
        <sz val="18"/>
        <color rgb="FF0000FF"/>
        <rFont val="Calibri"/>
        <family val="2"/>
        <scheme val="minor"/>
      </rPr>
      <t xml:space="preserve"> </t>
    </r>
    <r>
      <rPr>
        <b/>
        <sz val="16"/>
        <color rgb="FF0000FF"/>
        <rFont val="Calibri"/>
        <family val="2"/>
        <scheme val="minor"/>
      </rPr>
      <t xml:space="preserve"> NLSE23-232 </t>
    </r>
    <r>
      <rPr>
        <b/>
        <sz val="12"/>
        <color theme="1"/>
        <rFont val="Calibri"/>
        <family val="2"/>
        <scheme val="minor"/>
      </rPr>
      <t xml:space="preserve">  FACTURA</t>
    </r>
    <r>
      <rPr>
        <b/>
        <sz val="14"/>
        <color theme="1"/>
        <rFont val="Calibri"/>
        <family val="2"/>
        <scheme val="minor"/>
      </rPr>
      <t xml:space="preserve"> --2253200  </t>
    </r>
    <r>
      <rPr>
        <b/>
        <sz val="12"/>
        <color theme="1"/>
        <rFont val="Calibri"/>
        <family val="2"/>
        <scheme val="minor"/>
      </rPr>
      <t xml:space="preserve">  valor   FACTURA    36,383.27    SALDO   A FAVOR   5,616.73   USD</t>
    </r>
  </si>
  <si>
    <t>NLSE23-232</t>
  </si>
  <si>
    <r>
      <t xml:space="preserve">Compra de 42,000.00    usd t.c.   17.210   A SEABOARD    </t>
    </r>
    <r>
      <rPr>
        <b/>
        <sz val="18"/>
        <color rgb="FF0000FF"/>
        <rFont val="Calibri"/>
        <family val="2"/>
        <scheme val="minor"/>
      </rPr>
      <t xml:space="preserve"> </t>
    </r>
    <r>
      <rPr>
        <b/>
        <sz val="16"/>
        <color rgb="FF0000FF"/>
        <rFont val="Calibri"/>
        <family val="2"/>
        <scheme val="minor"/>
      </rPr>
      <t xml:space="preserve"> NLSE23-222 </t>
    </r>
    <r>
      <rPr>
        <b/>
        <sz val="12"/>
        <color theme="1"/>
        <rFont val="Calibri"/>
        <family val="2"/>
        <scheme val="minor"/>
      </rPr>
      <t xml:space="preserve">  FACTURA</t>
    </r>
    <r>
      <rPr>
        <b/>
        <sz val="14"/>
        <color theme="1"/>
        <rFont val="Calibri"/>
        <family val="2"/>
        <scheme val="minor"/>
      </rPr>
      <t xml:space="preserve"> --2250333  </t>
    </r>
    <r>
      <rPr>
        <b/>
        <sz val="12"/>
        <color theme="1"/>
        <rFont val="Calibri"/>
        <family val="2"/>
        <scheme val="minor"/>
      </rPr>
      <t xml:space="preserve">  valor   FACTURA    39,874.29    SALDO   A FAVOR   2,125.71     USD</t>
    </r>
  </si>
  <si>
    <t>NLSE23-222</t>
  </si>
  <si>
    <r>
      <t xml:space="preserve">Compra de 42,000.00    usd t.c.   17.445   A SEABOARD    </t>
    </r>
    <r>
      <rPr>
        <b/>
        <sz val="18"/>
        <color rgb="FF0000FF"/>
        <rFont val="Calibri"/>
        <family val="2"/>
        <scheme val="minor"/>
      </rPr>
      <t xml:space="preserve"> </t>
    </r>
    <r>
      <rPr>
        <b/>
        <sz val="16"/>
        <color rgb="FF0000FF"/>
        <rFont val="Calibri"/>
        <family val="2"/>
        <scheme val="minor"/>
      </rPr>
      <t xml:space="preserve"> NLSE23-2245</t>
    </r>
    <r>
      <rPr>
        <b/>
        <sz val="12"/>
        <color theme="1"/>
        <rFont val="Calibri"/>
        <family val="2"/>
        <scheme val="minor"/>
      </rPr>
      <t xml:space="preserve">  FACTURA</t>
    </r>
    <r>
      <rPr>
        <b/>
        <sz val="14"/>
        <color theme="1"/>
        <rFont val="Calibri"/>
        <family val="2"/>
        <scheme val="minor"/>
      </rPr>
      <t xml:space="preserve"> --2251435  </t>
    </r>
    <r>
      <rPr>
        <b/>
        <sz val="12"/>
        <color theme="1"/>
        <rFont val="Calibri"/>
        <family val="2"/>
        <scheme val="minor"/>
      </rPr>
      <t xml:space="preserve">  valor   FACTURA    40,998.79   SALDO   A FAVOR   1,001.21     USD</t>
    </r>
  </si>
  <si>
    <t>NLSE23-225</t>
  </si>
  <si>
    <r>
      <t xml:space="preserve">Compra de 39,000.00    usd t.c.   17.360   A SEABOARD    </t>
    </r>
    <r>
      <rPr>
        <b/>
        <sz val="18"/>
        <color rgb="FF0000FF"/>
        <rFont val="Calibri"/>
        <family val="2"/>
        <scheme val="minor"/>
      </rPr>
      <t xml:space="preserve"> </t>
    </r>
    <r>
      <rPr>
        <b/>
        <sz val="16"/>
        <color rgb="FF0000FF"/>
        <rFont val="Calibri"/>
        <family val="2"/>
        <scheme val="minor"/>
      </rPr>
      <t xml:space="preserve"> NLSE23-227 </t>
    </r>
    <r>
      <rPr>
        <b/>
        <sz val="12"/>
        <color theme="1"/>
        <rFont val="Calibri"/>
        <family val="2"/>
        <scheme val="minor"/>
      </rPr>
      <t xml:space="preserve">  FACTURA</t>
    </r>
    <r>
      <rPr>
        <b/>
        <sz val="14"/>
        <color theme="1"/>
        <rFont val="Calibri"/>
        <family val="2"/>
        <scheme val="minor"/>
      </rPr>
      <t xml:space="preserve"> --2251436  </t>
    </r>
    <r>
      <rPr>
        <b/>
        <sz val="12"/>
        <color theme="1"/>
        <rFont val="Calibri"/>
        <family val="2"/>
        <scheme val="minor"/>
      </rPr>
      <t xml:space="preserve">  valor   FACTURA    39,798.96    SALDO   PENDIENTE    798.96     USD</t>
    </r>
  </si>
  <si>
    <t>NLSE23-227</t>
  </si>
  <si>
    <r>
      <t xml:space="preserve">Compra de 39,000.00    usd t.c.   17.360   A SEABOARD    </t>
    </r>
    <r>
      <rPr>
        <b/>
        <sz val="18"/>
        <color rgb="FF0000FF"/>
        <rFont val="Calibri"/>
        <family val="2"/>
        <scheme val="minor"/>
      </rPr>
      <t xml:space="preserve"> </t>
    </r>
    <r>
      <rPr>
        <b/>
        <sz val="16"/>
        <color rgb="FF0000FF"/>
        <rFont val="Calibri"/>
        <family val="2"/>
        <scheme val="minor"/>
      </rPr>
      <t xml:space="preserve"> NLSE23-228 </t>
    </r>
    <r>
      <rPr>
        <b/>
        <sz val="12"/>
        <color theme="1"/>
        <rFont val="Calibri"/>
        <family val="2"/>
        <scheme val="minor"/>
      </rPr>
      <t xml:space="preserve">  FACTURA</t>
    </r>
    <r>
      <rPr>
        <b/>
        <sz val="14"/>
        <color theme="1"/>
        <rFont val="Calibri"/>
        <family val="2"/>
        <scheme val="minor"/>
      </rPr>
      <t xml:space="preserve"> --2252330  </t>
    </r>
    <r>
      <rPr>
        <b/>
        <sz val="12"/>
        <color theme="1"/>
        <rFont val="Calibri"/>
        <family val="2"/>
        <scheme val="minor"/>
      </rPr>
      <t xml:space="preserve">  valor   FACTURA    40,051.64   SALDO   PENDIENTE    1,051.64    USD</t>
    </r>
  </si>
  <si>
    <t>NLSE23-228</t>
  </si>
  <si>
    <r>
      <t xml:space="preserve">Compra de 39,000.00    usd t.c.   17.360   A SEABOARD    </t>
    </r>
    <r>
      <rPr>
        <b/>
        <sz val="18"/>
        <color rgb="FF0000FF"/>
        <rFont val="Calibri"/>
        <family val="2"/>
        <scheme val="minor"/>
      </rPr>
      <t xml:space="preserve"> </t>
    </r>
    <r>
      <rPr>
        <b/>
        <sz val="16"/>
        <color rgb="FF0000FF"/>
        <rFont val="Calibri"/>
        <family val="2"/>
        <scheme val="minor"/>
      </rPr>
      <t xml:space="preserve"> NLSE23-229 </t>
    </r>
    <r>
      <rPr>
        <b/>
        <sz val="12"/>
        <color theme="1"/>
        <rFont val="Calibri"/>
        <family val="2"/>
        <scheme val="minor"/>
      </rPr>
      <t xml:space="preserve">  FACTURA</t>
    </r>
    <r>
      <rPr>
        <b/>
        <sz val="14"/>
        <color theme="1"/>
        <rFont val="Calibri"/>
        <family val="2"/>
        <scheme val="minor"/>
      </rPr>
      <t xml:space="preserve"> --2252331 </t>
    </r>
    <r>
      <rPr>
        <b/>
        <sz val="12"/>
        <color theme="1"/>
        <rFont val="Calibri"/>
        <family val="2"/>
        <scheme val="minor"/>
      </rPr>
      <t xml:space="preserve">  valor   FACTURA    39,839.75    SALDO   PENDIENTE    839.75     USD</t>
    </r>
  </si>
  <si>
    <t>NLSE23-229</t>
  </si>
  <si>
    <r>
      <t xml:space="preserve">Compra de 40,000.00    usd t.c.   17.425   A SEABOARD    </t>
    </r>
    <r>
      <rPr>
        <b/>
        <sz val="18"/>
        <color rgb="FF0000FF"/>
        <rFont val="Calibri"/>
        <family val="2"/>
        <scheme val="minor"/>
      </rPr>
      <t xml:space="preserve"> </t>
    </r>
    <r>
      <rPr>
        <b/>
        <sz val="16"/>
        <color rgb="FF0000FF"/>
        <rFont val="Calibri"/>
        <family val="2"/>
        <scheme val="minor"/>
      </rPr>
      <t xml:space="preserve"> NLSE23-230 </t>
    </r>
    <r>
      <rPr>
        <b/>
        <sz val="12"/>
        <color theme="1"/>
        <rFont val="Calibri"/>
        <family val="2"/>
        <scheme val="minor"/>
      </rPr>
      <t xml:space="preserve">  FACTURA</t>
    </r>
    <r>
      <rPr>
        <b/>
        <sz val="14"/>
        <color theme="1"/>
        <rFont val="Calibri"/>
        <family val="2"/>
        <scheme val="minor"/>
      </rPr>
      <t xml:space="preserve"> --2253198 </t>
    </r>
    <r>
      <rPr>
        <b/>
        <sz val="12"/>
        <color theme="1"/>
        <rFont val="Calibri"/>
        <family val="2"/>
        <scheme val="minor"/>
      </rPr>
      <t xml:space="preserve">  valor   FACTURA    38,783.87    SALDO   A FAVOR    1,216.13    USD</t>
    </r>
  </si>
  <si>
    <t>NLSE23-230</t>
  </si>
  <si>
    <r>
      <t xml:space="preserve">Compra de 40,000.00    usd t.c.   17.425   A SEABOARD    </t>
    </r>
    <r>
      <rPr>
        <b/>
        <sz val="18"/>
        <color rgb="FF0000FF"/>
        <rFont val="Calibri"/>
        <family val="2"/>
        <scheme val="minor"/>
      </rPr>
      <t xml:space="preserve"> </t>
    </r>
    <r>
      <rPr>
        <b/>
        <sz val="16"/>
        <color rgb="FF0000FF"/>
        <rFont val="Calibri"/>
        <family val="2"/>
        <scheme val="minor"/>
      </rPr>
      <t xml:space="preserve"> NLSE23-231 </t>
    </r>
    <r>
      <rPr>
        <b/>
        <sz val="12"/>
        <color theme="1"/>
        <rFont val="Calibri"/>
        <family val="2"/>
        <scheme val="minor"/>
      </rPr>
      <t xml:space="preserve">  FACTURA</t>
    </r>
    <r>
      <rPr>
        <b/>
        <sz val="14"/>
        <color theme="1"/>
        <rFont val="Calibri"/>
        <family val="2"/>
        <scheme val="minor"/>
      </rPr>
      <t xml:space="preserve"> --2253199 </t>
    </r>
    <r>
      <rPr>
        <b/>
        <sz val="12"/>
        <color theme="1"/>
        <rFont val="Calibri"/>
        <family val="2"/>
        <scheme val="minor"/>
      </rPr>
      <t xml:space="preserve">  valor   FACTURA    38,853.62    SALDO   A FAVOR    1,146.38    USD</t>
    </r>
  </si>
  <si>
    <t>NLSE23-231</t>
  </si>
  <si>
    <r>
      <t xml:space="preserve">Compra de 42,000.00    usd t.c.   17.440   A SEABOARD    </t>
    </r>
    <r>
      <rPr>
        <b/>
        <sz val="18"/>
        <color rgb="FF0000FF"/>
        <rFont val="Calibri"/>
        <family val="2"/>
        <scheme val="minor"/>
      </rPr>
      <t xml:space="preserve"> </t>
    </r>
    <r>
      <rPr>
        <b/>
        <sz val="16"/>
        <color rgb="FF0000FF"/>
        <rFont val="Calibri"/>
        <family val="2"/>
        <scheme val="minor"/>
      </rPr>
      <t xml:space="preserve"> NLSE23-233 </t>
    </r>
    <r>
      <rPr>
        <b/>
        <sz val="12"/>
        <color theme="1"/>
        <rFont val="Calibri"/>
        <family val="2"/>
        <scheme val="minor"/>
      </rPr>
      <t xml:space="preserve">  FACTURA</t>
    </r>
    <r>
      <rPr>
        <b/>
        <sz val="14"/>
        <color theme="1"/>
        <rFont val="Calibri"/>
        <family val="2"/>
        <scheme val="minor"/>
      </rPr>
      <t xml:space="preserve"> --2254472  </t>
    </r>
    <r>
      <rPr>
        <b/>
        <sz val="12"/>
        <color theme="1"/>
        <rFont val="Calibri"/>
        <family val="2"/>
        <scheme val="minor"/>
      </rPr>
      <t xml:space="preserve">  valor   FACTURA    37,939.52    SALDO   A FAVOR   4,060.48   USD</t>
    </r>
  </si>
  <si>
    <t>NLSE23-233</t>
  </si>
  <si>
    <r>
      <t xml:space="preserve">Compra de 42,000.00    usd t.c.   17.440   A SEABOARD    </t>
    </r>
    <r>
      <rPr>
        <b/>
        <sz val="18"/>
        <color rgb="FF0000FF"/>
        <rFont val="Calibri"/>
        <family val="2"/>
        <scheme val="minor"/>
      </rPr>
      <t xml:space="preserve"> </t>
    </r>
    <r>
      <rPr>
        <b/>
        <sz val="16"/>
        <color rgb="FF0000FF"/>
        <rFont val="Calibri"/>
        <family val="2"/>
        <scheme val="minor"/>
      </rPr>
      <t xml:space="preserve"> NLSE23-234 </t>
    </r>
    <r>
      <rPr>
        <b/>
        <sz val="12"/>
        <color theme="1"/>
        <rFont val="Calibri"/>
        <family val="2"/>
        <scheme val="minor"/>
      </rPr>
      <t xml:space="preserve">  FACTURA</t>
    </r>
    <r>
      <rPr>
        <b/>
        <sz val="14"/>
        <color theme="1"/>
        <rFont val="Calibri"/>
        <family val="2"/>
        <scheme val="minor"/>
      </rPr>
      <t xml:space="preserve"> --2254473  </t>
    </r>
    <r>
      <rPr>
        <b/>
        <sz val="12"/>
        <color theme="1"/>
        <rFont val="Calibri"/>
        <family val="2"/>
        <scheme val="minor"/>
      </rPr>
      <t xml:space="preserve">  valor   FACTURA    37,684.26    SALDO   A FAVOR   4,335.74   USD</t>
    </r>
  </si>
  <si>
    <t>NLSE23-234</t>
  </si>
  <si>
    <r>
      <t xml:space="preserve">Compra de 40,000.00    usd t.c.   17.360   A SEABOARD    </t>
    </r>
    <r>
      <rPr>
        <b/>
        <sz val="18"/>
        <color rgb="FF0000FF"/>
        <rFont val="Calibri"/>
        <family val="2"/>
        <scheme val="minor"/>
      </rPr>
      <t xml:space="preserve"> </t>
    </r>
    <r>
      <rPr>
        <b/>
        <sz val="16"/>
        <color rgb="FF0000FF"/>
        <rFont val="Calibri"/>
        <family val="2"/>
        <scheme val="minor"/>
      </rPr>
      <t xml:space="preserve"> NLSE23-235 </t>
    </r>
    <r>
      <rPr>
        <b/>
        <sz val="12"/>
        <color theme="1"/>
        <rFont val="Calibri"/>
        <family val="2"/>
        <scheme val="minor"/>
      </rPr>
      <t xml:space="preserve">  FACTURA</t>
    </r>
    <r>
      <rPr>
        <b/>
        <sz val="14"/>
        <color theme="1"/>
        <rFont val="Calibri"/>
        <family val="2"/>
        <scheme val="minor"/>
      </rPr>
      <t xml:space="preserve"> --2254474  </t>
    </r>
    <r>
      <rPr>
        <b/>
        <sz val="12"/>
        <color theme="1"/>
        <rFont val="Calibri"/>
        <family val="2"/>
        <scheme val="minor"/>
      </rPr>
      <t xml:space="preserve">  valor   FACTURA    37,045.38    SALDO   A FAVOR   2,954.62   USD</t>
    </r>
  </si>
  <si>
    <t>NLSE23-235</t>
  </si>
  <si>
    <r>
      <t xml:space="preserve">Compra de 40,000.00    usd t.c.   17.360   A SEABOARD    </t>
    </r>
    <r>
      <rPr>
        <b/>
        <sz val="18"/>
        <color rgb="FF0000FF"/>
        <rFont val="Calibri"/>
        <family val="2"/>
        <scheme val="minor"/>
      </rPr>
      <t xml:space="preserve"> </t>
    </r>
    <r>
      <rPr>
        <b/>
        <sz val="16"/>
        <color rgb="FF0000FF"/>
        <rFont val="Calibri"/>
        <family val="2"/>
        <scheme val="minor"/>
      </rPr>
      <t xml:space="preserve"> NLSE23-236 </t>
    </r>
    <r>
      <rPr>
        <b/>
        <sz val="12"/>
        <color theme="1"/>
        <rFont val="Calibri"/>
        <family val="2"/>
        <scheme val="minor"/>
      </rPr>
      <t xml:space="preserve">  FACTURA</t>
    </r>
    <r>
      <rPr>
        <b/>
        <sz val="14"/>
        <color theme="1"/>
        <rFont val="Calibri"/>
        <family val="2"/>
        <scheme val="minor"/>
      </rPr>
      <t xml:space="preserve"> --2254475  </t>
    </r>
    <r>
      <rPr>
        <b/>
        <sz val="12"/>
        <color theme="1"/>
        <rFont val="Calibri"/>
        <family val="2"/>
        <scheme val="minor"/>
      </rPr>
      <t xml:space="preserve">  valor   FACTURA    37,643.37    SALDO   A FAVOR   2,356.63   USD</t>
    </r>
  </si>
  <si>
    <t>NLSE23-236</t>
  </si>
  <si>
    <r>
      <t xml:space="preserve">Compra de 38,000.00    usd t.c.   17.237   A SEABOARD    </t>
    </r>
    <r>
      <rPr>
        <b/>
        <sz val="18"/>
        <color rgb="FF0000FF"/>
        <rFont val="Calibri"/>
        <family val="2"/>
        <scheme val="minor"/>
      </rPr>
      <t xml:space="preserve"> </t>
    </r>
    <r>
      <rPr>
        <b/>
        <sz val="16"/>
        <color rgb="FF0000FF"/>
        <rFont val="Calibri"/>
        <family val="2"/>
        <scheme val="minor"/>
      </rPr>
      <t xml:space="preserve"> NLSE23-237 </t>
    </r>
    <r>
      <rPr>
        <b/>
        <sz val="12"/>
        <color theme="1"/>
        <rFont val="Calibri"/>
        <family val="2"/>
        <scheme val="minor"/>
      </rPr>
      <t xml:space="preserve">  FACTURA</t>
    </r>
    <r>
      <rPr>
        <b/>
        <sz val="14"/>
        <color theme="1"/>
        <rFont val="Calibri"/>
        <family val="2"/>
        <scheme val="minor"/>
      </rPr>
      <t xml:space="preserve"> --2254476  </t>
    </r>
    <r>
      <rPr>
        <b/>
        <sz val="12"/>
        <color theme="1"/>
        <rFont val="Calibri"/>
        <family val="2"/>
        <scheme val="minor"/>
      </rPr>
      <t xml:space="preserve">  valor   FACTURA    37,699.56    SALDO   A FAVOR      300.44   USD</t>
    </r>
  </si>
  <si>
    <t>NLSE23-237</t>
  </si>
  <si>
    <r>
      <t xml:space="preserve">Compra de 38,000.00    usd t.c.   17.237   A SEABOARD    </t>
    </r>
    <r>
      <rPr>
        <b/>
        <sz val="18"/>
        <color rgb="FF0000FF"/>
        <rFont val="Calibri"/>
        <family val="2"/>
        <scheme val="minor"/>
      </rPr>
      <t xml:space="preserve"> </t>
    </r>
    <r>
      <rPr>
        <b/>
        <sz val="16"/>
        <color rgb="FF0000FF"/>
        <rFont val="Calibri"/>
        <family val="2"/>
        <scheme val="minor"/>
      </rPr>
      <t xml:space="preserve"> NLSE23-238 </t>
    </r>
    <r>
      <rPr>
        <b/>
        <sz val="12"/>
        <color theme="1"/>
        <rFont val="Calibri"/>
        <family val="2"/>
        <scheme val="minor"/>
      </rPr>
      <t xml:space="preserve">  FACTURA</t>
    </r>
    <r>
      <rPr>
        <b/>
        <sz val="14"/>
        <color theme="1"/>
        <rFont val="Calibri"/>
        <family val="2"/>
        <scheme val="minor"/>
      </rPr>
      <t xml:space="preserve"> --2254477  </t>
    </r>
    <r>
      <rPr>
        <b/>
        <sz val="12"/>
        <color theme="1"/>
        <rFont val="Calibri"/>
        <family val="2"/>
        <scheme val="minor"/>
      </rPr>
      <t xml:space="preserve">  valor   FACTURA    37,331.94    SALDO   A FAVOR      668.06  USD</t>
    </r>
  </si>
  <si>
    <t>NLSE23-238</t>
  </si>
  <si>
    <r>
      <t xml:space="preserve">Compra de 38,000.00    usd t.c.   17.237   A SEABOARD    </t>
    </r>
    <r>
      <rPr>
        <b/>
        <sz val="18"/>
        <color rgb="FF0000FF"/>
        <rFont val="Calibri"/>
        <family val="2"/>
        <scheme val="minor"/>
      </rPr>
      <t xml:space="preserve"> </t>
    </r>
    <r>
      <rPr>
        <b/>
        <sz val="16"/>
        <color rgb="FF0000FF"/>
        <rFont val="Calibri"/>
        <family val="2"/>
        <scheme val="minor"/>
      </rPr>
      <t xml:space="preserve"> NLSE23-239 </t>
    </r>
    <r>
      <rPr>
        <b/>
        <sz val="12"/>
        <color theme="1"/>
        <rFont val="Calibri"/>
        <family val="2"/>
        <scheme val="minor"/>
      </rPr>
      <t xml:space="preserve">  FACTURA</t>
    </r>
    <r>
      <rPr>
        <b/>
        <sz val="14"/>
        <color theme="1"/>
        <rFont val="Calibri"/>
        <family val="2"/>
        <scheme val="minor"/>
      </rPr>
      <t xml:space="preserve"> --2255387  </t>
    </r>
    <r>
      <rPr>
        <b/>
        <sz val="12"/>
        <color theme="1"/>
        <rFont val="Calibri"/>
        <family val="2"/>
        <scheme val="minor"/>
      </rPr>
      <t xml:space="preserve">  valor   FACTURA    37,346.95    SALDO   A FAVOR      653.05  USD</t>
    </r>
  </si>
  <si>
    <t>NLSE23-239</t>
  </si>
  <si>
    <r>
      <t xml:space="preserve">Compra de 36,000.00    usd t.c.   17.210   A SEABOARD    </t>
    </r>
    <r>
      <rPr>
        <b/>
        <sz val="18"/>
        <color rgb="FF0000FF"/>
        <rFont val="Calibri"/>
        <family val="2"/>
        <scheme val="minor"/>
      </rPr>
      <t xml:space="preserve"> </t>
    </r>
    <r>
      <rPr>
        <b/>
        <sz val="16"/>
        <color rgb="FF0000FF"/>
        <rFont val="Calibri"/>
        <family val="2"/>
        <scheme val="minor"/>
      </rPr>
      <t xml:space="preserve"> NLSE23-210 </t>
    </r>
    <r>
      <rPr>
        <b/>
        <sz val="12"/>
        <color theme="1"/>
        <rFont val="Calibri"/>
        <family val="2"/>
        <scheme val="minor"/>
      </rPr>
      <t xml:space="preserve">  FACTURA</t>
    </r>
    <r>
      <rPr>
        <b/>
        <sz val="14"/>
        <color theme="1"/>
        <rFont val="Calibri"/>
        <family val="2"/>
        <scheme val="minor"/>
      </rPr>
      <t xml:space="preserve"> --2256144  </t>
    </r>
    <r>
      <rPr>
        <b/>
        <sz val="12"/>
        <color theme="1"/>
        <rFont val="Calibri"/>
        <family val="2"/>
        <scheme val="minor"/>
      </rPr>
      <t xml:space="preserve">  valor   FACTURA    31,763.25    SALDO   A FAVOR      4,236.75  USD</t>
    </r>
  </si>
  <si>
    <t>NLSE23-241</t>
  </si>
  <si>
    <r>
      <t xml:space="preserve">Compra de 36,000.00    usd t.c.   17.210   A SEABOARD    </t>
    </r>
    <r>
      <rPr>
        <b/>
        <sz val="18"/>
        <color rgb="FF0000FF"/>
        <rFont val="Calibri"/>
        <family val="2"/>
        <scheme val="minor"/>
      </rPr>
      <t xml:space="preserve"> </t>
    </r>
    <r>
      <rPr>
        <b/>
        <sz val="16"/>
        <color rgb="FF0000FF"/>
        <rFont val="Calibri"/>
        <family val="2"/>
        <scheme val="minor"/>
      </rPr>
      <t xml:space="preserve"> NLSE23-242 </t>
    </r>
    <r>
      <rPr>
        <b/>
        <sz val="12"/>
        <color theme="1"/>
        <rFont val="Calibri"/>
        <family val="2"/>
        <scheme val="minor"/>
      </rPr>
      <t xml:space="preserve">  FACTURA</t>
    </r>
    <r>
      <rPr>
        <b/>
        <sz val="14"/>
        <color theme="1"/>
        <rFont val="Calibri"/>
        <family val="2"/>
        <scheme val="minor"/>
      </rPr>
      <t xml:space="preserve"> --2256145  </t>
    </r>
    <r>
      <rPr>
        <b/>
        <sz val="12"/>
        <color theme="1"/>
        <rFont val="Calibri"/>
        <family val="2"/>
        <scheme val="minor"/>
      </rPr>
      <t xml:space="preserve">  valor   FACTURA    31,371.35    SALDO   A FAVOR      4,628.65  USD</t>
    </r>
  </si>
  <si>
    <t>NLSE23-242</t>
  </si>
  <si>
    <r>
      <t xml:space="preserve">Compra de 36,000.00    usd t.c.   17.210   A SEABOARD    </t>
    </r>
    <r>
      <rPr>
        <b/>
        <sz val="18"/>
        <color rgb="FF0000FF"/>
        <rFont val="Calibri"/>
        <family val="2"/>
        <scheme val="minor"/>
      </rPr>
      <t xml:space="preserve"> </t>
    </r>
    <r>
      <rPr>
        <b/>
        <sz val="16"/>
        <color rgb="FF0000FF"/>
        <rFont val="Calibri"/>
        <family val="2"/>
        <scheme val="minor"/>
      </rPr>
      <t xml:space="preserve"> NLSE23-247 </t>
    </r>
    <r>
      <rPr>
        <b/>
        <sz val="12"/>
        <color theme="1"/>
        <rFont val="Calibri"/>
        <family val="2"/>
        <scheme val="minor"/>
      </rPr>
      <t xml:space="preserve">  FACTURA</t>
    </r>
    <r>
      <rPr>
        <b/>
        <sz val="14"/>
        <color theme="1"/>
        <rFont val="Calibri"/>
        <family val="2"/>
        <scheme val="minor"/>
      </rPr>
      <t xml:space="preserve"> --2256086  </t>
    </r>
    <r>
      <rPr>
        <b/>
        <sz val="12"/>
        <color theme="1"/>
        <rFont val="Calibri"/>
        <family val="2"/>
        <scheme val="minor"/>
      </rPr>
      <t xml:space="preserve">  valor   FACTURA    35,166.45    SALDO   A FAVOR      833.55  USD</t>
    </r>
  </si>
  <si>
    <t>NLSE23-247</t>
  </si>
  <si>
    <r>
      <t xml:space="preserve">Compra de 36,000.00    usd t.c.   17.265   A SEABOARD    </t>
    </r>
    <r>
      <rPr>
        <b/>
        <sz val="18"/>
        <color rgb="FF0000FF"/>
        <rFont val="Calibri"/>
        <family val="2"/>
        <scheme val="minor"/>
      </rPr>
      <t xml:space="preserve"> </t>
    </r>
    <r>
      <rPr>
        <b/>
        <sz val="16"/>
        <color rgb="FF0000FF"/>
        <rFont val="Calibri"/>
        <family val="2"/>
        <scheme val="minor"/>
      </rPr>
      <t xml:space="preserve"> NLSE23-243 </t>
    </r>
    <r>
      <rPr>
        <b/>
        <sz val="12"/>
        <color theme="1"/>
        <rFont val="Calibri"/>
        <family val="2"/>
        <scheme val="minor"/>
      </rPr>
      <t xml:space="preserve">  FACTURA</t>
    </r>
    <r>
      <rPr>
        <b/>
        <sz val="14"/>
        <color theme="1"/>
        <rFont val="Calibri"/>
        <family val="2"/>
        <scheme val="minor"/>
      </rPr>
      <t xml:space="preserve"> --2256146  </t>
    </r>
    <r>
      <rPr>
        <b/>
        <sz val="12"/>
        <color theme="1"/>
        <rFont val="Calibri"/>
        <family val="2"/>
        <scheme val="minor"/>
      </rPr>
      <t xml:space="preserve">  valor   FACTURA    35,654.72    SALDO   A FAVOR      345.28  USD</t>
    </r>
  </si>
  <si>
    <t>NLSE23-243</t>
  </si>
  <si>
    <r>
      <t xml:space="preserve">Compra de 36,000.00    usd t.c.   17.265   A SEABOARD    </t>
    </r>
    <r>
      <rPr>
        <b/>
        <sz val="18"/>
        <color rgb="FF0000FF"/>
        <rFont val="Calibri"/>
        <family val="2"/>
        <scheme val="minor"/>
      </rPr>
      <t xml:space="preserve"> </t>
    </r>
    <r>
      <rPr>
        <b/>
        <sz val="16"/>
        <color rgb="FF0000FF"/>
        <rFont val="Calibri"/>
        <family val="2"/>
        <scheme val="minor"/>
      </rPr>
      <t xml:space="preserve"> NLSE23-244 </t>
    </r>
    <r>
      <rPr>
        <b/>
        <sz val="12"/>
        <color theme="1"/>
        <rFont val="Calibri"/>
        <family val="2"/>
        <scheme val="minor"/>
      </rPr>
      <t xml:space="preserve">  FACTURA</t>
    </r>
    <r>
      <rPr>
        <b/>
        <sz val="14"/>
        <color theme="1"/>
        <rFont val="Calibri"/>
        <family val="2"/>
        <scheme val="minor"/>
      </rPr>
      <t xml:space="preserve"> --2256085  </t>
    </r>
    <r>
      <rPr>
        <b/>
        <sz val="12"/>
        <color theme="1"/>
        <rFont val="Calibri"/>
        <family val="2"/>
        <scheme val="minor"/>
      </rPr>
      <t xml:space="preserve">  valor   FACTURA    35,654.72    SALDO   A FAVOR      337.15  USD</t>
    </r>
  </si>
  <si>
    <t>NLSE23-244</t>
  </si>
  <si>
    <r>
      <t xml:space="preserve">Compra de 36,000.00    usd t.c.   17.265   A SEABOARD    </t>
    </r>
    <r>
      <rPr>
        <b/>
        <sz val="18"/>
        <color rgb="FF0000FF"/>
        <rFont val="Calibri"/>
        <family val="2"/>
        <scheme val="minor"/>
      </rPr>
      <t xml:space="preserve"> </t>
    </r>
    <r>
      <rPr>
        <b/>
        <sz val="16"/>
        <color rgb="FF0000FF"/>
        <rFont val="Calibri"/>
        <family val="2"/>
        <scheme val="minor"/>
      </rPr>
      <t xml:space="preserve"> NLSE23-248 </t>
    </r>
    <r>
      <rPr>
        <b/>
        <sz val="12"/>
        <color theme="1"/>
        <rFont val="Calibri"/>
        <family val="2"/>
        <scheme val="minor"/>
      </rPr>
      <t xml:space="preserve">  FACTURA</t>
    </r>
    <r>
      <rPr>
        <b/>
        <sz val="14"/>
        <color theme="1"/>
        <rFont val="Calibri"/>
        <family val="2"/>
        <scheme val="minor"/>
      </rPr>
      <t xml:space="preserve"> --2256087  </t>
    </r>
    <r>
      <rPr>
        <b/>
        <sz val="12"/>
        <color theme="1"/>
        <rFont val="Calibri"/>
        <family val="2"/>
        <scheme val="minor"/>
      </rPr>
      <t xml:space="preserve">  valor   FACTURA    35,782.07    SALDO   A FAVOR     217.93  USD</t>
    </r>
  </si>
  <si>
    <t>NLSE23-248</t>
  </si>
  <si>
    <r>
      <t xml:space="preserve">Compra de 20,000.00    usd t.c.   17.100   A SEABOARD    </t>
    </r>
    <r>
      <rPr>
        <b/>
        <sz val="18"/>
        <color rgb="FF0000FF"/>
        <rFont val="Calibri"/>
        <family val="2"/>
        <scheme val="minor"/>
      </rPr>
      <t xml:space="preserve"> </t>
    </r>
    <r>
      <rPr>
        <b/>
        <sz val="16"/>
        <color rgb="FF0000FF"/>
        <rFont val="Calibri"/>
        <family val="2"/>
        <scheme val="minor"/>
      </rPr>
      <t xml:space="preserve"> NLSE23-245 </t>
    </r>
    <r>
      <rPr>
        <b/>
        <sz val="12"/>
        <color theme="1"/>
        <rFont val="Calibri"/>
        <family val="2"/>
        <scheme val="minor"/>
      </rPr>
      <t xml:space="preserve">  FACTURA</t>
    </r>
    <r>
      <rPr>
        <b/>
        <sz val="14"/>
        <color theme="1"/>
        <rFont val="Calibri"/>
        <family val="2"/>
        <scheme val="minor"/>
      </rPr>
      <t xml:space="preserve"> --2257144  </t>
    </r>
    <r>
      <rPr>
        <b/>
        <sz val="12"/>
        <color theme="1"/>
        <rFont val="Calibri"/>
        <family val="2"/>
        <scheme val="minor"/>
      </rPr>
      <t xml:space="preserve">  valor   FACTURA    35,689.02    SALDO   PENDIENTE   15,689.02  USD</t>
    </r>
  </si>
  <si>
    <t>NLSE23-245</t>
  </si>
  <si>
    <r>
      <t xml:space="preserve">Compra de 28,000.00    usd t.c.   17.100   A SEABOARD    </t>
    </r>
    <r>
      <rPr>
        <b/>
        <sz val="18"/>
        <color rgb="FF0000FF"/>
        <rFont val="Calibri"/>
        <family val="2"/>
        <scheme val="minor"/>
      </rPr>
      <t xml:space="preserve"> </t>
    </r>
    <r>
      <rPr>
        <b/>
        <sz val="16"/>
        <color rgb="FF0000FF"/>
        <rFont val="Calibri"/>
        <family val="2"/>
        <scheme val="minor"/>
      </rPr>
      <t xml:space="preserve"> NLSE23-246 </t>
    </r>
    <r>
      <rPr>
        <b/>
        <sz val="12"/>
        <color theme="1"/>
        <rFont val="Calibri"/>
        <family val="2"/>
        <scheme val="minor"/>
      </rPr>
      <t xml:space="preserve">  FACTURA</t>
    </r>
    <r>
      <rPr>
        <b/>
        <sz val="14"/>
        <color theme="1"/>
        <rFont val="Calibri"/>
        <family val="2"/>
        <scheme val="minor"/>
      </rPr>
      <t xml:space="preserve"> --2257145  </t>
    </r>
    <r>
      <rPr>
        <b/>
        <sz val="12"/>
        <color theme="1"/>
        <rFont val="Calibri"/>
        <family val="2"/>
        <scheme val="minor"/>
      </rPr>
      <t xml:space="preserve">  valor   FACTURA     35,759.23   SALDO   PENDIENTE   7,759.23  USD</t>
    </r>
  </si>
  <si>
    <t>NLSE23-246</t>
  </si>
  <si>
    <r>
      <t xml:space="preserve">Compra de 36,000.00    usd t.c.   17.210   A SEABOARD    </t>
    </r>
    <r>
      <rPr>
        <b/>
        <sz val="18"/>
        <color rgb="FF0000FF"/>
        <rFont val="Calibri"/>
        <family val="2"/>
        <scheme val="minor"/>
      </rPr>
      <t xml:space="preserve"> </t>
    </r>
    <r>
      <rPr>
        <b/>
        <sz val="16"/>
        <color rgb="FF0000FF"/>
        <rFont val="Calibri"/>
        <family val="2"/>
        <scheme val="minor"/>
      </rPr>
      <t xml:space="preserve"> NLSE23-240 </t>
    </r>
    <r>
      <rPr>
        <b/>
        <sz val="12"/>
        <color theme="1"/>
        <rFont val="Calibri"/>
        <family val="2"/>
        <scheme val="minor"/>
      </rPr>
      <t xml:space="preserve">  FACTURA</t>
    </r>
    <r>
      <rPr>
        <b/>
        <sz val="14"/>
        <color theme="1"/>
        <rFont val="Calibri"/>
        <family val="2"/>
        <scheme val="minor"/>
      </rPr>
      <t xml:space="preserve"> --2256143  </t>
    </r>
    <r>
      <rPr>
        <b/>
        <sz val="12"/>
        <color theme="1"/>
        <rFont val="Calibri"/>
        <family val="2"/>
        <scheme val="minor"/>
      </rPr>
      <t xml:space="preserve">  valor   FACTURA    31,197.36    SALDO   A FAVOR      4,802.64  USD</t>
    </r>
  </si>
  <si>
    <t>NLSE23-240</t>
  </si>
  <si>
    <r>
      <t xml:space="preserve">Compra de 10,000.00    usd t.c.   16.985   A SEABOARD    </t>
    </r>
    <r>
      <rPr>
        <b/>
        <sz val="18"/>
        <color rgb="FF0000FF"/>
        <rFont val="Calibri"/>
        <family val="2"/>
        <scheme val="minor"/>
      </rPr>
      <t xml:space="preserve"> </t>
    </r>
    <r>
      <rPr>
        <b/>
        <sz val="16"/>
        <color rgb="FF0000FF"/>
        <rFont val="Calibri"/>
        <family val="2"/>
        <scheme val="minor"/>
      </rPr>
      <t xml:space="preserve"> NLSE23-249 </t>
    </r>
    <r>
      <rPr>
        <b/>
        <sz val="12"/>
        <color theme="1"/>
        <rFont val="Calibri"/>
        <family val="2"/>
        <scheme val="minor"/>
      </rPr>
      <t xml:space="preserve">  FACTURA</t>
    </r>
    <r>
      <rPr>
        <b/>
        <sz val="14"/>
        <color theme="1"/>
        <rFont val="Calibri"/>
        <family val="2"/>
        <scheme val="minor"/>
      </rPr>
      <t xml:space="preserve"> --2258313  </t>
    </r>
    <r>
      <rPr>
        <b/>
        <sz val="12"/>
        <color theme="1"/>
        <rFont val="Calibri"/>
        <family val="2"/>
        <scheme val="minor"/>
      </rPr>
      <t xml:space="preserve">  valor   FACTURA    34,925.13   SALDO  PENDIENTE      24,925.13  USD</t>
    </r>
  </si>
  <si>
    <t>NLSE23-249</t>
  </si>
  <si>
    <r>
      <t xml:space="preserve">Compra de 35,000.00    usd t.c.   16.980   A SEABOARD    </t>
    </r>
    <r>
      <rPr>
        <b/>
        <sz val="18"/>
        <color rgb="FF0000FF"/>
        <rFont val="Calibri"/>
        <family val="2"/>
        <scheme val="minor"/>
      </rPr>
      <t xml:space="preserve"> </t>
    </r>
    <r>
      <rPr>
        <b/>
        <sz val="16"/>
        <color rgb="FF0000FF"/>
        <rFont val="Calibri"/>
        <family val="2"/>
        <scheme val="minor"/>
      </rPr>
      <t xml:space="preserve"> NLSE24--3 </t>
    </r>
    <r>
      <rPr>
        <b/>
        <sz val="12"/>
        <color theme="1"/>
        <rFont val="Calibri"/>
        <family val="2"/>
        <scheme val="minor"/>
      </rPr>
      <t xml:space="preserve">  FACTURA</t>
    </r>
    <r>
      <rPr>
        <b/>
        <sz val="14"/>
        <color theme="1"/>
        <rFont val="Calibri"/>
        <family val="2"/>
        <scheme val="minor"/>
      </rPr>
      <t xml:space="preserve"> --2259779  </t>
    </r>
    <r>
      <rPr>
        <b/>
        <sz val="12"/>
        <color theme="1"/>
        <rFont val="Calibri"/>
        <family val="2"/>
        <scheme val="minor"/>
      </rPr>
      <t xml:space="preserve">  valor   FACTURA    36,821.66   SALDO  PENDIENTE     1,821.66  USD</t>
    </r>
  </si>
  <si>
    <t>NLSE24--3</t>
  </si>
  <si>
    <t>NLSE24--2</t>
  </si>
  <si>
    <r>
      <t xml:space="preserve">Compra de 30,000.00    usd t.c.   16.983   A SEABOARD    </t>
    </r>
    <r>
      <rPr>
        <b/>
        <sz val="18"/>
        <color rgb="FF0000FF"/>
        <rFont val="Calibri"/>
        <family val="2"/>
        <scheme val="minor"/>
      </rPr>
      <t xml:space="preserve"> </t>
    </r>
    <r>
      <rPr>
        <b/>
        <sz val="16"/>
        <color rgb="FF0000FF"/>
        <rFont val="Calibri"/>
        <family val="2"/>
        <scheme val="minor"/>
      </rPr>
      <t xml:space="preserve"> NLSE24--1 </t>
    </r>
    <r>
      <rPr>
        <b/>
        <sz val="12"/>
        <color theme="1"/>
        <rFont val="Calibri"/>
        <family val="2"/>
        <scheme val="minor"/>
      </rPr>
      <t xml:space="preserve">  FACTURA</t>
    </r>
    <r>
      <rPr>
        <b/>
        <sz val="14"/>
        <color theme="1"/>
        <rFont val="Calibri"/>
        <family val="2"/>
        <scheme val="minor"/>
      </rPr>
      <t xml:space="preserve"> --2259777  </t>
    </r>
    <r>
      <rPr>
        <b/>
        <sz val="12"/>
        <color theme="1"/>
        <rFont val="Calibri"/>
        <family val="2"/>
        <scheme val="minor"/>
      </rPr>
      <t xml:space="preserve">  valor   FACTURA    36,689.66   SALDO  PENDIENTE     6,689.66  USD</t>
    </r>
  </si>
  <si>
    <t>NLSE24--1</t>
  </si>
  <si>
    <r>
      <t xml:space="preserve">Compra de 39,000.00    usd t.c.   16.983   A SEABOARD    </t>
    </r>
    <r>
      <rPr>
        <b/>
        <sz val="18"/>
        <color rgb="FF0000FF"/>
        <rFont val="Calibri"/>
        <family val="2"/>
        <scheme val="minor"/>
      </rPr>
      <t xml:space="preserve"> </t>
    </r>
    <r>
      <rPr>
        <b/>
        <sz val="16"/>
        <color rgb="FF0000FF"/>
        <rFont val="Calibri"/>
        <family val="2"/>
        <scheme val="minor"/>
      </rPr>
      <t xml:space="preserve"> NLSE24--2 </t>
    </r>
    <r>
      <rPr>
        <b/>
        <sz val="12"/>
        <color theme="1"/>
        <rFont val="Calibri"/>
        <family val="2"/>
        <scheme val="minor"/>
      </rPr>
      <t xml:space="preserve">  FACTURA</t>
    </r>
    <r>
      <rPr>
        <b/>
        <sz val="14"/>
        <color theme="1"/>
        <rFont val="Calibri"/>
        <family val="2"/>
        <scheme val="minor"/>
      </rPr>
      <t xml:space="preserve"> --2259778  </t>
    </r>
    <r>
      <rPr>
        <b/>
        <sz val="12"/>
        <color theme="1"/>
        <rFont val="Calibri"/>
        <family val="2"/>
        <scheme val="minor"/>
      </rPr>
      <t xml:space="preserve">  valor   FACTURA    37,250.62   SALDO  A FAVOR    1,749.38 USD</t>
    </r>
  </si>
  <si>
    <r>
      <t xml:space="preserve">Compra de 35,000.00    usd t.c.   16.980   A SEABOARD    </t>
    </r>
    <r>
      <rPr>
        <b/>
        <sz val="18"/>
        <color rgb="FF0000FF"/>
        <rFont val="Calibri"/>
        <family val="2"/>
        <scheme val="minor"/>
      </rPr>
      <t xml:space="preserve"> </t>
    </r>
    <r>
      <rPr>
        <b/>
        <sz val="16"/>
        <color rgb="FF0000FF"/>
        <rFont val="Calibri"/>
        <family val="2"/>
        <scheme val="minor"/>
      </rPr>
      <t xml:space="preserve"> NLSE24--4 </t>
    </r>
    <r>
      <rPr>
        <b/>
        <sz val="12"/>
        <color theme="1"/>
        <rFont val="Calibri"/>
        <family val="2"/>
        <scheme val="minor"/>
      </rPr>
      <t xml:space="preserve">  FACTURA</t>
    </r>
    <r>
      <rPr>
        <b/>
        <sz val="14"/>
        <color theme="1"/>
        <rFont val="Calibri"/>
        <family val="2"/>
        <scheme val="minor"/>
      </rPr>
      <t xml:space="preserve"> --2260727  </t>
    </r>
    <r>
      <rPr>
        <b/>
        <sz val="12"/>
        <color theme="1"/>
        <rFont val="Calibri"/>
        <family val="2"/>
        <scheme val="minor"/>
      </rPr>
      <t xml:space="preserve">  valor   FACTURA    37,875.50   SALDO  PENDIENTE     2,875.50  USD</t>
    </r>
  </si>
  <si>
    <t>NLSE24-04</t>
  </si>
  <si>
    <r>
      <t xml:space="preserve">Compra de 35,000.00    usd t.c.   16.980   A SEABOARD    </t>
    </r>
    <r>
      <rPr>
        <b/>
        <sz val="18"/>
        <color rgb="FF0000FF"/>
        <rFont val="Calibri"/>
        <family val="2"/>
        <scheme val="minor"/>
      </rPr>
      <t xml:space="preserve"> </t>
    </r>
    <r>
      <rPr>
        <b/>
        <sz val="16"/>
        <color rgb="FF0000FF"/>
        <rFont val="Calibri"/>
        <family val="2"/>
        <scheme val="minor"/>
      </rPr>
      <t xml:space="preserve"> NLSE24--5    </t>
    </r>
    <r>
      <rPr>
        <b/>
        <sz val="12"/>
        <color theme="1"/>
        <rFont val="Calibri"/>
        <family val="2"/>
        <scheme val="minor"/>
      </rPr>
      <t xml:space="preserve"> FACTURA</t>
    </r>
    <r>
      <rPr>
        <b/>
        <sz val="14"/>
        <color theme="1"/>
        <rFont val="Calibri"/>
        <family val="2"/>
        <scheme val="minor"/>
      </rPr>
      <t xml:space="preserve"> --2260728  </t>
    </r>
    <r>
      <rPr>
        <b/>
        <sz val="12"/>
        <color theme="1"/>
        <rFont val="Calibri"/>
        <family val="2"/>
        <scheme val="minor"/>
      </rPr>
      <t xml:space="preserve">  valor   FACTURA    38,129.70   SALDO  PENDIENTE     3,129.70  USD</t>
    </r>
  </si>
  <si>
    <t>NLSE24-05</t>
  </si>
  <si>
    <r>
      <t xml:space="preserve">Compra de 45,000.00    usd t.c.   16.940   A SEABOARD    </t>
    </r>
    <r>
      <rPr>
        <b/>
        <sz val="18"/>
        <color rgb="FF0000FF"/>
        <rFont val="Calibri"/>
        <family val="2"/>
        <scheme val="minor"/>
      </rPr>
      <t xml:space="preserve"> </t>
    </r>
    <r>
      <rPr>
        <b/>
        <sz val="16"/>
        <color rgb="FF0000FF"/>
        <rFont val="Calibri"/>
        <family val="2"/>
        <scheme val="minor"/>
      </rPr>
      <t xml:space="preserve"> NLSE24--6    </t>
    </r>
    <r>
      <rPr>
        <b/>
        <sz val="12"/>
        <color theme="1"/>
        <rFont val="Calibri"/>
        <family val="2"/>
        <scheme val="minor"/>
      </rPr>
      <t xml:space="preserve"> FACTURA</t>
    </r>
    <r>
      <rPr>
        <b/>
        <sz val="14"/>
        <color theme="1"/>
        <rFont val="Calibri"/>
        <family val="2"/>
        <scheme val="minor"/>
      </rPr>
      <t xml:space="preserve"> --2261641  </t>
    </r>
    <r>
      <rPr>
        <b/>
        <sz val="12"/>
        <color theme="1"/>
        <rFont val="Calibri"/>
        <family val="2"/>
        <scheme val="minor"/>
      </rPr>
      <t xml:space="preserve">  valor   FACTURA   40,030.70   SALDO  A FAVOR    4,969.30  USD</t>
    </r>
  </si>
  <si>
    <t>NLSE24-06</t>
  </si>
  <si>
    <r>
      <t xml:space="preserve">Compra de 41,000.00    usd t.c.   17.090   A SEABOARD    </t>
    </r>
    <r>
      <rPr>
        <b/>
        <sz val="18"/>
        <color rgb="FF0000FF"/>
        <rFont val="Calibri"/>
        <family val="2"/>
        <scheme val="minor"/>
      </rPr>
      <t xml:space="preserve"> </t>
    </r>
    <r>
      <rPr>
        <b/>
        <sz val="16"/>
        <color rgb="FF0000FF"/>
        <rFont val="Calibri"/>
        <family val="2"/>
        <scheme val="minor"/>
      </rPr>
      <t xml:space="preserve"> NLSE24--07    </t>
    </r>
    <r>
      <rPr>
        <b/>
        <sz val="12"/>
        <color theme="1"/>
        <rFont val="Calibri"/>
        <family val="2"/>
        <scheme val="minor"/>
      </rPr>
      <t xml:space="preserve"> FACTURA</t>
    </r>
    <r>
      <rPr>
        <b/>
        <sz val="14"/>
        <color theme="1"/>
        <rFont val="Calibri"/>
        <family val="2"/>
        <scheme val="minor"/>
      </rPr>
      <t xml:space="preserve"> --2261642  </t>
    </r>
    <r>
      <rPr>
        <b/>
        <sz val="12"/>
        <color theme="1"/>
        <rFont val="Calibri"/>
        <family val="2"/>
        <scheme val="minor"/>
      </rPr>
      <t xml:space="preserve">  valor   FACTURA    39,775.07   SALDO  A FAVOR    1,224.93 USD</t>
    </r>
  </si>
  <si>
    <t>NLSE24-07</t>
  </si>
  <si>
    <r>
      <t xml:space="preserve">Compra de 41,000.00    usd t.c.   17.084   A SEABOARD    </t>
    </r>
    <r>
      <rPr>
        <b/>
        <sz val="18"/>
        <color rgb="FF0000FF"/>
        <rFont val="Calibri"/>
        <family val="2"/>
        <scheme val="minor"/>
      </rPr>
      <t xml:space="preserve"> </t>
    </r>
    <r>
      <rPr>
        <b/>
        <sz val="16"/>
        <color rgb="FF0000FF"/>
        <rFont val="Calibri"/>
        <family val="2"/>
        <scheme val="minor"/>
      </rPr>
      <t xml:space="preserve"> NLSE24--08    </t>
    </r>
    <r>
      <rPr>
        <b/>
        <sz val="12"/>
        <color theme="1"/>
        <rFont val="Calibri"/>
        <family val="2"/>
        <scheme val="minor"/>
      </rPr>
      <t xml:space="preserve"> FACTURA</t>
    </r>
    <r>
      <rPr>
        <b/>
        <sz val="14"/>
        <color theme="1"/>
        <rFont val="Calibri"/>
        <family val="2"/>
        <scheme val="minor"/>
      </rPr>
      <t xml:space="preserve"> --2261643  </t>
    </r>
    <r>
      <rPr>
        <b/>
        <sz val="12"/>
        <color theme="1"/>
        <rFont val="Calibri"/>
        <family val="2"/>
        <scheme val="minor"/>
      </rPr>
      <t xml:space="preserve">  valor   FACTURA    40,230.37   SALDO  A FAVOR       769.63     USD</t>
    </r>
  </si>
  <si>
    <t>NLSE24-08</t>
  </si>
  <si>
    <r>
      <t xml:space="preserve">Compra de 41,000.00    usd t.c.   16.964   A SEABOARD    </t>
    </r>
    <r>
      <rPr>
        <b/>
        <sz val="18"/>
        <color rgb="FF0000FF"/>
        <rFont val="Calibri"/>
        <family val="2"/>
        <scheme val="minor"/>
      </rPr>
      <t xml:space="preserve"> </t>
    </r>
    <r>
      <rPr>
        <b/>
        <sz val="16"/>
        <color rgb="FF0000FF"/>
        <rFont val="Calibri"/>
        <family val="2"/>
        <scheme val="minor"/>
      </rPr>
      <t xml:space="preserve"> NLSE24--09    </t>
    </r>
    <r>
      <rPr>
        <b/>
        <sz val="12"/>
        <color theme="1"/>
        <rFont val="Calibri"/>
        <family val="2"/>
        <scheme val="minor"/>
      </rPr>
      <t xml:space="preserve"> FACTURA</t>
    </r>
    <r>
      <rPr>
        <b/>
        <sz val="14"/>
        <color theme="1"/>
        <rFont val="Calibri"/>
        <family val="2"/>
        <scheme val="minor"/>
      </rPr>
      <t xml:space="preserve"> --2264571  </t>
    </r>
    <r>
      <rPr>
        <b/>
        <sz val="12"/>
        <color theme="1"/>
        <rFont val="Calibri"/>
        <family val="2"/>
        <scheme val="minor"/>
      </rPr>
      <t xml:space="preserve">  valor   FACTURA    39,651.12   SALDO  A FAVOR       1,348.88     USD</t>
    </r>
  </si>
  <si>
    <t>NLSE24-09</t>
  </si>
  <si>
    <r>
      <t xml:space="preserve">Compra de 40,000.00    usd t.c.   16.865   A SEABOARD    </t>
    </r>
    <r>
      <rPr>
        <b/>
        <sz val="18"/>
        <color rgb="FF0000FF"/>
        <rFont val="Calibri"/>
        <family val="2"/>
        <scheme val="minor"/>
      </rPr>
      <t xml:space="preserve"> </t>
    </r>
    <r>
      <rPr>
        <b/>
        <sz val="16"/>
        <color rgb="FF0000FF"/>
        <rFont val="Calibri"/>
        <family val="2"/>
        <scheme val="minor"/>
      </rPr>
      <t xml:space="preserve"> NLSE24--10    </t>
    </r>
    <r>
      <rPr>
        <b/>
        <sz val="12"/>
        <color theme="1"/>
        <rFont val="Calibri"/>
        <family val="2"/>
        <scheme val="minor"/>
      </rPr>
      <t xml:space="preserve"> FACTURA</t>
    </r>
    <r>
      <rPr>
        <b/>
        <sz val="14"/>
        <color theme="1"/>
        <rFont val="Calibri"/>
        <family val="2"/>
        <scheme val="minor"/>
      </rPr>
      <t xml:space="preserve"> --2264970  </t>
    </r>
    <r>
      <rPr>
        <b/>
        <sz val="12"/>
        <color theme="1"/>
        <rFont val="Calibri"/>
        <family val="2"/>
        <scheme val="minor"/>
      </rPr>
      <t xml:space="preserve">  valor   FACTURA    37,642.45   SALDO  A FAVOR       2,357.55     USD</t>
    </r>
  </si>
  <si>
    <t>NLSE24-10</t>
  </si>
  <si>
    <r>
      <t xml:space="preserve">Compra de 42,000.00    usd t.c.   16.991   A SEABOARD    </t>
    </r>
    <r>
      <rPr>
        <b/>
        <sz val="18"/>
        <color rgb="FF0000FF"/>
        <rFont val="Calibri"/>
        <family val="2"/>
        <scheme val="minor"/>
      </rPr>
      <t xml:space="preserve"> </t>
    </r>
    <r>
      <rPr>
        <b/>
        <sz val="16"/>
        <color rgb="FF0000FF"/>
        <rFont val="Calibri"/>
        <family val="2"/>
        <scheme val="minor"/>
      </rPr>
      <t xml:space="preserve"> NLSE24--13    </t>
    </r>
    <r>
      <rPr>
        <b/>
        <sz val="12"/>
        <color theme="1"/>
        <rFont val="Calibri"/>
        <family val="2"/>
        <scheme val="minor"/>
      </rPr>
      <t xml:space="preserve"> FACTURA</t>
    </r>
    <r>
      <rPr>
        <b/>
        <sz val="14"/>
        <color theme="1"/>
        <rFont val="Calibri"/>
        <family val="2"/>
        <scheme val="minor"/>
      </rPr>
      <t xml:space="preserve"> --2265664  </t>
    </r>
    <r>
      <rPr>
        <b/>
        <sz val="12"/>
        <color theme="1"/>
        <rFont val="Calibri"/>
        <family val="2"/>
        <scheme val="minor"/>
      </rPr>
      <t xml:space="preserve">  valor   FACTURA    37,144.91   SALDO  A FAVOR       4,855.09     USD</t>
    </r>
  </si>
  <si>
    <t>NLSE24-13</t>
  </si>
  <si>
    <r>
      <t xml:space="preserve">Compra de 38,000.00    usd t.c.   17,006   A SEABOARD    </t>
    </r>
    <r>
      <rPr>
        <b/>
        <sz val="18"/>
        <color rgb="FF0000FF"/>
        <rFont val="Calibri"/>
        <family val="2"/>
        <scheme val="minor"/>
      </rPr>
      <t xml:space="preserve"> </t>
    </r>
    <r>
      <rPr>
        <b/>
        <sz val="16"/>
        <color rgb="FF0000FF"/>
        <rFont val="Calibri"/>
        <family val="2"/>
        <scheme val="minor"/>
      </rPr>
      <t xml:space="preserve"> NLSE24--11    </t>
    </r>
    <r>
      <rPr>
        <b/>
        <sz val="12"/>
        <color theme="1"/>
        <rFont val="Calibri"/>
        <family val="2"/>
        <scheme val="minor"/>
      </rPr>
      <t xml:space="preserve"> FACTURA</t>
    </r>
    <r>
      <rPr>
        <b/>
        <sz val="14"/>
        <color theme="1"/>
        <rFont val="Calibri"/>
        <family val="2"/>
        <scheme val="minor"/>
      </rPr>
      <t xml:space="preserve"> --2266361  </t>
    </r>
    <r>
      <rPr>
        <b/>
        <sz val="12"/>
        <color theme="1"/>
        <rFont val="Calibri"/>
        <family val="2"/>
        <scheme val="minor"/>
      </rPr>
      <t xml:space="preserve">  valor   FACTURA    37,057.55   SALDO  A FAVOR       942.45     USD</t>
    </r>
  </si>
  <si>
    <t>NLSE24-11</t>
  </si>
  <si>
    <r>
      <t xml:space="preserve">Compra de 39,000.00    usd t.c.   16,995   A SEABOARD    </t>
    </r>
    <r>
      <rPr>
        <b/>
        <sz val="18"/>
        <color rgb="FF0000FF"/>
        <rFont val="Calibri"/>
        <family val="2"/>
        <scheme val="minor"/>
      </rPr>
      <t xml:space="preserve"> </t>
    </r>
    <r>
      <rPr>
        <b/>
        <sz val="16"/>
        <color rgb="FF0000FF"/>
        <rFont val="Calibri"/>
        <family val="2"/>
        <scheme val="minor"/>
      </rPr>
      <t xml:space="preserve"> NLSE24--14    </t>
    </r>
    <r>
      <rPr>
        <b/>
        <sz val="12"/>
        <color theme="1"/>
        <rFont val="Calibri"/>
        <family val="2"/>
        <scheme val="minor"/>
      </rPr>
      <t xml:space="preserve"> FACTURA</t>
    </r>
    <r>
      <rPr>
        <b/>
        <sz val="14"/>
        <color theme="1"/>
        <rFont val="Calibri"/>
        <family val="2"/>
        <scheme val="minor"/>
      </rPr>
      <t xml:space="preserve"> --2266654  </t>
    </r>
    <r>
      <rPr>
        <b/>
        <sz val="12"/>
        <color theme="1"/>
        <rFont val="Calibri"/>
        <family val="2"/>
        <scheme val="minor"/>
      </rPr>
      <t xml:space="preserve">  valor   FACTURA    37,056.65   SALDO  A FAVOR       1,943.35     USD</t>
    </r>
  </si>
  <si>
    <t>NLSE24-12-----NLSE24-14</t>
  </si>
  <si>
    <r>
      <t xml:space="preserve">Compra de          35,000.00    usd t.c.   17,231   A SEABOARD    </t>
    </r>
    <r>
      <rPr>
        <b/>
        <sz val="18"/>
        <color rgb="FF0000FF"/>
        <rFont val="Calibri"/>
        <family val="2"/>
        <scheme val="minor"/>
      </rPr>
      <t xml:space="preserve"> </t>
    </r>
    <r>
      <rPr>
        <b/>
        <sz val="16"/>
        <color rgb="FF0000FF"/>
        <rFont val="Calibri"/>
        <family val="2"/>
        <scheme val="minor"/>
      </rPr>
      <t xml:space="preserve"> NLSE24--15    </t>
    </r>
    <r>
      <rPr>
        <b/>
        <sz val="12"/>
        <color theme="1"/>
        <rFont val="Calibri"/>
        <family val="2"/>
        <scheme val="minor"/>
      </rPr>
      <t xml:space="preserve"> FACTURA</t>
    </r>
    <r>
      <rPr>
        <b/>
        <sz val="14"/>
        <color theme="1"/>
        <rFont val="Calibri"/>
        <family val="2"/>
        <scheme val="minor"/>
      </rPr>
      <t xml:space="preserve"> --2266655  </t>
    </r>
    <r>
      <rPr>
        <b/>
        <sz val="12"/>
        <color theme="1"/>
        <rFont val="Calibri"/>
        <family val="2"/>
        <scheme val="minor"/>
      </rPr>
      <t xml:space="preserve">  valor   FACTURA    37,450.14   SALDO  PENDIENTE      2,450.14    USD</t>
    </r>
  </si>
  <si>
    <t>NSLE24-15</t>
  </si>
  <si>
    <r>
      <t xml:space="preserve">Compra de          38,000.00    usd t.c.   17,349   A SEABOARD    </t>
    </r>
    <r>
      <rPr>
        <b/>
        <sz val="18"/>
        <color rgb="FF0000FF"/>
        <rFont val="Calibri"/>
        <family val="2"/>
        <scheme val="minor"/>
      </rPr>
      <t xml:space="preserve"> </t>
    </r>
    <r>
      <rPr>
        <b/>
        <sz val="16"/>
        <color rgb="FF0000FF"/>
        <rFont val="Calibri"/>
        <family val="2"/>
        <scheme val="minor"/>
      </rPr>
      <t xml:space="preserve"> NLSE24--16    </t>
    </r>
    <r>
      <rPr>
        <b/>
        <sz val="12"/>
        <color theme="1"/>
        <rFont val="Calibri"/>
        <family val="2"/>
        <scheme val="minor"/>
      </rPr>
      <t xml:space="preserve"> FACTURA</t>
    </r>
    <r>
      <rPr>
        <b/>
        <sz val="14"/>
        <color theme="1"/>
        <rFont val="Calibri"/>
        <family val="2"/>
        <scheme val="minor"/>
      </rPr>
      <t xml:space="preserve"> --2266656  </t>
    </r>
    <r>
      <rPr>
        <b/>
        <sz val="12"/>
        <color theme="1"/>
        <rFont val="Calibri"/>
        <family val="2"/>
        <scheme val="minor"/>
      </rPr>
      <t xml:space="preserve">  valor   FACTURA    37,457.59   SALDO  A FAVOR      542.41    USD</t>
    </r>
  </si>
  <si>
    <t>NLSE24-16</t>
  </si>
  <si>
    <r>
      <t xml:space="preserve">Compra de          34,000.00    usd t.c.   17,349   A SEABOARD    </t>
    </r>
    <r>
      <rPr>
        <b/>
        <sz val="18"/>
        <color rgb="FF0000FF"/>
        <rFont val="Calibri"/>
        <family val="2"/>
        <scheme val="minor"/>
      </rPr>
      <t xml:space="preserve"> </t>
    </r>
    <r>
      <rPr>
        <b/>
        <sz val="16"/>
        <color rgb="FF0000FF"/>
        <rFont val="Calibri"/>
        <family val="2"/>
        <scheme val="minor"/>
      </rPr>
      <t xml:space="preserve"> NLSE24--C2    </t>
    </r>
    <r>
      <rPr>
        <b/>
        <sz val="12"/>
        <color theme="1"/>
        <rFont val="Calibri"/>
        <family val="2"/>
        <scheme val="minor"/>
      </rPr>
      <t xml:space="preserve"> FACTURA</t>
    </r>
    <r>
      <rPr>
        <b/>
        <sz val="14"/>
        <color theme="1"/>
        <rFont val="Calibri"/>
        <family val="2"/>
        <scheme val="minor"/>
      </rPr>
      <t xml:space="preserve"> --2266657  </t>
    </r>
    <r>
      <rPr>
        <b/>
        <sz val="12"/>
        <color theme="1"/>
        <rFont val="Calibri"/>
        <family val="2"/>
        <scheme val="minor"/>
      </rPr>
      <t xml:space="preserve">  valor   FACTURA    26,941.78   SALDO  A FAVOR      7,058.22    USD</t>
    </r>
  </si>
  <si>
    <t>NLSE24-C2</t>
  </si>
  <si>
    <r>
      <t xml:space="preserve">Compra de          38,000.00    usd     t.c.   17,205   A SEABOARD    </t>
    </r>
    <r>
      <rPr>
        <b/>
        <sz val="18"/>
        <color rgb="FF0000FF"/>
        <rFont val="Calibri"/>
        <family val="2"/>
        <scheme val="minor"/>
      </rPr>
      <t xml:space="preserve"> </t>
    </r>
    <r>
      <rPr>
        <b/>
        <sz val="16"/>
        <color rgb="FF0000FF"/>
        <rFont val="Calibri"/>
        <family val="2"/>
        <scheme val="minor"/>
      </rPr>
      <t xml:space="preserve"> NLSE24--17    </t>
    </r>
    <r>
      <rPr>
        <b/>
        <sz val="12"/>
        <color theme="1"/>
        <rFont val="Calibri"/>
        <family val="2"/>
        <scheme val="minor"/>
      </rPr>
      <t xml:space="preserve"> FACTURA</t>
    </r>
    <r>
      <rPr>
        <b/>
        <sz val="14"/>
        <color theme="1"/>
        <rFont val="Calibri"/>
        <family val="2"/>
        <scheme val="minor"/>
      </rPr>
      <t xml:space="preserve"> --2268690  </t>
    </r>
    <r>
      <rPr>
        <b/>
        <sz val="12"/>
        <color theme="1"/>
        <rFont val="Calibri"/>
        <family val="2"/>
        <scheme val="minor"/>
      </rPr>
      <t xml:space="preserve">  valor   FACTURA    35,974.34   SALDO  A FAVOR      2,025.66    USD</t>
    </r>
  </si>
  <si>
    <t>NLSE24-17</t>
  </si>
  <si>
    <r>
      <t xml:space="preserve">Compra de          30,000.00    usd     t.c.   17,105   A SEABOARD    </t>
    </r>
    <r>
      <rPr>
        <b/>
        <sz val="18"/>
        <color rgb="FF0000FF"/>
        <rFont val="Calibri"/>
        <family val="2"/>
        <scheme val="minor"/>
      </rPr>
      <t xml:space="preserve"> </t>
    </r>
    <r>
      <rPr>
        <b/>
        <sz val="16"/>
        <color rgb="FF0000FF"/>
        <rFont val="Calibri"/>
        <family val="2"/>
        <scheme val="minor"/>
      </rPr>
      <t xml:space="preserve"> NLSE24--18    </t>
    </r>
    <r>
      <rPr>
        <b/>
        <sz val="12"/>
        <color theme="1"/>
        <rFont val="Calibri"/>
        <family val="2"/>
        <scheme val="minor"/>
      </rPr>
      <t xml:space="preserve"> FACTURA</t>
    </r>
    <r>
      <rPr>
        <b/>
        <sz val="14"/>
        <color theme="1"/>
        <rFont val="Calibri"/>
        <family val="2"/>
        <scheme val="minor"/>
      </rPr>
      <t xml:space="preserve"> --2269943  </t>
    </r>
    <r>
      <rPr>
        <b/>
        <sz val="12"/>
        <color theme="1"/>
        <rFont val="Calibri"/>
        <family val="2"/>
        <scheme val="minor"/>
      </rPr>
      <t xml:space="preserve">  valor   FACTURA    34,830.78   SALDO  PENDIENTE     4,830.78    USD</t>
    </r>
  </si>
  <si>
    <t>NLSE24-18</t>
  </si>
  <si>
    <t>NLSE24-20</t>
  </si>
  <si>
    <r>
      <t xml:space="preserve">Compra de          34,000.00    usd     t.c.   17,365   A SEABOARD    </t>
    </r>
    <r>
      <rPr>
        <b/>
        <sz val="18"/>
        <color rgb="FF0000FF"/>
        <rFont val="Calibri"/>
        <family val="2"/>
        <scheme val="minor"/>
      </rPr>
      <t xml:space="preserve"> </t>
    </r>
    <r>
      <rPr>
        <b/>
        <sz val="16"/>
        <color rgb="FF0000FF"/>
        <rFont val="Calibri"/>
        <family val="2"/>
        <scheme val="minor"/>
      </rPr>
      <t xml:space="preserve"> NLSE24--19    </t>
    </r>
    <r>
      <rPr>
        <b/>
        <sz val="12"/>
        <color theme="1"/>
        <rFont val="Calibri"/>
        <family val="2"/>
        <scheme val="minor"/>
      </rPr>
      <t xml:space="preserve"> FACTURA</t>
    </r>
    <r>
      <rPr>
        <b/>
        <sz val="14"/>
        <color theme="1"/>
        <rFont val="Calibri"/>
        <family val="2"/>
        <scheme val="minor"/>
      </rPr>
      <t xml:space="preserve"> --2269836  </t>
    </r>
    <r>
      <rPr>
        <b/>
        <sz val="12"/>
        <color theme="1"/>
        <rFont val="Calibri"/>
        <family val="2"/>
        <scheme val="minor"/>
      </rPr>
      <t xml:space="preserve">  valor   FACTURA    34,687.50   SALDO  PENDIENTE     687.50   USD</t>
    </r>
  </si>
  <si>
    <t>NLSE24-19</t>
  </si>
  <si>
    <r>
      <t xml:space="preserve">Compra de          25,000.00    usd     t.c.   17,240  A SEABOARD    </t>
    </r>
    <r>
      <rPr>
        <b/>
        <sz val="18"/>
        <color rgb="FF0000FF"/>
        <rFont val="Calibri"/>
        <family val="2"/>
        <scheme val="minor"/>
      </rPr>
      <t xml:space="preserve"> </t>
    </r>
    <r>
      <rPr>
        <b/>
        <sz val="16"/>
        <color rgb="FF0000FF"/>
        <rFont val="Calibri"/>
        <family val="2"/>
        <scheme val="minor"/>
      </rPr>
      <t xml:space="preserve"> NLSE24--21    </t>
    </r>
    <r>
      <rPr>
        <b/>
        <sz val="12"/>
        <color theme="1"/>
        <rFont val="Calibri"/>
        <family val="2"/>
        <scheme val="minor"/>
      </rPr>
      <t xml:space="preserve"> FACTURA</t>
    </r>
    <r>
      <rPr>
        <b/>
        <sz val="14"/>
        <color theme="1"/>
        <rFont val="Calibri"/>
        <family val="2"/>
        <scheme val="minor"/>
      </rPr>
      <t xml:space="preserve"> --2271256    </t>
    </r>
    <r>
      <rPr>
        <b/>
        <sz val="12"/>
        <color theme="1"/>
        <rFont val="Calibri"/>
        <family val="2"/>
        <scheme val="minor"/>
      </rPr>
      <t xml:space="preserve">  valor   FACTURA    --35,074.04-   SALDO  PENDIENTE   10,074.04      USD</t>
    </r>
  </si>
  <si>
    <t>NLSE24-21</t>
  </si>
  <si>
    <r>
      <t xml:space="preserve">Compra de          34,000.00    usd t.c.   17,231   A SEABOARD    </t>
    </r>
    <r>
      <rPr>
        <b/>
        <sz val="18"/>
        <color rgb="FF0000FF"/>
        <rFont val="Calibri"/>
        <family val="2"/>
        <scheme val="minor"/>
      </rPr>
      <t xml:space="preserve"> </t>
    </r>
    <r>
      <rPr>
        <b/>
        <sz val="16"/>
        <color rgb="FF0000FF"/>
        <rFont val="Calibri"/>
        <family val="2"/>
        <scheme val="minor"/>
      </rPr>
      <t xml:space="preserve"> NLSE24-C1    </t>
    </r>
    <r>
      <rPr>
        <b/>
        <sz val="12"/>
        <color theme="1"/>
        <rFont val="Calibri"/>
        <family val="2"/>
        <scheme val="minor"/>
      </rPr>
      <t xml:space="preserve"> FACTURA</t>
    </r>
    <r>
      <rPr>
        <b/>
        <sz val="14"/>
        <color theme="1"/>
        <rFont val="Calibri"/>
        <family val="2"/>
        <scheme val="minor"/>
      </rPr>
      <t xml:space="preserve"> --2272853  </t>
    </r>
    <r>
      <rPr>
        <b/>
        <sz val="12"/>
        <color theme="1"/>
        <rFont val="Calibri"/>
        <family val="2"/>
        <scheme val="minor"/>
      </rPr>
      <t xml:space="preserve">  valor   FACTURA    26,633.87   SALDO  A FAVOR    7, 366.13   USD</t>
    </r>
  </si>
  <si>
    <t>NLSE24-C1</t>
  </si>
  <si>
    <r>
      <t xml:space="preserve">Compra de          34,000.00    usd     t.c.   17,365   A SEABOARD    </t>
    </r>
    <r>
      <rPr>
        <b/>
        <sz val="18"/>
        <color rgb="FF0000FF"/>
        <rFont val="Calibri"/>
        <family val="2"/>
        <scheme val="minor"/>
      </rPr>
      <t xml:space="preserve"> </t>
    </r>
    <r>
      <rPr>
        <b/>
        <sz val="16"/>
        <color rgb="FF0000FF"/>
        <rFont val="Calibri"/>
        <family val="2"/>
        <scheme val="minor"/>
      </rPr>
      <t xml:space="preserve"> NLSE24--20    </t>
    </r>
    <r>
      <rPr>
        <b/>
        <sz val="12"/>
        <color theme="1"/>
        <rFont val="Calibri"/>
        <family val="2"/>
        <scheme val="minor"/>
      </rPr>
      <t xml:space="preserve"> FACTURA</t>
    </r>
    <r>
      <rPr>
        <b/>
        <sz val="14"/>
        <color theme="1"/>
        <rFont val="Calibri"/>
        <family val="2"/>
        <scheme val="minor"/>
      </rPr>
      <t xml:space="preserve"> --2269944    </t>
    </r>
    <r>
      <rPr>
        <b/>
        <sz val="12"/>
        <color theme="1"/>
        <rFont val="Calibri"/>
        <family val="2"/>
        <scheme val="minor"/>
      </rPr>
      <t xml:space="preserve">  valor   FACTURA    34,583.98     SALDO  PENDIENTE      583.98      USD</t>
    </r>
  </si>
  <si>
    <r>
      <t xml:space="preserve">Compra de          30,000.00    usd     t.c.   17,152  A SEABOARD    </t>
    </r>
    <r>
      <rPr>
        <b/>
        <sz val="18"/>
        <color rgb="FF0000FF"/>
        <rFont val="Calibri"/>
        <family val="2"/>
        <scheme val="minor"/>
      </rPr>
      <t xml:space="preserve"> </t>
    </r>
    <r>
      <rPr>
        <b/>
        <sz val="16"/>
        <color rgb="FF0000FF"/>
        <rFont val="Calibri"/>
        <family val="2"/>
        <scheme val="minor"/>
      </rPr>
      <t xml:space="preserve"> NLSE24--22    </t>
    </r>
    <r>
      <rPr>
        <b/>
        <sz val="12"/>
        <color theme="1"/>
        <rFont val="Calibri"/>
        <family val="2"/>
        <scheme val="minor"/>
      </rPr>
      <t xml:space="preserve"> FACTURA</t>
    </r>
    <r>
      <rPr>
        <b/>
        <sz val="14"/>
        <color theme="1"/>
        <rFont val="Calibri"/>
        <family val="2"/>
        <scheme val="minor"/>
      </rPr>
      <t xml:space="preserve"> --2272850    </t>
    </r>
    <r>
      <rPr>
        <b/>
        <sz val="12"/>
        <color theme="1"/>
        <rFont val="Calibri"/>
        <family val="2"/>
        <scheme val="minor"/>
      </rPr>
      <t xml:space="preserve">  valor   FACTURA    --35,861.94   SALDO  PENDIENTE   5,861.94      USD</t>
    </r>
  </si>
  <si>
    <t>NLSE24-22</t>
  </si>
  <si>
    <r>
      <t xml:space="preserve">Compra de          30,000.00    usd     t.c.   17,260      A SEABOARD    </t>
    </r>
    <r>
      <rPr>
        <b/>
        <sz val="18"/>
        <color rgb="FF0000FF"/>
        <rFont val="Calibri"/>
        <family val="2"/>
        <scheme val="minor"/>
      </rPr>
      <t xml:space="preserve"> </t>
    </r>
    <r>
      <rPr>
        <b/>
        <sz val="16"/>
        <color rgb="FF0000FF"/>
        <rFont val="Calibri"/>
        <family val="2"/>
        <scheme val="minor"/>
      </rPr>
      <t xml:space="preserve"> NLSE24--23    </t>
    </r>
    <r>
      <rPr>
        <b/>
        <sz val="12"/>
        <color theme="1"/>
        <rFont val="Calibri"/>
        <family val="2"/>
        <scheme val="minor"/>
      </rPr>
      <t xml:space="preserve"> FACTURA</t>
    </r>
    <r>
      <rPr>
        <b/>
        <sz val="14"/>
        <color theme="1"/>
        <rFont val="Calibri"/>
        <family val="2"/>
        <scheme val="minor"/>
      </rPr>
      <t xml:space="preserve"> --2272851    </t>
    </r>
    <r>
      <rPr>
        <b/>
        <sz val="12"/>
        <color theme="1"/>
        <rFont val="Calibri"/>
        <family val="2"/>
        <scheme val="minor"/>
      </rPr>
      <t xml:space="preserve">  valor   FACTURA    --35,805.31   SALDO  PENDIENTE   5,805.31      USD</t>
    </r>
  </si>
  <si>
    <t>NLSE24-23</t>
  </si>
  <si>
    <t>NSE24-24</t>
  </si>
  <si>
    <r>
      <t xml:space="preserve">Compra de          36,000.00    usd     t.c.   17,160      A SEABOARD    </t>
    </r>
    <r>
      <rPr>
        <b/>
        <sz val="18"/>
        <color rgb="FF0000FF"/>
        <rFont val="Calibri"/>
        <family val="2"/>
        <scheme val="minor"/>
      </rPr>
      <t xml:space="preserve"> </t>
    </r>
    <r>
      <rPr>
        <b/>
        <sz val="16"/>
        <color rgb="FF0000FF"/>
        <rFont val="Calibri"/>
        <family val="2"/>
        <scheme val="minor"/>
      </rPr>
      <t xml:space="preserve"> NLSE24--24    </t>
    </r>
    <r>
      <rPr>
        <b/>
        <sz val="12"/>
        <color theme="1"/>
        <rFont val="Calibri"/>
        <family val="2"/>
        <scheme val="minor"/>
      </rPr>
      <t xml:space="preserve"> FACTURA</t>
    </r>
    <r>
      <rPr>
        <b/>
        <sz val="14"/>
        <color theme="1"/>
        <rFont val="Calibri"/>
        <family val="2"/>
        <scheme val="minor"/>
      </rPr>
      <t xml:space="preserve"> --2272852    </t>
    </r>
    <r>
      <rPr>
        <b/>
        <sz val="12"/>
        <color theme="1"/>
        <rFont val="Calibri"/>
        <family val="2"/>
        <scheme val="minor"/>
      </rPr>
      <t xml:space="preserve">  valor   FACTURA    --35,636.02   SALDO  A FAVOR    363.98     USD</t>
    </r>
  </si>
  <si>
    <r>
      <t xml:space="preserve">Compra de          36,000.00    usd     t.c.   17,160      A SEABOARD    </t>
    </r>
    <r>
      <rPr>
        <b/>
        <sz val="18"/>
        <color rgb="FF0000FF"/>
        <rFont val="Calibri"/>
        <family val="2"/>
        <scheme val="minor"/>
      </rPr>
      <t xml:space="preserve"> </t>
    </r>
    <r>
      <rPr>
        <b/>
        <sz val="16"/>
        <color rgb="FF0000FF"/>
        <rFont val="Calibri"/>
        <family val="2"/>
        <scheme val="minor"/>
      </rPr>
      <t xml:space="preserve"> NLSE24--25    </t>
    </r>
    <r>
      <rPr>
        <b/>
        <sz val="12"/>
        <color theme="1"/>
        <rFont val="Calibri"/>
        <family val="2"/>
        <scheme val="minor"/>
      </rPr>
      <t xml:space="preserve"> FACTURA</t>
    </r>
    <r>
      <rPr>
        <b/>
        <sz val="14"/>
        <color theme="1"/>
        <rFont val="Calibri"/>
        <family val="2"/>
        <scheme val="minor"/>
      </rPr>
      <t xml:space="preserve"> --2274223    </t>
    </r>
    <r>
      <rPr>
        <b/>
        <sz val="12"/>
        <color theme="1"/>
        <rFont val="Calibri"/>
        <family val="2"/>
        <scheme val="minor"/>
      </rPr>
      <t xml:space="preserve">  valor   FACTURA    --35,338.52   SALDO  A FAVOR    661.48     USD</t>
    </r>
  </si>
  <si>
    <t>NLSE24-25</t>
  </si>
  <si>
    <r>
      <t xml:space="preserve">Compra de          34,000.00    usd     t.c.   17,083      A SEABOARD    </t>
    </r>
    <r>
      <rPr>
        <b/>
        <sz val="18"/>
        <color rgb="FF0000FF"/>
        <rFont val="Calibri"/>
        <family val="2"/>
        <scheme val="minor"/>
      </rPr>
      <t xml:space="preserve"> </t>
    </r>
    <r>
      <rPr>
        <b/>
        <sz val="16"/>
        <color rgb="FF0000FF"/>
        <rFont val="Calibri"/>
        <family val="2"/>
        <scheme val="minor"/>
      </rPr>
      <t xml:space="preserve"> NLSE24--26   </t>
    </r>
    <r>
      <rPr>
        <b/>
        <sz val="12"/>
        <color theme="1"/>
        <rFont val="Calibri"/>
        <family val="2"/>
        <scheme val="minor"/>
      </rPr>
      <t xml:space="preserve"> FACTURA</t>
    </r>
    <r>
      <rPr>
        <b/>
        <sz val="14"/>
        <color theme="1"/>
        <rFont val="Calibri"/>
        <family val="2"/>
        <scheme val="minor"/>
      </rPr>
      <t xml:space="preserve"> --2275387    </t>
    </r>
    <r>
      <rPr>
        <b/>
        <sz val="12"/>
        <color theme="1"/>
        <rFont val="Calibri"/>
        <family val="2"/>
        <scheme val="minor"/>
      </rPr>
      <t xml:space="preserve">  valor   FACTURA    --37,425.69   SALDO  PENDIENTE     3,425.69     USD</t>
    </r>
  </si>
  <si>
    <t>NLSE24-26</t>
  </si>
  <si>
    <r>
      <t xml:space="preserve">Compra de          34,000.00    usd     t.c.   17,083      A SEABOARD    </t>
    </r>
    <r>
      <rPr>
        <b/>
        <sz val="18"/>
        <color rgb="FF0000FF"/>
        <rFont val="Calibri"/>
        <family val="2"/>
        <scheme val="minor"/>
      </rPr>
      <t xml:space="preserve"> </t>
    </r>
    <r>
      <rPr>
        <b/>
        <sz val="16"/>
        <color rgb="FF0000FF"/>
        <rFont val="Calibri"/>
        <family val="2"/>
        <scheme val="minor"/>
      </rPr>
      <t xml:space="preserve"> NLSE24--27   </t>
    </r>
    <r>
      <rPr>
        <b/>
        <sz val="12"/>
        <color theme="1"/>
        <rFont val="Calibri"/>
        <family val="2"/>
        <scheme val="minor"/>
      </rPr>
      <t xml:space="preserve"> FACTURA</t>
    </r>
    <r>
      <rPr>
        <b/>
        <sz val="14"/>
        <color theme="1"/>
        <rFont val="Calibri"/>
        <family val="2"/>
        <scheme val="minor"/>
      </rPr>
      <t xml:space="preserve"> --2276009    </t>
    </r>
    <r>
      <rPr>
        <b/>
        <sz val="12"/>
        <color theme="1"/>
        <rFont val="Calibri"/>
        <family val="2"/>
        <scheme val="minor"/>
      </rPr>
      <t xml:space="preserve">  valor   FACTURA    --37,224.58   SALDO  PENDIENTE     3,224.58     USD</t>
    </r>
  </si>
  <si>
    <t>NLSE24-27</t>
  </si>
  <si>
    <r>
      <t xml:space="preserve">Compra de          28,000.00    usd     t.c.   17,076      A SEABOARD    </t>
    </r>
    <r>
      <rPr>
        <b/>
        <sz val="18"/>
        <color rgb="FF0000FF"/>
        <rFont val="Calibri"/>
        <family val="2"/>
        <scheme val="minor"/>
      </rPr>
      <t xml:space="preserve"> </t>
    </r>
    <r>
      <rPr>
        <b/>
        <sz val="16"/>
        <color rgb="FF0000FF"/>
        <rFont val="Calibri"/>
        <family val="2"/>
        <scheme val="minor"/>
      </rPr>
      <t xml:space="preserve"> NLSE24--C3   </t>
    </r>
    <r>
      <rPr>
        <b/>
        <sz val="12"/>
        <color theme="1"/>
        <rFont val="Calibri"/>
        <family val="2"/>
        <scheme val="minor"/>
      </rPr>
      <t xml:space="preserve"> FACTURA</t>
    </r>
    <r>
      <rPr>
        <b/>
        <sz val="14"/>
        <color theme="1"/>
        <rFont val="Calibri"/>
        <family val="2"/>
        <scheme val="minor"/>
      </rPr>
      <t xml:space="preserve"> --2276169    </t>
    </r>
    <r>
      <rPr>
        <b/>
        <sz val="12"/>
        <color theme="1"/>
        <rFont val="Calibri"/>
        <family val="2"/>
        <scheme val="minor"/>
      </rPr>
      <t xml:space="preserve">  valor   FACTURA    --28,415.12   SALDO  PENDIENTE     415.12     USD</t>
    </r>
  </si>
  <si>
    <t>NLSE24-C3</t>
  </si>
  <si>
    <r>
      <t xml:space="preserve">Compra de          34,000.00    usd     t.c.   17,076      A SEABOARD    </t>
    </r>
    <r>
      <rPr>
        <b/>
        <sz val="18"/>
        <color rgb="FF0000FF"/>
        <rFont val="Calibri"/>
        <family val="2"/>
        <scheme val="minor"/>
      </rPr>
      <t xml:space="preserve"> </t>
    </r>
    <r>
      <rPr>
        <b/>
        <sz val="16"/>
        <color rgb="FF0000FF"/>
        <rFont val="Calibri"/>
        <family val="2"/>
        <scheme val="minor"/>
      </rPr>
      <t xml:space="preserve"> NLSE24--28   </t>
    </r>
    <r>
      <rPr>
        <b/>
        <sz val="12"/>
        <color theme="1"/>
        <rFont val="Calibri"/>
        <family val="2"/>
        <scheme val="minor"/>
      </rPr>
      <t xml:space="preserve"> FACTURA</t>
    </r>
    <r>
      <rPr>
        <b/>
        <sz val="14"/>
        <color theme="1"/>
        <rFont val="Calibri"/>
        <family val="2"/>
        <scheme val="minor"/>
      </rPr>
      <t xml:space="preserve"> --2276241    </t>
    </r>
    <r>
      <rPr>
        <b/>
        <sz val="12"/>
        <color theme="1"/>
        <rFont val="Calibri"/>
        <family val="2"/>
        <scheme val="minor"/>
      </rPr>
      <t xml:space="preserve">  valor   FACTURA    --37,477.93   SALDO  PENDIENTE     4,477.93     USD</t>
    </r>
  </si>
  <si>
    <t>NLSE24-28</t>
  </si>
  <si>
    <r>
      <t xml:space="preserve">Compra de          40,000.00    usd     t.c.   17,117      A SEABOARD    </t>
    </r>
    <r>
      <rPr>
        <b/>
        <sz val="18"/>
        <color rgb="FF0000FF"/>
        <rFont val="Calibri"/>
        <family val="2"/>
        <scheme val="minor"/>
      </rPr>
      <t xml:space="preserve"> </t>
    </r>
    <r>
      <rPr>
        <b/>
        <sz val="16"/>
        <color rgb="FF0000FF"/>
        <rFont val="Calibri"/>
        <family val="2"/>
        <scheme val="minor"/>
      </rPr>
      <t xml:space="preserve"> NLSE24--29   </t>
    </r>
    <r>
      <rPr>
        <b/>
        <sz val="12"/>
        <color theme="1"/>
        <rFont val="Calibri"/>
        <family val="2"/>
        <scheme val="minor"/>
      </rPr>
      <t xml:space="preserve"> FACTURA</t>
    </r>
    <r>
      <rPr>
        <b/>
        <sz val="14"/>
        <color theme="1"/>
        <rFont val="Calibri"/>
        <family val="2"/>
        <scheme val="minor"/>
      </rPr>
      <t xml:space="preserve"> --2277128    </t>
    </r>
    <r>
      <rPr>
        <b/>
        <sz val="12"/>
        <color theme="1"/>
        <rFont val="Calibri"/>
        <family val="2"/>
        <scheme val="minor"/>
      </rPr>
      <t xml:space="preserve">  valor   FACTURA    --36,079.46  SALDO  A FAVOR    3,920.54     USD</t>
    </r>
  </si>
  <si>
    <t>NLSE24-29</t>
  </si>
  <si>
    <r>
      <t xml:space="preserve">Compra de          41,000.00    usd     t.c.   17,083      A SEABOARD    </t>
    </r>
    <r>
      <rPr>
        <b/>
        <sz val="18"/>
        <color rgb="FF0000FF"/>
        <rFont val="Calibri"/>
        <family val="2"/>
        <scheme val="minor"/>
      </rPr>
      <t xml:space="preserve"> </t>
    </r>
    <r>
      <rPr>
        <b/>
        <sz val="16"/>
        <color rgb="FF0000FF"/>
        <rFont val="Calibri"/>
        <family val="2"/>
        <scheme val="minor"/>
      </rPr>
      <t xml:space="preserve"> NLSE24--30   </t>
    </r>
    <r>
      <rPr>
        <b/>
        <sz val="12"/>
        <color theme="1"/>
        <rFont val="Calibri"/>
        <family val="2"/>
        <scheme val="minor"/>
      </rPr>
      <t xml:space="preserve"> FACTURA</t>
    </r>
    <r>
      <rPr>
        <b/>
        <sz val="14"/>
        <color theme="1"/>
        <rFont val="Calibri"/>
        <family val="2"/>
        <scheme val="minor"/>
      </rPr>
      <t xml:space="preserve"> --2278571    </t>
    </r>
    <r>
      <rPr>
        <b/>
        <sz val="12"/>
        <color theme="1"/>
        <rFont val="Calibri"/>
        <family val="2"/>
        <scheme val="minor"/>
      </rPr>
      <t xml:space="preserve">  valor   FACTURA    --40,101.66  SALDO  A FAVOR      898.34     USD</t>
    </r>
  </si>
  <si>
    <t>NLSE24-30</t>
  </si>
  <si>
    <r>
      <t xml:space="preserve">Compra de          40,000.00    usd     t.c.   17,226      A SEABOARD    </t>
    </r>
    <r>
      <rPr>
        <b/>
        <sz val="18"/>
        <color rgb="FF0000FF"/>
        <rFont val="Calibri"/>
        <family val="2"/>
        <scheme val="minor"/>
      </rPr>
      <t xml:space="preserve"> </t>
    </r>
    <r>
      <rPr>
        <b/>
        <sz val="16"/>
        <color rgb="FF0000FF"/>
        <rFont val="Calibri"/>
        <family val="2"/>
        <scheme val="minor"/>
      </rPr>
      <t xml:space="preserve"> NLSE24--31   </t>
    </r>
    <r>
      <rPr>
        <b/>
        <sz val="12"/>
        <color theme="1"/>
        <rFont val="Calibri"/>
        <family val="2"/>
        <scheme val="minor"/>
      </rPr>
      <t xml:space="preserve"> FACTURA</t>
    </r>
    <r>
      <rPr>
        <b/>
        <sz val="14"/>
        <color theme="1"/>
        <rFont val="Calibri"/>
        <family val="2"/>
        <scheme val="minor"/>
      </rPr>
      <t xml:space="preserve"> --2278572    </t>
    </r>
    <r>
      <rPr>
        <b/>
        <sz val="12"/>
        <color theme="1"/>
        <rFont val="Calibri"/>
        <family val="2"/>
        <scheme val="minor"/>
      </rPr>
      <t xml:space="preserve">  valor   FACTURA    --39,812.52  SALDO  A FAVOR      187.48     USD</t>
    </r>
  </si>
  <si>
    <t>NLSE24-31</t>
  </si>
  <si>
    <r>
      <t xml:space="preserve">Compra de          40,000.00    usd     t.c.   17,176      A SEABOARD    </t>
    </r>
    <r>
      <rPr>
        <b/>
        <sz val="18"/>
        <color rgb="FF0000FF"/>
        <rFont val="Calibri"/>
        <family val="2"/>
        <scheme val="minor"/>
      </rPr>
      <t xml:space="preserve"> </t>
    </r>
    <r>
      <rPr>
        <b/>
        <sz val="16"/>
        <color rgb="FF0000FF"/>
        <rFont val="Calibri"/>
        <family val="2"/>
        <scheme val="minor"/>
      </rPr>
      <t xml:space="preserve"> NLSE24--32   </t>
    </r>
    <r>
      <rPr>
        <b/>
        <sz val="12"/>
        <color theme="1"/>
        <rFont val="Calibri"/>
        <family val="2"/>
        <scheme val="minor"/>
      </rPr>
      <t xml:space="preserve"> FACTURA</t>
    </r>
    <r>
      <rPr>
        <b/>
        <sz val="14"/>
        <color theme="1"/>
        <rFont val="Calibri"/>
        <family val="2"/>
        <scheme val="minor"/>
      </rPr>
      <t xml:space="preserve"> --2278573    </t>
    </r>
    <r>
      <rPr>
        <b/>
        <sz val="12"/>
        <color theme="1"/>
        <rFont val="Calibri"/>
        <family val="2"/>
        <scheme val="minor"/>
      </rPr>
      <t xml:space="preserve">  valor   FACTURA    --40,479.20  SALDO   PENDIENTE    479.20    USD</t>
    </r>
  </si>
  <si>
    <t>NLSE24-32</t>
  </si>
  <si>
    <r>
      <t xml:space="preserve">Compra de          29,000.00    usd     t.c.   17,176         A SEABOARD    </t>
    </r>
    <r>
      <rPr>
        <b/>
        <sz val="18"/>
        <color rgb="FF0000FF"/>
        <rFont val="Calibri"/>
        <family val="2"/>
        <scheme val="minor"/>
      </rPr>
      <t xml:space="preserve"> </t>
    </r>
    <r>
      <rPr>
        <b/>
        <sz val="16"/>
        <color rgb="FF0000FF"/>
        <rFont val="Calibri"/>
        <family val="2"/>
        <scheme val="minor"/>
      </rPr>
      <t xml:space="preserve"> NLSE24-C4   </t>
    </r>
    <r>
      <rPr>
        <b/>
        <sz val="12"/>
        <color theme="1"/>
        <rFont val="Calibri"/>
        <family val="2"/>
        <scheme val="minor"/>
      </rPr>
      <t xml:space="preserve"> FACTURA</t>
    </r>
    <r>
      <rPr>
        <b/>
        <sz val="14"/>
        <color theme="1"/>
        <rFont val="Calibri"/>
        <family val="2"/>
        <scheme val="minor"/>
      </rPr>
      <t xml:space="preserve"> --2278942    </t>
    </r>
    <r>
      <rPr>
        <b/>
        <sz val="12"/>
        <color theme="1"/>
        <rFont val="Calibri"/>
        <family val="2"/>
        <scheme val="minor"/>
      </rPr>
      <t xml:space="preserve">  valor   FACTURA    --28,717.05  SALDO    A FAVOR  282.95    USD</t>
    </r>
  </si>
  <si>
    <t>NLSE24-C-4</t>
  </si>
  <si>
    <r>
      <t xml:space="preserve">Compra de          46,000.00    usd     t.c.   17,088         A SEABOARD    </t>
    </r>
    <r>
      <rPr>
        <b/>
        <sz val="18"/>
        <color rgb="FF0000FF"/>
        <rFont val="Calibri"/>
        <family val="2"/>
        <scheme val="minor"/>
      </rPr>
      <t xml:space="preserve"> </t>
    </r>
    <r>
      <rPr>
        <b/>
        <sz val="16"/>
        <color rgb="FF0000FF"/>
        <rFont val="Calibri"/>
        <family val="2"/>
        <scheme val="minor"/>
      </rPr>
      <t xml:space="preserve"> NLSE24-33   </t>
    </r>
    <r>
      <rPr>
        <b/>
        <sz val="12"/>
        <color theme="1"/>
        <rFont val="Calibri"/>
        <family val="2"/>
        <scheme val="minor"/>
      </rPr>
      <t xml:space="preserve"> FACTURA</t>
    </r>
    <r>
      <rPr>
        <b/>
        <sz val="14"/>
        <color theme="1"/>
        <rFont val="Calibri"/>
        <family val="2"/>
        <scheme val="minor"/>
      </rPr>
      <t xml:space="preserve"> --2280136    </t>
    </r>
    <r>
      <rPr>
        <b/>
        <sz val="12"/>
        <color theme="1"/>
        <rFont val="Calibri"/>
        <family val="2"/>
        <scheme val="minor"/>
      </rPr>
      <t xml:space="preserve">  valor   FACTURA    --41,144.30  USD    SALDO    A FAVOR  4,855.70    USD</t>
    </r>
  </si>
  <si>
    <t>NLSE24-33</t>
  </si>
  <si>
    <r>
      <t xml:space="preserve">Compra de          40,000.00    usd     t.c.   17,073         A SEABOARD    </t>
    </r>
    <r>
      <rPr>
        <b/>
        <sz val="18"/>
        <color rgb="FF0000FF"/>
        <rFont val="Calibri"/>
        <family val="2"/>
        <scheme val="minor"/>
      </rPr>
      <t xml:space="preserve"> </t>
    </r>
    <r>
      <rPr>
        <b/>
        <sz val="16"/>
        <color rgb="FF0000FF"/>
        <rFont val="Calibri"/>
        <family val="2"/>
        <scheme val="minor"/>
      </rPr>
      <t xml:space="preserve"> NLSE24-34   </t>
    </r>
    <r>
      <rPr>
        <b/>
        <sz val="12"/>
        <color theme="1"/>
        <rFont val="Calibri"/>
        <family val="2"/>
        <scheme val="minor"/>
      </rPr>
      <t xml:space="preserve"> FACTURA</t>
    </r>
    <r>
      <rPr>
        <b/>
        <sz val="14"/>
        <color theme="1"/>
        <rFont val="Calibri"/>
        <family val="2"/>
        <scheme val="minor"/>
      </rPr>
      <t xml:space="preserve"> --2280982   </t>
    </r>
    <r>
      <rPr>
        <b/>
        <sz val="12"/>
        <color theme="1"/>
        <rFont val="Calibri"/>
        <family val="2"/>
        <scheme val="minor"/>
      </rPr>
      <t xml:space="preserve">  valor   FACTURA    --41,270.70  USD    SALDO   PENDIENTE   1,270.70    USD</t>
    </r>
  </si>
  <si>
    <t>NLSE24-34</t>
  </si>
  <si>
    <r>
      <t xml:space="preserve">Compra de          42,000.00    usd     t.c.   17,032         A SEABOARD    </t>
    </r>
    <r>
      <rPr>
        <b/>
        <sz val="18"/>
        <color rgb="FF0000FF"/>
        <rFont val="Calibri"/>
        <family val="2"/>
        <scheme val="minor"/>
      </rPr>
      <t xml:space="preserve"> </t>
    </r>
    <r>
      <rPr>
        <b/>
        <sz val="16"/>
        <color rgb="FF0000FF"/>
        <rFont val="Calibri"/>
        <family val="2"/>
        <scheme val="minor"/>
      </rPr>
      <t xml:space="preserve"> NLSE24-35   </t>
    </r>
    <r>
      <rPr>
        <b/>
        <sz val="12"/>
        <color theme="1"/>
        <rFont val="Calibri"/>
        <family val="2"/>
        <scheme val="minor"/>
      </rPr>
      <t xml:space="preserve"> FACTURA</t>
    </r>
    <r>
      <rPr>
        <b/>
        <sz val="14"/>
        <color theme="1"/>
        <rFont val="Calibri"/>
        <family val="2"/>
        <scheme val="minor"/>
      </rPr>
      <t xml:space="preserve"> --2280983   </t>
    </r>
    <r>
      <rPr>
        <b/>
        <sz val="12"/>
        <color theme="1"/>
        <rFont val="Calibri"/>
        <family val="2"/>
        <scheme val="minor"/>
      </rPr>
      <t xml:space="preserve">  valor   FACTURA    --42,212.92  USD    SALDO   PENDIENTE   212.92   USD</t>
    </r>
  </si>
  <si>
    <t>NLSE24-35</t>
  </si>
  <si>
    <r>
      <t xml:space="preserve">Compra de          31,000.00    usd     t.c.   17,085         A SEABOARD    </t>
    </r>
    <r>
      <rPr>
        <b/>
        <sz val="18"/>
        <color rgb="FF0000FF"/>
        <rFont val="Calibri"/>
        <family val="2"/>
        <scheme val="minor"/>
      </rPr>
      <t xml:space="preserve"> </t>
    </r>
    <r>
      <rPr>
        <b/>
        <sz val="16"/>
        <color rgb="FF0000FF"/>
        <rFont val="Calibri"/>
        <family val="2"/>
        <scheme val="minor"/>
      </rPr>
      <t xml:space="preserve"> NLSE24-C5   </t>
    </r>
    <r>
      <rPr>
        <b/>
        <sz val="12"/>
        <color theme="1"/>
        <rFont val="Calibri"/>
        <family val="2"/>
        <scheme val="minor"/>
      </rPr>
      <t xml:space="preserve"> FACTURA</t>
    </r>
    <r>
      <rPr>
        <b/>
        <sz val="14"/>
        <color theme="1"/>
        <rFont val="Calibri"/>
        <family val="2"/>
        <scheme val="minor"/>
      </rPr>
      <t xml:space="preserve"> --2280747   </t>
    </r>
    <r>
      <rPr>
        <b/>
        <sz val="12"/>
        <color theme="1"/>
        <rFont val="Calibri"/>
        <family val="2"/>
        <scheme val="minor"/>
      </rPr>
      <t xml:space="preserve">  valor   FACTURA    --30,200.95   USD    SALDO   A FAVOR    799.05   USD</t>
    </r>
  </si>
  <si>
    <t>NLSE24-C5</t>
  </si>
  <si>
    <r>
      <t xml:space="preserve">Compra de          42,000.00    usd     t.c.   17,111         A SEABOARD    </t>
    </r>
    <r>
      <rPr>
        <b/>
        <sz val="18"/>
        <color rgb="FF0000FF"/>
        <rFont val="Calibri"/>
        <family val="2"/>
        <scheme val="minor"/>
      </rPr>
      <t xml:space="preserve"> </t>
    </r>
    <r>
      <rPr>
        <b/>
        <sz val="16"/>
        <color rgb="FF0000FF"/>
        <rFont val="Calibri"/>
        <family val="2"/>
        <scheme val="minor"/>
      </rPr>
      <t xml:space="preserve"> NLSE24-37   </t>
    </r>
    <r>
      <rPr>
        <b/>
        <sz val="12"/>
        <color theme="1"/>
        <rFont val="Calibri"/>
        <family val="2"/>
        <scheme val="minor"/>
      </rPr>
      <t xml:space="preserve"> FACTURA</t>
    </r>
    <r>
      <rPr>
        <b/>
        <sz val="14"/>
        <color theme="1"/>
        <rFont val="Calibri"/>
        <family val="2"/>
        <scheme val="minor"/>
      </rPr>
      <t xml:space="preserve"> --2282220   </t>
    </r>
    <r>
      <rPr>
        <b/>
        <sz val="12"/>
        <color theme="1"/>
        <rFont val="Calibri"/>
        <family val="2"/>
        <scheme val="minor"/>
      </rPr>
      <t xml:space="preserve">  valor   FACTURA    --41,798.51   USD    SALDO   A FAVOR    201.49   USD</t>
    </r>
  </si>
  <si>
    <t>NLSE24-37</t>
  </si>
  <si>
    <r>
      <t xml:space="preserve">Compra de          42,000.00    usd     t.c.   17,085         A SEABOARD    </t>
    </r>
    <r>
      <rPr>
        <b/>
        <sz val="18"/>
        <color rgb="FF0000FF"/>
        <rFont val="Calibri"/>
        <family val="2"/>
        <scheme val="minor"/>
      </rPr>
      <t xml:space="preserve"> </t>
    </r>
    <r>
      <rPr>
        <b/>
        <sz val="16"/>
        <color rgb="FF0000FF"/>
        <rFont val="Calibri"/>
        <family val="2"/>
        <scheme val="minor"/>
      </rPr>
      <t xml:space="preserve"> NLSE24-36   </t>
    </r>
    <r>
      <rPr>
        <b/>
        <sz val="12"/>
        <color theme="1"/>
        <rFont val="Calibri"/>
        <family val="2"/>
        <scheme val="minor"/>
      </rPr>
      <t xml:space="preserve"> FACTURA</t>
    </r>
    <r>
      <rPr>
        <b/>
        <sz val="14"/>
        <color theme="1"/>
        <rFont val="Calibri"/>
        <family val="2"/>
        <scheme val="minor"/>
      </rPr>
      <t xml:space="preserve"> --2281671   </t>
    </r>
    <r>
      <rPr>
        <b/>
        <sz val="12"/>
        <color theme="1"/>
        <rFont val="Calibri"/>
        <family val="2"/>
        <scheme val="minor"/>
      </rPr>
      <t xml:space="preserve">  valor   FACTURA    --42,294.91   USD    SALDO   PENDIENTE  294.91   USD</t>
    </r>
  </si>
  <si>
    <t>NLSE24-36</t>
  </si>
  <si>
    <r>
      <t xml:space="preserve">Compra de          42,000.00    usd     t.c.   17,145         A SEABOARD    </t>
    </r>
    <r>
      <rPr>
        <b/>
        <sz val="18"/>
        <color rgb="FF0000FF"/>
        <rFont val="Calibri"/>
        <family val="2"/>
        <scheme val="minor"/>
      </rPr>
      <t xml:space="preserve"> </t>
    </r>
    <r>
      <rPr>
        <b/>
        <sz val="16"/>
        <color rgb="FF0000FF"/>
        <rFont val="Calibri"/>
        <family val="2"/>
        <scheme val="minor"/>
      </rPr>
      <t xml:space="preserve"> NLSE24-38   </t>
    </r>
    <r>
      <rPr>
        <b/>
        <sz val="12"/>
        <color theme="1"/>
        <rFont val="Calibri"/>
        <family val="2"/>
        <scheme val="minor"/>
      </rPr>
      <t xml:space="preserve"> FACTURA</t>
    </r>
    <r>
      <rPr>
        <b/>
        <sz val="14"/>
        <color theme="1"/>
        <rFont val="Calibri"/>
        <family val="2"/>
        <scheme val="minor"/>
      </rPr>
      <t xml:space="preserve"> --2284272   </t>
    </r>
    <r>
      <rPr>
        <b/>
        <sz val="12"/>
        <color theme="1"/>
        <rFont val="Calibri"/>
        <family val="2"/>
        <scheme val="minor"/>
      </rPr>
      <t xml:space="preserve">  valor   FACTURA    --39,948.36   USD    SALDO   A FAVOR    2,051.64 USD</t>
    </r>
  </si>
  <si>
    <t>NLSE24-38</t>
  </si>
  <si>
    <r>
      <t xml:space="preserve">Compra de          42,000.00    usd     t.c.   17,090         A SEABOARD    </t>
    </r>
    <r>
      <rPr>
        <b/>
        <sz val="18"/>
        <color rgb="FF0000FF"/>
        <rFont val="Calibri"/>
        <family val="2"/>
        <scheme val="minor"/>
      </rPr>
      <t xml:space="preserve"> </t>
    </r>
    <r>
      <rPr>
        <b/>
        <sz val="16"/>
        <color rgb="FF0000FF"/>
        <rFont val="Calibri"/>
        <family val="2"/>
        <scheme val="minor"/>
      </rPr>
      <t xml:space="preserve"> NLSE24-39   </t>
    </r>
    <r>
      <rPr>
        <b/>
        <sz val="12"/>
        <color theme="1"/>
        <rFont val="Calibri"/>
        <family val="2"/>
        <scheme val="minor"/>
      </rPr>
      <t xml:space="preserve"> FACTURA</t>
    </r>
    <r>
      <rPr>
        <b/>
        <sz val="14"/>
        <color theme="1"/>
        <rFont val="Calibri"/>
        <family val="2"/>
        <scheme val="minor"/>
      </rPr>
      <t xml:space="preserve"> --2284273   </t>
    </r>
    <r>
      <rPr>
        <b/>
        <sz val="12"/>
        <color theme="1"/>
        <rFont val="Calibri"/>
        <family val="2"/>
        <scheme val="minor"/>
      </rPr>
      <t xml:space="preserve">  valor   FACTURA       39,750.91    USD    SALDO   A FAVOR    2,249.09    USD</t>
    </r>
  </si>
  <si>
    <t>NLSE24-39</t>
  </si>
  <si>
    <r>
      <t xml:space="preserve">Compra de          40,000.00    usd     t.c.   17,118         A SEABOARD    </t>
    </r>
    <r>
      <rPr>
        <b/>
        <sz val="18"/>
        <color rgb="FF0000FF"/>
        <rFont val="Calibri"/>
        <family val="2"/>
        <scheme val="minor"/>
      </rPr>
      <t xml:space="preserve"> </t>
    </r>
    <r>
      <rPr>
        <b/>
        <sz val="16"/>
        <color rgb="FF0000FF"/>
        <rFont val="Calibri"/>
        <family val="2"/>
        <scheme val="minor"/>
      </rPr>
      <t xml:space="preserve"> NLSE24-40   </t>
    </r>
    <r>
      <rPr>
        <b/>
        <sz val="12"/>
        <color theme="1"/>
        <rFont val="Calibri"/>
        <family val="2"/>
        <scheme val="minor"/>
      </rPr>
      <t xml:space="preserve"> FACTURA</t>
    </r>
    <r>
      <rPr>
        <b/>
        <sz val="14"/>
        <color theme="1"/>
        <rFont val="Calibri"/>
        <family val="2"/>
        <scheme val="minor"/>
      </rPr>
      <t xml:space="preserve"> --2284274   </t>
    </r>
    <r>
      <rPr>
        <b/>
        <sz val="12"/>
        <color theme="1"/>
        <rFont val="Calibri"/>
        <family val="2"/>
        <scheme val="minor"/>
      </rPr>
      <t xml:space="preserve">  valor   FACTURA       40,323.42    USD    SALDO   PENDIENTE  323.42    USD</t>
    </r>
  </si>
  <si>
    <t>NLSE24-40</t>
  </si>
  <si>
    <r>
      <t xml:space="preserve">Compra de          43,000.00    usd     t.c.   17,115         A SEABOARD    </t>
    </r>
    <r>
      <rPr>
        <b/>
        <sz val="18"/>
        <color rgb="FF0000FF"/>
        <rFont val="Calibri"/>
        <family val="2"/>
        <scheme val="minor"/>
      </rPr>
      <t xml:space="preserve"> </t>
    </r>
    <r>
      <rPr>
        <b/>
        <sz val="16"/>
        <color rgb="FF0000FF"/>
        <rFont val="Calibri"/>
        <family val="2"/>
        <scheme val="minor"/>
      </rPr>
      <t xml:space="preserve"> NLSE24-41   </t>
    </r>
    <r>
      <rPr>
        <b/>
        <sz val="12"/>
        <color theme="1"/>
        <rFont val="Calibri"/>
        <family val="2"/>
        <scheme val="minor"/>
      </rPr>
      <t xml:space="preserve"> FACTURA</t>
    </r>
    <r>
      <rPr>
        <b/>
        <sz val="14"/>
        <color theme="1"/>
        <rFont val="Calibri"/>
        <family val="2"/>
        <scheme val="minor"/>
      </rPr>
      <t xml:space="preserve"> --2285636   </t>
    </r>
    <r>
      <rPr>
        <b/>
        <sz val="12"/>
        <color theme="1"/>
        <rFont val="Calibri"/>
        <family val="2"/>
        <scheme val="minor"/>
      </rPr>
      <t xml:space="preserve">  valor   FACTURA       40,928.59    USD    SALDO  A FAVOR   2.071.41    USD</t>
    </r>
  </si>
  <si>
    <t>NLSE24-41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</si>
</sst>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quot;$&quot;* #,##0.00_-;_-&quot;$&quot;* &quot;-&quot;??_-;_-@_-"/>
    <numFmt numFmtId="164" formatCode="[$-C0A]d\-mmm\-yy;@"/>
    <numFmt numFmtId="165" formatCode="[$$-540A]#,##0.00"/>
    <numFmt numFmtId="166" formatCode="[$$-80A]#,##0.00"/>
    <numFmt numFmtId="167" formatCode="[$-C0A]dd\-mmm\-yy;@"/>
  </numFmts>
  <fonts count="54" x14ac:knownFonts="1">
    <font>
      <sz val="11"/>
      <color theme="1"/>
      <name val="Calibri"/>
      <family val="2"/>
      <scheme val="minor"/>
    </font>
    <font>
      <b/>
      <sz val="11"/>
      <color theme="1"/>
      <name val="Calibri"/>
      <family val="2"/>
      <scheme val="minor"/>
    </font>
    <font>
      <b/>
      <sz val="9"/>
      <color theme="1"/>
      <name val="Calibri"/>
      <family val="2"/>
      <scheme val="minor"/>
    </font>
    <font>
      <b/>
      <sz val="12"/>
      <color rgb="FF0000FF"/>
      <name val="Calibri"/>
      <family val="2"/>
      <scheme val="minor"/>
    </font>
    <font>
      <b/>
      <sz val="11"/>
      <color rgb="FF0000FF"/>
      <name val="Calibri"/>
      <family val="2"/>
      <scheme val="minor"/>
    </font>
    <font>
      <b/>
      <sz val="10"/>
      <color theme="1"/>
      <name val="Calibri"/>
      <family val="2"/>
      <scheme val="minor"/>
    </font>
    <font>
      <b/>
      <sz val="14"/>
      <color theme="1"/>
      <name val="Calibri"/>
      <family val="2"/>
      <scheme val="minor"/>
    </font>
    <font>
      <b/>
      <sz val="11"/>
      <color theme="5" tint="-0.249977111117893"/>
      <name val="Calibri"/>
      <family val="2"/>
      <scheme val="minor"/>
    </font>
    <font>
      <b/>
      <sz val="14"/>
      <color rgb="FF0000FF"/>
      <name val="Calibri"/>
      <family val="2"/>
      <scheme val="minor"/>
    </font>
    <font>
      <b/>
      <sz val="10"/>
      <color rgb="FF0000FF"/>
      <name val="Calibri"/>
      <family val="2"/>
      <scheme val="minor"/>
    </font>
    <font>
      <b/>
      <i/>
      <sz val="11"/>
      <color theme="1"/>
      <name val="Calibri"/>
      <family val="2"/>
      <scheme val="minor"/>
    </font>
    <font>
      <sz val="11"/>
      <color theme="1"/>
      <name val="Calibri"/>
      <family val="2"/>
      <scheme val="minor"/>
    </font>
    <font>
      <b/>
      <sz val="14"/>
      <color theme="5" tint="-0.249977111117893"/>
      <name val="Calibri"/>
      <family val="2"/>
      <scheme val="minor"/>
    </font>
    <font>
      <b/>
      <sz val="10"/>
      <color rgb="FFFF0000"/>
      <name val="Calibri"/>
      <family val="2"/>
      <scheme val="minor"/>
    </font>
    <font>
      <b/>
      <sz val="10"/>
      <color theme="5" tint="-0.249977111117893"/>
      <name val="Calibri"/>
      <family val="2"/>
      <scheme val="minor"/>
    </font>
    <font>
      <b/>
      <sz val="10"/>
      <color rgb="FFC00000"/>
      <name val="Calibri"/>
      <family val="2"/>
      <scheme val="minor"/>
    </font>
    <font>
      <b/>
      <sz val="12"/>
      <color theme="1"/>
      <name val="Calibri"/>
      <family val="2"/>
      <scheme val="minor"/>
    </font>
    <font>
      <b/>
      <sz val="11"/>
      <color theme="5" tint="-0.249977111117893"/>
      <name val="Calibri"/>
      <family val="1"/>
      <scheme val="minor"/>
    </font>
    <font>
      <b/>
      <sz val="16"/>
      <color theme="1"/>
      <name val="Calibri"/>
      <family val="2"/>
      <scheme val="minor"/>
    </font>
    <font>
      <b/>
      <sz val="16"/>
      <color rgb="FF0000FF"/>
      <name val="Calibri"/>
      <family val="2"/>
      <scheme val="minor"/>
    </font>
    <font>
      <b/>
      <sz val="18"/>
      <color rgb="FF0000FF"/>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20"/>
      <color theme="1"/>
      <name val="Calibri"/>
      <family val="2"/>
      <scheme val="minor"/>
    </font>
    <font>
      <b/>
      <sz val="22"/>
      <color theme="1"/>
      <name val="Calibri"/>
      <family val="2"/>
      <scheme val="minor"/>
    </font>
    <font>
      <b/>
      <sz val="18"/>
      <color rgb="FFFF0000"/>
      <name val="Calibri"/>
      <family val="2"/>
      <scheme val="minor"/>
    </font>
    <font>
      <sz val="8"/>
      <name val="Calibri"/>
      <family val="2"/>
      <scheme val="minor"/>
    </font>
    <font>
      <b/>
      <sz val="12"/>
      <color rgb="FFFF0000"/>
      <name val="Calibri"/>
      <family val="2"/>
      <scheme val="minor"/>
    </font>
    <font>
      <b/>
      <sz val="13"/>
      <color rgb="FFFF0000"/>
      <name val="Calibri"/>
      <family val="2"/>
      <scheme val="minor"/>
    </font>
    <font>
      <b/>
      <sz val="11"/>
      <color rgb="FFFF0000"/>
      <name val="Calibri"/>
      <family val="2"/>
      <scheme val="minor"/>
    </font>
    <font>
      <b/>
      <sz val="14"/>
      <color rgb="FFFF0000"/>
      <name val="Calibri"/>
      <family val="2"/>
      <scheme val="minor"/>
    </font>
    <font>
      <b/>
      <sz val="14"/>
      <color rgb="FF00B0F0"/>
      <name val="Calibri"/>
      <family val="2"/>
      <scheme val="minor"/>
    </font>
    <font>
      <sz val="20"/>
      <color rgb="FFFF0000"/>
      <name val="Calibri"/>
      <family val="2"/>
      <scheme val="minor"/>
    </font>
    <font>
      <b/>
      <sz val="13"/>
      <color rgb="FF0000FF"/>
      <name val="Calibri"/>
      <family val="2"/>
      <scheme val="minor"/>
    </font>
    <font>
      <sz val="20"/>
      <color rgb="FF0000FF"/>
      <name val="Calibri"/>
      <family val="2"/>
      <scheme val="minor"/>
    </font>
    <font>
      <b/>
      <sz val="16"/>
      <color rgb="FFFF0000"/>
      <name val="Calibri"/>
      <family val="2"/>
      <scheme val="minor"/>
    </font>
    <font>
      <b/>
      <sz val="26"/>
      <color theme="1"/>
      <name val="Calibri"/>
      <family val="2"/>
      <scheme val="minor"/>
    </font>
    <font>
      <b/>
      <sz val="28"/>
      <color rgb="FFFF0000"/>
      <name val="Calibri"/>
      <family val="2"/>
      <scheme val="minor"/>
    </font>
    <font>
      <sz val="22"/>
      <color rgb="FFFF0000"/>
      <name val="Calibri"/>
      <family val="2"/>
      <scheme val="minor"/>
    </font>
    <font>
      <b/>
      <sz val="24"/>
      <color rgb="FFFF0000"/>
      <name val="Calibri"/>
      <family val="2"/>
      <scheme val="minor"/>
    </font>
    <font>
      <b/>
      <sz val="36"/>
      <color rgb="FFFF0000"/>
      <name val="Calibri"/>
      <family val="2"/>
      <scheme val="minor"/>
    </font>
    <font>
      <sz val="9"/>
      <color indexed="81"/>
      <name val="Tahoma"/>
      <family val="2"/>
    </font>
    <font>
      <b/>
      <sz val="9"/>
      <color indexed="81"/>
      <name val="Tahoma"/>
      <family val="2"/>
    </font>
    <font>
      <b/>
      <sz val="12"/>
      <color rgb="FF000000"/>
      <name val="Calibri"/>
      <family val="2"/>
      <scheme val="minor"/>
    </font>
    <font>
      <b/>
      <sz val="14"/>
      <color rgb="FF000000"/>
      <name val="Calibri"/>
      <family val="2"/>
      <scheme val="minor"/>
    </font>
    <font>
      <b/>
      <sz val="14"/>
      <color rgb="FF990033"/>
      <name val="Calibri"/>
      <family val="2"/>
      <scheme val="minor"/>
    </font>
    <font>
      <b/>
      <sz val="12"/>
      <color rgb="FFC00000"/>
      <name val="Calibri"/>
      <family val="2"/>
      <scheme val="minor"/>
    </font>
    <font>
      <sz val="12"/>
      <color theme="1"/>
      <name val="Calibri"/>
      <family val="2"/>
      <scheme val="minor"/>
    </font>
    <font>
      <b/>
      <sz val="13"/>
      <color theme="1"/>
      <name val="Calibri"/>
      <family val="2"/>
      <scheme val="minor"/>
    </font>
    <font>
      <b/>
      <sz val="14"/>
      <color theme="5" tint="-0.499984740745262"/>
      <name val="Calibri"/>
      <family val="2"/>
      <scheme val="minor"/>
    </font>
    <font>
      <b/>
      <sz val="13"/>
      <color theme="5" tint="-0.249977111117893"/>
      <name val="Calibri"/>
      <family val="2"/>
      <scheme val="minor"/>
    </font>
    <font>
      <sz val="13"/>
      <color theme="1"/>
      <name val="Calibri"/>
      <family val="2"/>
      <scheme val="minor"/>
    </font>
    <font>
      <b/>
      <sz val="12"/>
      <color theme="5" tint="-0.249977111117893"/>
      <name val="Calibri"/>
      <family val="2"/>
      <scheme val="minor"/>
    </font>
  </fonts>
  <fills count="49">
    <fill>
      <patternFill patternType="none"/>
    </fill>
    <fill>
      <patternFill patternType="gray125"/>
    </fill>
    <fill>
      <patternFill patternType="solid">
        <fgColor rgb="FFFF99FF"/>
        <bgColor indexed="64"/>
      </patternFill>
    </fill>
    <fill>
      <patternFill patternType="solid">
        <fgColor rgb="FFEC98FA"/>
        <bgColor indexed="64"/>
      </patternFill>
    </fill>
    <fill>
      <patternFill patternType="solid">
        <fgColor theme="8"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rgb="FFFFCCFF"/>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33CC"/>
        <bgColor indexed="64"/>
      </patternFill>
    </fill>
    <fill>
      <patternFill patternType="solid">
        <fgColor rgb="FF66FF33"/>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rgb="FF00FF00"/>
        <bgColor indexed="64"/>
      </patternFill>
    </fill>
    <fill>
      <patternFill patternType="solid">
        <fgColor rgb="FF00CC99"/>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rgb="FFFF6600"/>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rgb="FF66CCFF"/>
        <bgColor indexed="64"/>
      </patternFill>
    </fill>
    <fill>
      <patternFill patternType="solid">
        <fgColor rgb="FF9999FF"/>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99FF33"/>
        <bgColor indexed="64"/>
      </patternFill>
    </fill>
    <fill>
      <patternFill patternType="solid">
        <fgColor rgb="FF0099FF"/>
        <bgColor indexed="64"/>
      </patternFill>
    </fill>
    <fill>
      <patternFill patternType="solid">
        <fgColor rgb="FF66FFCC"/>
        <bgColor indexed="64"/>
      </patternFill>
    </fill>
    <fill>
      <patternFill patternType="solid">
        <fgColor rgb="FFCC9900"/>
        <bgColor indexed="64"/>
      </patternFill>
    </fill>
    <fill>
      <patternFill patternType="solid">
        <fgColor rgb="FFFF9933"/>
        <bgColor indexed="64"/>
      </patternFill>
    </fill>
    <fill>
      <patternFill patternType="solid">
        <fgColor rgb="FFCC99FF"/>
        <bgColor indexed="64"/>
      </patternFill>
    </fill>
    <fill>
      <patternFill patternType="solid">
        <fgColor rgb="FF6699FF"/>
        <bgColor indexed="64"/>
      </patternFill>
    </fill>
    <fill>
      <patternFill patternType="solid">
        <fgColor rgb="FFCCCC00"/>
        <bgColor indexed="64"/>
      </patternFill>
    </fill>
    <fill>
      <patternFill patternType="solid">
        <fgColor rgb="FFFF5050"/>
        <bgColor indexed="64"/>
      </patternFill>
    </fill>
    <fill>
      <patternFill patternType="solid">
        <fgColor rgb="FFCCFFCC"/>
        <bgColor indexed="64"/>
      </patternFill>
    </fill>
    <fill>
      <patternFill patternType="solid">
        <fgColor rgb="FF99CC00"/>
        <bgColor indexed="64"/>
      </patternFill>
    </fill>
    <fill>
      <patternFill patternType="solid">
        <fgColor rgb="FF99CCFF"/>
        <bgColor indexed="64"/>
      </patternFill>
    </fill>
    <fill>
      <patternFill patternType="solid">
        <fgColor rgb="FFFF99CC"/>
        <bgColor indexed="64"/>
      </patternFill>
    </fill>
    <fill>
      <patternFill patternType="solid">
        <fgColor rgb="FFCCFF66"/>
        <bgColor indexed="64"/>
      </patternFill>
    </fill>
  </fills>
  <borders count="38">
    <border>
      <left/>
      <right/>
      <top/>
      <bottom/>
      <diagonal/>
    </border>
    <border>
      <left/>
      <right/>
      <top/>
      <bottom style="double">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double">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bottom style="double">
        <color indexed="64"/>
      </bottom>
      <diagonal/>
    </border>
    <border>
      <left style="medium">
        <color indexed="64"/>
      </left>
      <right style="medium">
        <color indexed="64"/>
      </right>
      <top style="thin">
        <color indexed="64"/>
      </top>
      <bottom style="double">
        <color indexed="64"/>
      </bottom>
      <diagonal/>
    </border>
    <border>
      <left style="thin">
        <color indexed="64"/>
      </left>
      <right style="thin">
        <color indexed="64"/>
      </right>
      <top style="thin">
        <color indexed="64"/>
      </top>
      <bottom/>
      <diagonal/>
    </border>
    <border>
      <left style="medium">
        <color indexed="64"/>
      </left>
      <right/>
      <top/>
      <bottom/>
      <diagonal/>
    </border>
    <border>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bottom/>
      <diagonal/>
    </border>
  </borders>
  <cellStyleXfs count="2">
    <xf numFmtId="0" fontId="0" fillId="0" borderId="0"/>
    <xf numFmtId="44" fontId="11" fillId="0" borderId="0" applyFont="0" applyFill="0" applyBorder="0" applyAlignment="0" applyProtection="0"/>
  </cellStyleXfs>
  <cellXfs count="600">
    <xf numFmtId="0" fontId="0" fillId="0" borderId="0" xfId="0"/>
    <xf numFmtId="0" fontId="2" fillId="2" borderId="0" xfId="0" applyFont="1" applyFill="1" applyAlignment="1">
      <alignment horizontal="left" wrapText="1"/>
    </xf>
    <xf numFmtId="164" fontId="1" fillId="0" borderId="0" xfId="0" applyNumberFormat="1" applyFont="1" applyAlignment="1">
      <alignment horizontal="center"/>
    </xf>
    <xf numFmtId="0" fontId="2" fillId="2" borderId="0" xfId="0" applyFont="1" applyFill="1" applyAlignment="1">
      <alignment horizontal="center" wrapText="1"/>
    </xf>
    <xf numFmtId="4" fontId="1" fillId="0" borderId="0" xfId="0" applyNumberFormat="1" applyFont="1"/>
    <xf numFmtId="0" fontId="2" fillId="2" borderId="0" xfId="0" applyFont="1" applyFill="1" applyAlignment="1">
      <alignment wrapText="1"/>
    </xf>
    <xf numFmtId="4" fontId="0" fillId="0" borderId="0" xfId="0" applyNumberFormat="1"/>
    <xf numFmtId="165" fontId="0" fillId="0" borderId="0" xfId="0" applyNumberFormat="1"/>
    <xf numFmtId="165" fontId="1" fillId="0" borderId="0" xfId="0" applyNumberFormat="1" applyFont="1" applyAlignment="1">
      <alignment horizontal="center"/>
    </xf>
    <xf numFmtId="165" fontId="1" fillId="0" borderId="0" xfId="0" applyNumberFormat="1" applyFont="1"/>
    <xf numFmtId="0" fontId="7" fillId="0" borderId="0" xfId="0" applyFont="1" applyAlignment="1">
      <alignment horizontal="center"/>
    </xf>
    <xf numFmtId="165" fontId="4" fillId="0" borderId="0" xfId="0" applyNumberFormat="1" applyFont="1"/>
    <xf numFmtId="0" fontId="0" fillId="0" borderId="1" xfId="0" applyBorder="1"/>
    <xf numFmtId="0" fontId="6" fillId="0" borderId="1" xfId="0" applyFont="1" applyBorder="1" applyAlignment="1">
      <alignment horizontal="center" vertical="center"/>
    </xf>
    <xf numFmtId="165" fontId="1" fillId="0" borderId="1"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xf>
    <xf numFmtId="0" fontId="7" fillId="0" borderId="4" xfId="0" applyFont="1" applyBorder="1" applyAlignment="1">
      <alignment horizontal="center"/>
    </xf>
    <xf numFmtId="0" fontId="6" fillId="4" borderId="0" xfId="0" applyFont="1" applyFill="1" applyAlignment="1">
      <alignment horizontal="center"/>
    </xf>
    <xf numFmtId="0" fontId="0" fillId="4" borderId="0" xfId="0" applyFill="1"/>
    <xf numFmtId="0" fontId="8" fillId="0" borderId="0" xfId="0" applyFont="1" applyAlignment="1">
      <alignment horizontal="center"/>
    </xf>
    <xf numFmtId="0" fontId="5" fillId="3" borderId="0" xfId="0" applyFont="1" applyFill="1" applyAlignment="1">
      <alignment horizontal="center" wrapText="1"/>
    </xf>
    <xf numFmtId="166" fontId="1" fillId="0" borderId="1" xfId="0" applyNumberFormat="1" applyFont="1" applyBorder="1" applyAlignment="1">
      <alignment horizontal="center" vertical="center"/>
    </xf>
    <xf numFmtId="166" fontId="0" fillId="0" borderId="0" xfId="0" applyNumberFormat="1"/>
    <xf numFmtId="166" fontId="3" fillId="0" borderId="0" xfId="0" applyNumberFormat="1" applyFont="1" applyAlignment="1">
      <alignment horizontal="right"/>
    </xf>
    <xf numFmtId="166" fontId="3" fillId="0" borderId="0" xfId="0" applyNumberFormat="1" applyFont="1"/>
    <xf numFmtId="164" fontId="1" fillId="0" borderId="1" xfId="0" applyNumberFormat="1" applyFont="1" applyBorder="1" applyAlignment="1">
      <alignment horizontal="center"/>
    </xf>
    <xf numFmtId="0" fontId="5" fillId="0" borderId="0" xfId="0" applyFont="1" applyAlignment="1">
      <alignment horizontal="center" wrapText="1"/>
    </xf>
    <xf numFmtId="165" fontId="1" fillId="5" borderId="1" xfId="0" applyNumberFormat="1" applyFont="1" applyFill="1" applyBorder="1" applyAlignment="1">
      <alignment horizontal="center" vertical="center" wrapText="1"/>
    </xf>
    <xf numFmtId="0" fontId="2" fillId="0" borderId="0" xfId="0" applyFont="1" applyAlignment="1">
      <alignment horizontal="left" wrapText="1"/>
    </xf>
    <xf numFmtId="0" fontId="2" fillId="6" borderId="0" xfId="0" applyFont="1" applyFill="1" applyAlignment="1">
      <alignment horizontal="left" wrapText="1"/>
    </xf>
    <xf numFmtId="0" fontId="2" fillId="7" borderId="0" xfId="0" applyFont="1" applyFill="1" applyAlignment="1">
      <alignment horizontal="left" wrapText="1"/>
    </xf>
    <xf numFmtId="0" fontId="2" fillId="8" borderId="0" xfId="0" applyFont="1" applyFill="1" applyAlignment="1">
      <alignment horizontal="left" wrapText="1"/>
    </xf>
    <xf numFmtId="0" fontId="2" fillId="5" borderId="0" xfId="0" applyFont="1" applyFill="1" applyAlignment="1">
      <alignment horizontal="left" wrapText="1"/>
    </xf>
    <xf numFmtId="0" fontId="2" fillId="9" borderId="0" xfId="0" applyFont="1" applyFill="1" applyAlignment="1">
      <alignment horizontal="left" wrapText="1"/>
    </xf>
    <xf numFmtId="4" fontId="1" fillId="5" borderId="0" xfId="0" applyNumberFormat="1" applyFont="1" applyFill="1"/>
    <xf numFmtId="16" fontId="0" fillId="4" borderId="0" xfId="0" applyNumberFormat="1" applyFill="1"/>
    <xf numFmtId="0" fontId="2" fillId="10" borderId="0" xfId="0" applyFont="1" applyFill="1" applyAlignment="1">
      <alignment horizontal="left" wrapText="1"/>
    </xf>
    <xf numFmtId="0" fontId="5" fillId="10" borderId="0" xfId="0" applyFont="1" applyFill="1" applyAlignment="1">
      <alignment horizontal="left" wrapText="1"/>
    </xf>
    <xf numFmtId="0" fontId="2" fillId="4" borderId="0" xfId="0" applyFont="1" applyFill="1" applyAlignment="1">
      <alignment horizontal="left" wrapText="1"/>
    </xf>
    <xf numFmtId="0" fontId="1" fillId="4" borderId="0" xfId="0" applyFont="1" applyFill="1"/>
    <xf numFmtId="0" fontId="1" fillId="0" borderId="1" xfId="0" applyFont="1" applyBorder="1"/>
    <xf numFmtId="0" fontId="1" fillId="0" borderId="0" xfId="0" applyFont="1"/>
    <xf numFmtId="165" fontId="10" fillId="5" borderId="0" xfId="0" applyNumberFormat="1" applyFont="1" applyFill="1"/>
    <xf numFmtId="0" fontId="2" fillId="11" borderId="0" xfId="0" applyFont="1" applyFill="1" applyAlignment="1">
      <alignment horizontal="left" wrapText="1"/>
    </xf>
    <xf numFmtId="0" fontId="2" fillId="12" borderId="0" xfId="0" applyFont="1" applyFill="1" applyAlignment="1">
      <alignment horizontal="left" wrapText="1"/>
    </xf>
    <xf numFmtId="0" fontId="2" fillId="0" borderId="0" xfId="0" applyFont="1" applyAlignment="1">
      <alignment horizontal="center" wrapText="1"/>
    </xf>
    <xf numFmtId="0" fontId="2" fillId="0" borderId="0" xfId="0" applyFont="1" applyAlignment="1">
      <alignment wrapText="1"/>
    </xf>
    <xf numFmtId="0" fontId="5" fillId="0" borderId="0" xfId="0" applyFont="1" applyAlignment="1">
      <alignment horizontal="left" wrapText="1"/>
    </xf>
    <xf numFmtId="16" fontId="0" fillId="0" borderId="0" xfId="0" applyNumberFormat="1"/>
    <xf numFmtId="0" fontId="2" fillId="3" borderId="0" xfId="0" applyFont="1" applyFill="1" applyAlignment="1">
      <alignment horizontal="left" wrapText="1"/>
    </xf>
    <xf numFmtId="166" fontId="1" fillId="0" borderId="0" xfId="0" applyNumberFormat="1" applyFont="1"/>
    <xf numFmtId="0" fontId="5" fillId="12" borderId="0" xfId="0" applyFont="1" applyFill="1" applyAlignment="1">
      <alignment horizontal="center" wrapText="1"/>
    </xf>
    <xf numFmtId="0" fontId="5" fillId="12" borderId="0" xfId="0" applyFont="1" applyFill="1" applyAlignment="1">
      <alignment wrapText="1"/>
    </xf>
    <xf numFmtId="0" fontId="5" fillId="0" borderId="0" xfId="0" applyFont="1" applyAlignment="1">
      <alignment wrapText="1"/>
    </xf>
    <xf numFmtId="0" fontId="5" fillId="12" borderId="0" xfId="0" applyFont="1" applyFill="1" applyAlignment="1">
      <alignment horizontal="left" wrapText="1"/>
    </xf>
    <xf numFmtId="0" fontId="5" fillId="13" borderId="0" xfId="0" applyFont="1" applyFill="1" applyAlignment="1">
      <alignment horizontal="left" wrapText="1"/>
    </xf>
    <xf numFmtId="0" fontId="5" fillId="9" borderId="0" xfId="0" applyFont="1" applyFill="1" applyAlignment="1">
      <alignment horizontal="left" wrapText="1"/>
    </xf>
    <xf numFmtId="0" fontId="5" fillId="4" borderId="0" xfId="0" applyFont="1" applyFill="1" applyAlignment="1">
      <alignment horizontal="left" wrapText="1"/>
    </xf>
    <xf numFmtId="0" fontId="2" fillId="4" borderId="0" xfId="0" applyFont="1" applyFill="1" applyAlignment="1">
      <alignment wrapText="1"/>
    </xf>
    <xf numFmtId="0" fontId="5" fillId="14" borderId="0" xfId="0" applyFont="1" applyFill="1" applyAlignment="1">
      <alignment horizontal="left" wrapText="1"/>
    </xf>
    <xf numFmtId="4" fontId="1" fillId="6" borderId="0" xfId="0" applyNumberFormat="1" applyFont="1" applyFill="1"/>
    <xf numFmtId="166" fontId="3" fillId="6" borderId="0" xfId="0" applyNumberFormat="1" applyFont="1" applyFill="1" applyAlignment="1">
      <alignment horizontal="right"/>
    </xf>
    <xf numFmtId="0" fontId="5" fillId="5" borderId="0" xfId="0" applyFont="1" applyFill="1" applyAlignment="1">
      <alignment horizontal="left" wrapText="1"/>
    </xf>
    <xf numFmtId="0" fontId="5" fillId="15" borderId="0" xfId="0" applyFont="1" applyFill="1" applyAlignment="1">
      <alignment horizontal="left" wrapText="1"/>
    </xf>
    <xf numFmtId="0" fontId="5" fillId="7" borderId="0" xfId="0" applyFont="1" applyFill="1" applyAlignment="1">
      <alignment horizontal="left" wrapText="1"/>
    </xf>
    <xf numFmtId="0" fontId="5" fillId="3" borderId="0" xfId="0" applyFont="1" applyFill="1" applyAlignment="1">
      <alignment horizontal="left" wrapText="1"/>
    </xf>
    <xf numFmtId="4" fontId="1" fillId="0" borderId="0" xfId="0" applyNumberFormat="1" applyFont="1" applyAlignment="1">
      <alignment wrapText="1"/>
    </xf>
    <xf numFmtId="0" fontId="5" fillId="16" borderId="0" xfId="0" applyFont="1" applyFill="1" applyAlignment="1">
      <alignment horizontal="left" wrapText="1"/>
    </xf>
    <xf numFmtId="0" fontId="1" fillId="0" borderId="0" xfId="0" applyFont="1" applyAlignment="1">
      <alignment horizontal="center"/>
    </xf>
    <xf numFmtId="0" fontId="6" fillId="0" borderId="0" xfId="0" applyFont="1" applyAlignment="1">
      <alignment horizontal="center"/>
    </xf>
    <xf numFmtId="44" fontId="0" fillId="0" borderId="0" xfId="1" applyFont="1"/>
    <xf numFmtId="44" fontId="1" fillId="0" borderId="0" xfId="1" applyFont="1"/>
    <xf numFmtId="44" fontId="1" fillId="0" borderId="0" xfId="1" applyFont="1" applyAlignment="1">
      <alignment horizontal="center"/>
    </xf>
    <xf numFmtId="166" fontId="1" fillId="0" borderId="0" xfId="0" applyNumberFormat="1" applyFont="1" applyAlignment="1">
      <alignment horizontal="center"/>
    </xf>
    <xf numFmtId="165" fontId="1" fillId="17" borderId="0" xfId="0" applyNumberFormat="1" applyFont="1" applyFill="1"/>
    <xf numFmtId="165" fontId="6" fillId="0" borderId="0" xfId="0" applyNumberFormat="1" applyFont="1"/>
    <xf numFmtId="44" fontId="6" fillId="0" borderId="0" xfId="1" applyFont="1"/>
    <xf numFmtId="167" fontId="1" fillId="0" borderId="0" xfId="0" applyNumberFormat="1" applyFont="1" applyAlignment="1">
      <alignment horizontal="center"/>
    </xf>
    <xf numFmtId="0" fontId="1" fillId="6" borderId="0" xfId="0" applyFont="1" applyFill="1" applyAlignment="1">
      <alignment wrapText="1"/>
    </xf>
    <xf numFmtId="44" fontId="1" fillId="5" borderId="0" xfId="1" applyFont="1" applyFill="1"/>
    <xf numFmtId="0" fontId="1" fillId="5" borderId="0" xfId="0" applyFont="1" applyFill="1"/>
    <xf numFmtId="0" fontId="1" fillId="9" borderId="0" xfId="0" applyFont="1" applyFill="1" applyAlignment="1">
      <alignment wrapText="1"/>
    </xf>
    <xf numFmtId="0" fontId="8" fillId="0" borderId="0" xfId="0" applyFont="1" applyAlignment="1">
      <alignment horizontal="center" wrapText="1"/>
    </xf>
    <xf numFmtId="165" fontId="3" fillId="0" borderId="0" xfId="0" applyNumberFormat="1" applyFont="1"/>
    <xf numFmtId="0" fontId="1" fillId="0" borderId="0" xfId="0" applyFont="1" applyAlignment="1">
      <alignment wrapText="1"/>
    </xf>
    <xf numFmtId="0" fontId="1" fillId="5" borderId="0" xfId="0" applyFont="1" applyFill="1" applyAlignment="1">
      <alignment wrapText="1"/>
    </xf>
    <xf numFmtId="0" fontId="1" fillId="14" borderId="0" xfId="0" applyFont="1" applyFill="1" applyAlignment="1">
      <alignment wrapText="1"/>
    </xf>
    <xf numFmtId="0" fontId="1" fillId="18" borderId="0" xfId="0" applyFont="1" applyFill="1" applyAlignment="1">
      <alignment wrapText="1"/>
    </xf>
    <xf numFmtId="0" fontId="0" fillId="4" borderId="0" xfId="0" applyFill="1" applyAlignment="1">
      <alignment horizontal="center"/>
    </xf>
    <xf numFmtId="0" fontId="0" fillId="0" borderId="1" xfId="0" applyBorder="1" applyAlignment="1">
      <alignment horizontal="center"/>
    </xf>
    <xf numFmtId="0" fontId="0" fillId="0" borderId="0" xfId="0" applyAlignment="1">
      <alignment horizontal="center"/>
    </xf>
    <xf numFmtId="0" fontId="1" fillId="15" borderId="0" xfId="0" applyFont="1" applyFill="1" applyAlignment="1">
      <alignment horizontal="center"/>
    </xf>
    <xf numFmtId="0" fontId="5" fillId="4" borderId="0" xfId="0" applyFont="1" applyFill="1" applyAlignment="1">
      <alignment horizontal="center" wrapText="1"/>
    </xf>
    <xf numFmtId="0" fontId="5" fillId="11" borderId="0" xfId="0" applyFont="1" applyFill="1" applyAlignment="1">
      <alignment horizontal="center" wrapText="1"/>
    </xf>
    <xf numFmtId="0" fontId="1" fillId="11" borderId="0" xfId="0" applyFont="1" applyFill="1" applyAlignment="1">
      <alignment wrapText="1"/>
    </xf>
    <xf numFmtId="0" fontId="13" fillId="0" borderId="0" xfId="0" applyFont="1" applyAlignment="1">
      <alignment horizontal="left" wrapText="1"/>
    </xf>
    <xf numFmtId="0" fontId="5" fillId="19" borderId="0" xfId="0" applyFont="1" applyFill="1" applyAlignment="1">
      <alignment horizontal="center" wrapText="1"/>
    </xf>
    <xf numFmtId="0" fontId="1" fillId="19" borderId="0" xfId="0" applyFont="1" applyFill="1" applyAlignment="1">
      <alignment wrapText="1"/>
    </xf>
    <xf numFmtId="0" fontId="2" fillId="0" borderId="0" xfId="0" applyFont="1"/>
    <xf numFmtId="0" fontId="1" fillId="4" borderId="0" xfId="0" applyFont="1" applyFill="1" applyAlignment="1">
      <alignment wrapText="1"/>
    </xf>
    <xf numFmtId="0" fontId="5" fillId="5" borderId="0" xfId="0" applyFont="1" applyFill="1" applyAlignment="1">
      <alignment horizontal="center" wrapText="1"/>
    </xf>
    <xf numFmtId="0" fontId="5" fillId="20" borderId="0" xfId="0" applyFont="1" applyFill="1" applyAlignment="1">
      <alignment horizontal="center" wrapText="1"/>
    </xf>
    <xf numFmtId="0" fontId="1" fillId="20" borderId="0" xfId="0" applyFont="1" applyFill="1" applyAlignment="1">
      <alignment wrapText="1"/>
    </xf>
    <xf numFmtId="0" fontId="5" fillId="13" borderId="0" xfId="0" applyFont="1" applyFill="1" applyAlignment="1">
      <alignment horizontal="center" wrapText="1"/>
    </xf>
    <xf numFmtId="0" fontId="5" fillId="21" borderId="0" xfId="0" applyFont="1" applyFill="1" applyAlignment="1">
      <alignment horizontal="center" wrapText="1"/>
    </xf>
    <xf numFmtId="0" fontId="5" fillId="15" borderId="0" xfId="0" applyFont="1" applyFill="1" applyAlignment="1">
      <alignment horizontal="center" wrapText="1"/>
    </xf>
    <xf numFmtId="165" fontId="16" fillId="0" borderId="15" xfId="0" applyNumberFormat="1" applyFont="1" applyBorder="1" applyAlignment="1">
      <alignment horizontal="center" wrapText="1"/>
    </xf>
    <xf numFmtId="165" fontId="0" fillId="0" borderId="16" xfId="0" applyNumberFormat="1" applyBorder="1"/>
    <xf numFmtId="165" fontId="6" fillId="9" borderId="17" xfId="0" applyNumberFormat="1" applyFont="1" applyFill="1" applyBorder="1"/>
    <xf numFmtId="165" fontId="6" fillId="0" borderId="17" xfId="0" applyNumberFormat="1" applyFont="1" applyBorder="1"/>
    <xf numFmtId="165" fontId="6" fillId="12" borderId="17" xfId="0" applyNumberFormat="1" applyFont="1" applyFill="1" applyBorder="1"/>
    <xf numFmtId="0" fontId="7" fillId="22" borderId="3" xfId="0" applyFont="1" applyFill="1" applyBorder="1" applyAlignment="1">
      <alignment horizontal="center"/>
    </xf>
    <xf numFmtId="165" fontId="1" fillId="22" borderId="0" xfId="0" applyNumberFormat="1" applyFont="1" applyFill="1"/>
    <xf numFmtId="165" fontId="4" fillId="22" borderId="0" xfId="0" applyNumberFormat="1" applyFont="1" applyFill="1"/>
    <xf numFmtId="165" fontId="6" fillId="22" borderId="17" xfId="0" applyNumberFormat="1" applyFont="1" applyFill="1" applyBorder="1"/>
    <xf numFmtId="4" fontId="1" fillId="12" borderId="0" xfId="0" applyNumberFormat="1" applyFont="1" applyFill="1"/>
    <xf numFmtId="166" fontId="3" fillId="12" borderId="0" xfId="0" applyNumberFormat="1" applyFont="1" applyFill="1" applyAlignment="1">
      <alignment horizontal="right"/>
    </xf>
    <xf numFmtId="4" fontId="3" fillId="0" borderId="0" xfId="0" applyNumberFormat="1" applyFont="1" applyAlignment="1">
      <alignment horizontal="right"/>
    </xf>
    <xf numFmtId="0" fontId="2" fillId="5" borderId="0" xfId="0" applyFont="1" applyFill="1" applyAlignment="1">
      <alignment wrapText="1"/>
    </xf>
    <xf numFmtId="0" fontId="17" fillId="0" borderId="0" xfId="0" applyFont="1" applyAlignment="1">
      <alignment horizontal="center"/>
    </xf>
    <xf numFmtId="0" fontId="1" fillId="22" borderId="0" xfId="0" applyFont="1" applyFill="1"/>
    <xf numFmtId="166" fontId="1" fillId="22" borderId="0" xfId="0" applyNumberFormat="1" applyFont="1" applyFill="1"/>
    <xf numFmtId="0" fontId="7" fillId="22" borderId="0" xfId="0" applyFont="1" applyFill="1" applyAlignment="1">
      <alignment horizontal="center"/>
    </xf>
    <xf numFmtId="165" fontId="6" fillId="11" borderId="17" xfId="0" applyNumberFormat="1" applyFont="1" applyFill="1" applyBorder="1"/>
    <xf numFmtId="165" fontId="6" fillId="0" borderId="18" xfId="0" applyNumberFormat="1" applyFont="1" applyBorder="1"/>
    <xf numFmtId="165" fontId="16" fillId="0" borderId="1" xfId="0" applyNumberFormat="1" applyFont="1" applyBorder="1" applyAlignment="1">
      <alignment horizontal="center" vertical="center" wrapText="1"/>
    </xf>
    <xf numFmtId="165" fontId="16" fillId="0" borderId="0" xfId="0" applyNumberFormat="1" applyFont="1"/>
    <xf numFmtId="165" fontId="16" fillId="0" borderId="17" xfId="0" applyNumberFormat="1" applyFont="1" applyBorder="1"/>
    <xf numFmtId="165" fontId="16" fillId="0" borderId="18" xfId="0" applyNumberFormat="1" applyFont="1" applyBorder="1"/>
    <xf numFmtId="0" fontId="16" fillId="0" borderId="15" xfId="0" applyFont="1" applyBorder="1" applyAlignment="1">
      <alignment wrapText="1"/>
    </xf>
    <xf numFmtId="165" fontId="16" fillId="23" borderId="16" xfId="0" applyNumberFormat="1" applyFont="1" applyFill="1" applyBorder="1"/>
    <xf numFmtId="165" fontId="16" fillId="23" borderId="17" xfId="0" applyNumberFormat="1" applyFont="1" applyFill="1" applyBorder="1"/>
    <xf numFmtId="165" fontId="1" fillId="5" borderId="0" xfId="0" applyNumberFormat="1" applyFont="1" applyFill="1"/>
    <xf numFmtId="166" fontId="1" fillId="5" borderId="0" xfId="0" applyNumberFormat="1" applyFont="1" applyFill="1"/>
    <xf numFmtId="0" fontId="7" fillId="5" borderId="3" xfId="0" applyFont="1" applyFill="1" applyBorder="1" applyAlignment="1">
      <alignment horizontal="center"/>
    </xf>
    <xf numFmtId="165" fontId="1" fillId="23" borderId="0" xfId="0" applyNumberFormat="1" applyFont="1" applyFill="1"/>
    <xf numFmtId="0" fontId="7" fillId="19" borderId="3" xfId="0" applyFont="1" applyFill="1" applyBorder="1" applyAlignment="1">
      <alignment horizontal="center"/>
    </xf>
    <xf numFmtId="165" fontId="1" fillId="19" borderId="0" xfId="0" applyNumberFormat="1" applyFont="1" applyFill="1"/>
    <xf numFmtId="44" fontId="16" fillId="0" borderId="0" xfId="1" applyFont="1"/>
    <xf numFmtId="0" fontId="8" fillId="0" borderId="0" xfId="0" applyFont="1"/>
    <xf numFmtId="0" fontId="6" fillId="0" borderId="0" xfId="0" applyFont="1"/>
    <xf numFmtId="44" fontId="0" fillId="0" borderId="1" xfId="1" applyFont="1" applyBorder="1"/>
    <xf numFmtId="0" fontId="0" fillId="0" borderId="19" xfId="0" applyBorder="1"/>
    <xf numFmtId="165" fontId="1" fillId="0" borderId="0" xfId="0" applyNumberFormat="1" applyFont="1" applyAlignment="1">
      <alignment horizontal="center" vertical="center" wrapText="1"/>
    </xf>
    <xf numFmtId="0" fontId="16" fillId="0" borderId="20" xfId="0" applyFont="1" applyBorder="1" applyAlignment="1">
      <alignment horizontal="center" wrapText="1"/>
    </xf>
    <xf numFmtId="166" fontId="1" fillId="0" borderId="1" xfId="0" applyNumberFormat="1" applyFont="1" applyBorder="1" applyAlignment="1">
      <alignment horizontal="center" vertical="center" wrapText="1"/>
    </xf>
    <xf numFmtId="0" fontId="5" fillId="7" borderId="0" xfId="0" applyFont="1" applyFill="1" applyAlignment="1">
      <alignment wrapText="1"/>
    </xf>
    <xf numFmtId="165" fontId="6" fillId="0" borderId="15" xfId="0" applyNumberFormat="1" applyFont="1" applyBorder="1"/>
    <xf numFmtId="165" fontId="6" fillId="5" borderId="0" xfId="0" applyNumberFormat="1" applyFont="1" applyFill="1"/>
    <xf numFmtId="0" fontId="8" fillId="19" borderId="0" xfId="0" applyFont="1" applyFill="1" applyAlignment="1">
      <alignment horizontal="center"/>
    </xf>
    <xf numFmtId="0" fontId="7" fillId="0" borderId="0" xfId="0" applyFont="1" applyAlignment="1">
      <alignment horizontal="center" wrapText="1"/>
    </xf>
    <xf numFmtId="165" fontId="16" fillId="0" borderId="16" xfId="0" applyNumberFormat="1" applyFont="1" applyBorder="1"/>
    <xf numFmtId="0" fontId="5" fillId="24" borderId="21" xfId="0" applyFont="1" applyFill="1" applyBorder="1" applyAlignment="1">
      <alignment horizontal="left" wrapText="1"/>
    </xf>
    <xf numFmtId="0" fontId="5" fillId="0" borderId="21" xfId="0" applyFont="1" applyBorder="1" applyAlignment="1">
      <alignment horizontal="left" wrapText="1"/>
    </xf>
    <xf numFmtId="0" fontId="18" fillId="0" borderId="0" xfId="0" applyFont="1"/>
    <xf numFmtId="0" fontId="6" fillId="9" borderId="0" xfId="0" applyFont="1" applyFill="1" applyAlignment="1">
      <alignment horizontal="center"/>
    </xf>
    <xf numFmtId="0" fontId="1" fillId="0" borderId="21" xfId="0" applyFont="1" applyBorder="1" applyAlignment="1">
      <alignment horizontal="center" wrapText="1"/>
    </xf>
    <xf numFmtId="0" fontId="5" fillId="3" borderId="21" xfId="0" applyFont="1" applyFill="1" applyBorder="1" applyAlignment="1">
      <alignment horizontal="left" wrapText="1"/>
    </xf>
    <xf numFmtId="0" fontId="1" fillId="5" borderId="21" xfId="0" applyFont="1" applyFill="1" applyBorder="1" applyAlignment="1">
      <alignment horizontal="center" wrapText="1"/>
    </xf>
    <xf numFmtId="0" fontId="1" fillId="0" borderId="1" xfId="0" applyFont="1" applyBorder="1" applyAlignment="1">
      <alignment horizontal="center"/>
    </xf>
    <xf numFmtId="0" fontId="5" fillId="25" borderId="21" xfId="0" applyFont="1" applyFill="1" applyBorder="1" applyAlignment="1">
      <alignment horizontal="center" wrapText="1"/>
    </xf>
    <xf numFmtId="0" fontId="5" fillId="5" borderId="21" xfId="0" applyFont="1" applyFill="1" applyBorder="1" applyAlignment="1">
      <alignment horizontal="center" wrapText="1"/>
    </xf>
    <xf numFmtId="0" fontId="5" fillId="25" borderId="21" xfId="0" applyFont="1" applyFill="1" applyBorder="1" applyAlignment="1">
      <alignment horizontal="left" wrapText="1"/>
    </xf>
    <xf numFmtId="0" fontId="5" fillId="5" borderId="21" xfId="0" applyFont="1" applyFill="1" applyBorder="1" applyAlignment="1">
      <alignment horizontal="left" wrapText="1"/>
    </xf>
    <xf numFmtId="0" fontId="5" fillId="3" borderId="21" xfId="0" applyFont="1" applyFill="1" applyBorder="1" applyAlignment="1">
      <alignment horizontal="center" wrapText="1"/>
    </xf>
    <xf numFmtId="0" fontId="5" fillId="6" borderId="21" xfId="0" applyFont="1" applyFill="1" applyBorder="1" applyAlignment="1">
      <alignment horizontal="left" wrapText="1"/>
    </xf>
    <xf numFmtId="0" fontId="5" fillId="13" borderId="21" xfId="0" applyFont="1" applyFill="1" applyBorder="1" applyAlignment="1">
      <alignment horizontal="left" wrapText="1"/>
    </xf>
    <xf numFmtId="0" fontId="5" fillId="23" borderId="21" xfId="0" applyFont="1" applyFill="1" applyBorder="1" applyAlignment="1">
      <alignment horizontal="center" wrapText="1"/>
    </xf>
    <xf numFmtId="0" fontId="5" fillId="6" borderId="21" xfId="0" applyFont="1" applyFill="1" applyBorder="1" applyAlignment="1">
      <alignment horizontal="center" wrapText="1"/>
    </xf>
    <xf numFmtId="0" fontId="5" fillId="9" borderId="21" xfId="0" applyFont="1" applyFill="1" applyBorder="1" applyAlignment="1">
      <alignment horizontal="center" wrapText="1"/>
    </xf>
    <xf numFmtId="0" fontId="5" fillId="7" borderId="21" xfId="0" applyFont="1" applyFill="1" applyBorder="1" applyAlignment="1">
      <alignment horizontal="left" wrapText="1"/>
    </xf>
    <xf numFmtId="165" fontId="16" fillId="19" borderId="17" xfId="0" applyNumberFormat="1" applyFont="1" applyFill="1" applyBorder="1"/>
    <xf numFmtId="0" fontId="20" fillId="0" borderId="0" xfId="0" applyFont="1"/>
    <xf numFmtId="0" fontId="5" fillId="7" borderId="22" xfId="0" applyFont="1" applyFill="1" applyBorder="1" applyAlignment="1">
      <alignment horizontal="left" wrapText="1"/>
    </xf>
    <xf numFmtId="0" fontId="5" fillId="6" borderId="24" xfId="0" applyFont="1" applyFill="1" applyBorder="1" applyAlignment="1">
      <alignment horizontal="left" wrapText="1"/>
    </xf>
    <xf numFmtId="0" fontId="19" fillId="0" borderId="0" xfId="0" applyFont="1"/>
    <xf numFmtId="165" fontId="4" fillId="19" borderId="0" xfId="0" applyNumberFormat="1" applyFont="1" applyFill="1"/>
    <xf numFmtId="0" fontId="1" fillId="7" borderId="21" xfId="0" applyFont="1" applyFill="1" applyBorder="1" applyAlignment="1">
      <alignment horizontal="left" vertical="center" wrapText="1"/>
    </xf>
    <xf numFmtId="0" fontId="1" fillId="14" borderId="21" xfId="0" applyFont="1" applyFill="1" applyBorder="1" applyAlignment="1">
      <alignment horizontal="left" vertical="center" wrapText="1"/>
    </xf>
    <xf numFmtId="0" fontId="5" fillId="14" borderId="21" xfId="0" applyFont="1" applyFill="1" applyBorder="1" applyAlignment="1">
      <alignment horizontal="center" wrapText="1"/>
    </xf>
    <xf numFmtId="0" fontId="5" fillId="0" borderId="21" xfId="0" applyFont="1" applyBorder="1" applyAlignment="1">
      <alignment horizontal="center" wrapText="1"/>
    </xf>
    <xf numFmtId="0" fontId="21" fillId="0" borderId="0" xfId="0" applyFont="1" applyAlignment="1">
      <alignment horizontal="center" vertical="top"/>
    </xf>
    <xf numFmtId="0" fontId="1" fillId="12" borderId="21" xfId="0" applyFont="1" applyFill="1" applyBorder="1" applyAlignment="1">
      <alignment horizontal="left" vertical="center" wrapText="1"/>
    </xf>
    <xf numFmtId="0" fontId="5" fillId="12" borderId="21" xfId="0" applyFont="1" applyFill="1" applyBorder="1" applyAlignment="1">
      <alignment horizontal="center" wrapText="1"/>
    </xf>
    <xf numFmtId="0" fontId="1" fillId="5" borderId="21" xfId="0" applyFont="1" applyFill="1" applyBorder="1" applyAlignment="1">
      <alignment horizontal="left" vertical="center" wrapText="1"/>
    </xf>
    <xf numFmtId="0" fontId="1" fillId="26" borderId="21" xfId="0" applyFont="1" applyFill="1" applyBorder="1" applyAlignment="1">
      <alignment horizontal="left" vertical="center" wrapText="1"/>
    </xf>
    <xf numFmtId="0" fontId="5" fillId="26" borderId="21" xfId="0" applyFont="1" applyFill="1" applyBorder="1" applyAlignment="1">
      <alignment horizontal="center" wrapText="1"/>
    </xf>
    <xf numFmtId="0" fontId="1" fillId="7" borderId="21" xfId="0" applyFont="1" applyFill="1" applyBorder="1" applyAlignment="1">
      <alignment horizontal="center" wrapText="1"/>
    </xf>
    <xf numFmtId="0" fontId="1" fillId="11" borderId="21" xfId="0" applyFont="1" applyFill="1" applyBorder="1" applyAlignment="1">
      <alignment horizontal="left" vertical="center" wrapText="1"/>
    </xf>
    <xf numFmtId="0" fontId="1" fillId="11" borderId="21" xfId="0" applyFont="1" applyFill="1" applyBorder="1" applyAlignment="1">
      <alignment horizontal="center" wrapText="1"/>
    </xf>
    <xf numFmtId="0" fontId="1" fillId="4" borderId="21" xfId="0" applyFont="1" applyFill="1" applyBorder="1" applyAlignment="1">
      <alignment horizontal="left" vertical="center" wrapText="1"/>
    </xf>
    <xf numFmtId="0" fontId="1" fillId="4" borderId="21" xfId="0" applyFont="1" applyFill="1" applyBorder="1" applyAlignment="1">
      <alignment horizontal="center" wrapText="1"/>
    </xf>
    <xf numFmtId="0" fontId="1" fillId="9" borderId="21" xfId="0" applyFont="1" applyFill="1" applyBorder="1" applyAlignment="1">
      <alignment horizontal="center" wrapText="1"/>
    </xf>
    <xf numFmtId="0" fontId="1" fillId="9" borderId="21" xfId="0" applyFont="1" applyFill="1" applyBorder="1" applyAlignment="1">
      <alignment horizontal="left" vertical="center" wrapText="1"/>
    </xf>
    <xf numFmtId="0" fontId="1" fillId="3" borderId="21" xfId="0" applyFont="1" applyFill="1" applyBorder="1" applyAlignment="1">
      <alignment horizontal="center" wrapText="1"/>
    </xf>
    <xf numFmtId="0" fontId="1" fillId="18" borderId="21" xfId="0" applyFont="1" applyFill="1" applyBorder="1" applyAlignment="1">
      <alignment horizontal="left" vertical="center" wrapText="1"/>
    </xf>
    <xf numFmtId="0" fontId="1" fillId="0" borderId="0" xfId="0" applyFont="1" applyAlignment="1">
      <alignment horizontal="center" wrapText="1"/>
    </xf>
    <xf numFmtId="0" fontId="1" fillId="20" borderId="21" xfId="0" applyFont="1" applyFill="1" applyBorder="1" applyAlignment="1">
      <alignment horizontal="left" vertical="center" wrapText="1"/>
    </xf>
    <xf numFmtId="0" fontId="1" fillId="20" borderId="21" xfId="0" applyFont="1" applyFill="1" applyBorder="1" applyAlignment="1">
      <alignment horizontal="center" wrapText="1"/>
    </xf>
    <xf numFmtId="0" fontId="1" fillId="27" borderId="21" xfId="0" applyFont="1" applyFill="1" applyBorder="1" applyAlignment="1">
      <alignment horizontal="left" vertical="center" wrapText="1"/>
    </xf>
    <xf numFmtId="0" fontId="1" fillId="27" borderId="21" xfId="0" applyFont="1" applyFill="1" applyBorder="1" applyAlignment="1">
      <alignment horizontal="center" wrapText="1"/>
    </xf>
    <xf numFmtId="0" fontId="22" fillId="19" borderId="0" xfId="0" applyFont="1" applyFill="1" applyAlignment="1">
      <alignment horizontal="center"/>
    </xf>
    <xf numFmtId="0" fontId="1" fillId="28" borderId="21" xfId="0" applyFont="1" applyFill="1" applyBorder="1" applyAlignment="1">
      <alignment horizontal="center" wrapText="1"/>
    </xf>
    <xf numFmtId="0" fontId="1" fillId="24" borderId="21" xfId="0" applyFont="1" applyFill="1" applyBorder="1" applyAlignment="1">
      <alignment horizontal="left" vertical="center" wrapText="1"/>
    </xf>
    <xf numFmtId="0" fontId="1" fillId="14" borderId="21" xfId="0" applyFont="1" applyFill="1" applyBorder="1" applyAlignment="1">
      <alignment horizontal="center" wrapText="1"/>
    </xf>
    <xf numFmtId="0" fontId="23" fillId="0" borderId="0" xfId="0" applyFont="1"/>
    <xf numFmtId="0" fontId="1" fillId="29" borderId="21" xfId="0" applyFont="1" applyFill="1" applyBorder="1" applyAlignment="1">
      <alignment horizontal="center" wrapText="1"/>
    </xf>
    <xf numFmtId="166" fontId="1" fillId="19" borderId="0" xfId="0" applyNumberFormat="1" applyFont="1" applyFill="1"/>
    <xf numFmtId="0" fontId="1" fillId="6" borderId="21" xfId="0" applyFont="1" applyFill="1" applyBorder="1" applyAlignment="1">
      <alignment horizontal="left" vertical="center" wrapText="1"/>
    </xf>
    <xf numFmtId="0" fontId="5" fillId="19" borderId="0" xfId="0" applyFont="1" applyFill="1" applyAlignment="1">
      <alignment horizontal="left" wrapText="1"/>
    </xf>
    <xf numFmtId="0" fontId="1" fillId="6" borderId="21" xfId="0" applyFont="1" applyFill="1" applyBorder="1" applyAlignment="1">
      <alignment horizontal="center" wrapText="1"/>
    </xf>
    <xf numFmtId="0" fontId="0" fillId="19" borderId="0" xfId="0" applyFill="1"/>
    <xf numFmtId="0" fontId="24" fillId="19" borderId="0" xfId="0" applyFont="1" applyFill="1" applyAlignment="1">
      <alignment horizontal="center"/>
    </xf>
    <xf numFmtId="0" fontId="18" fillId="18" borderId="0" xfId="0" applyFont="1" applyFill="1" applyAlignment="1">
      <alignment horizontal="center"/>
    </xf>
    <xf numFmtId="0" fontId="0" fillId="18" borderId="0" xfId="0" applyFill="1" applyAlignment="1">
      <alignment horizontal="center"/>
    </xf>
    <xf numFmtId="0" fontId="1" fillId="18" borderId="0" xfId="0" applyFont="1" applyFill="1" applyAlignment="1">
      <alignment horizontal="center"/>
    </xf>
    <xf numFmtId="0" fontId="1" fillId="3" borderId="21" xfId="0" applyFont="1" applyFill="1" applyBorder="1" applyAlignment="1">
      <alignment horizontal="left" vertical="center" wrapText="1"/>
    </xf>
    <xf numFmtId="0" fontId="0" fillId="21" borderId="0" xfId="0" applyFill="1"/>
    <xf numFmtId="165" fontId="4" fillId="21" borderId="0" xfId="0" applyNumberFormat="1" applyFont="1" applyFill="1"/>
    <xf numFmtId="165" fontId="16" fillId="21" borderId="17" xfId="0" applyNumberFormat="1" applyFont="1" applyFill="1" applyBorder="1"/>
    <xf numFmtId="0" fontId="25" fillId="19" borderId="0" xfId="0" applyFont="1" applyFill="1"/>
    <xf numFmtId="0" fontId="1" fillId="23" borderId="21" xfId="0" applyFont="1" applyFill="1" applyBorder="1" applyAlignment="1">
      <alignment horizontal="center" wrapText="1"/>
    </xf>
    <xf numFmtId="0" fontId="1" fillId="23" borderId="21" xfId="0" applyFont="1" applyFill="1" applyBorder="1" applyAlignment="1">
      <alignment horizontal="left" vertical="center" wrapText="1"/>
    </xf>
    <xf numFmtId="0" fontId="1" fillId="29" borderId="21" xfId="0" applyFont="1" applyFill="1" applyBorder="1" applyAlignment="1">
      <alignment horizontal="left" vertical="center" wrapText="1"/>
    </xf>
    <xf numFmtId="0" fontId="1" fillId="30" borderId="21" xfId="0" applyFont="1" applyFill="1" applyBorder="1" applyAlignment="1">
      <alignment horizontal="center" wrapText="1"/>
    </xf>
    <xf numFmtId="0" fontId="1" fillId="30" borderId="21" xfId="0" applyFont="1" applyFill="1" applyBorder="1" applyAlignment="1">
      <alignment horizontal="left" vertical="center" wrapText="1"/>
    </xf>
    <xf numFmtId="165" fontId="16" fillId="0" borderId="0" xfId="0" applyNumberFormat="1" applyFont="1" applyFill="1"/>
    <xf numFmtId="0" fontId="25" fillId="19" borderId="0" xfId="0" applyFont="1" applyFill="1" applyAlignment="1">
      <alignment horizontal="center"/>
    </xf>
    <xf numFmtId="44" fontId="26" fillId="0" borderId="0" xfId="1" applyFont="1"/>
    <xf numFmtId="0" fontId="0" fillId="17" borderId="0" xfId="0" applyFill="1"/>
    <xf numFmtId="0" fontId="1" fillId="31" borderId="21" xfId="0" applyFont="1" applyFill="1" applyBorder="1" applyAlignment="1">
      <alignment horizontal="center" wrapText="1"/>
    </xf>
    <xf numFmtId="0" fontId="16" fillId="12" borderId="21" xfId="0" applyFont="1" applyFill="1" applyBorder="1" applyAlignment="1">
      <alignment horizontal="left" vertical="center" wrapText="1"/>
    </xf>
    <xf numFmtId="0" fontId="16" fillId="23" borderId="21" xfId="0" applyFont="1" applyFill="1" applyBorder="1" applyAlignment="1">
      <alignment horizontal="left" vertical="center" wrapText="1"/>
    </xf>
    <xf numFmtId="166" fontId="1" fillId="20" borderId="0" xfId="0" applyNumberFormat="1" applyFont="1" applyFill="1"/>
    <xf numFmtId="165" fontId="1" fillId="20" borderId="0" xfId="0" applyNumberFormat="1" applyFont="1" applyFill="1"/>
    <xf numFmtId="165" fontId="4" fillId="20" borderId="0" xfId="0" applyNumberFormat="1" applyFont="1" applyFill="1"/>
    <xf numFmtId="0" fontId="1" fillId="12" borderId="21" xfId="0" applyFont="1" applyFill="1" applyBorder="1" applyAlignment="1">
      <alignment horizontal="center" wrapText="1"/>
    </xf>
    <xf numFmtId="0" fontId="16" fillId="12" borderId="0" xfId="0" applyFont="1" applyFill="1" applyAlignment="1">
      <alignment horizontal="center" wrapText="1"/>
    </xf>
    <xf numFmtId="0" fontId="16" fillId="19" borderId="21" xfId="0" applyFont="1" applyFill="1" applyBorder="1" applyAlignment="1">
      <alignment horizontal="left" vertical="center" wrapText="1"/>
    </xf>
    <xf numFmtId="0" fontId="16" fillId="32" borderId="21" xfId="0" applyFont="1" applyFill="1" applyBorder="1" applyAlignment="1">
      <alignment horizontal="left" vertical="center" wrapText="1"/>
    </xf>
    <xf numFmtId="0" fontId="16" fillId="32" borderId="27" xfId="0" applyFont="1" applyFill="1" applyBorder="1" applyAlignment="1">
      <alignment horizontal="left" vertical="center" wrapText="1"/>
    </xf>
    <xf numFmtId="0" fontId="16" fillId="14" borderId="15" xfId="0" applyFont="1" applyFill="1" applyBorder="1" applyAlignment="1">
      <alignment horizontal="center" wrapText="1"/>
    </xf>
    <xf numFmtId="0" fontId="1" fillId="19" borderId="21" xfId="0" applyFont="1" applyFill="1" applyBorder="1" applyAlignment="1">
      <alignment horizontal="center" wrapText="1"/>
    </xf>
    <xf numFmtId="0" fontId="16" fillId="5" borderId="27" xfId="0" applyFont="1" applyFill="1" applyBorder="1" applyAlignment="1">
      <alignment horizontal="left" vertical="center" wrapText="1"/>
    </xf>
    <xf numFmtId="0" fontId="0" fillId="5" borderId="0" xfId="0" applyFill="1"/>
    <xf numFmtId="165" fontId="1" fillId="0" borderId="0" xfId="0" applyNumberFormat="1" applyFont="1" applyFill="1"/>
    <xf numFmtId="165" fontId="28" fillId="0" borderId="17" xfId="0" applyNumberFormat="1" applyFont="1" applyBorder="1"/>
    <xf numFmtId="165" fontId="4" fillId="0" borderId="0" xfId="0" applyNumberFormat="1" applyFont="1" applyFill="1"/>
    <xf numFmtId="0" fontId="16" fillId="11" borderId="27" xfId="0" applyFont="1" applyFill="1" applyBorder="1" applyAlignment="1">
      <alignment horizontal="left" vertical="center" wrapText="1"/>
    </xf>
    <xf numFmtId="0" fontId="16" fillId="33" borderId="27" xfId="0" applyFont="1" applyFill="1" applyBorder="1" applyAlignment="1">
      <alignment horizontal="left" vertical="center" wrapText="1"/>
    </xf>
    <xf numFmtId="0" fontId="16" fillId="34" borderId="27" xfId="0" applyFont="1" applyFill="1" applyBorder="1" applyAlignment="1">
      <alignment horizontal="left" vertical="center" wrapText="1"/>
    </xf>
    <xf numFmtId="0" fontId="16" fillId="34" borderId="21" xfId="0" applyFont="1" applyFill="1" applyBorder="1" applyAlignment="1">
      <alignment horizontal="left" vertical="center" wrapText="1"/>
    </xf>
    <xf numFmtId="0" fontId="16" fillId="35" borderId="21" xfId="0" applyFont="1" applyFill="1" applyBorder="1" applyAlignment="1">
      <alignment horizontal="left" vertical="center" wrapText="1"/>
    </xf>
    <xf numFmtId="0" fontId="16" fillId="36" borderId="21" xfId="0" applyFont="1" applyFill="1" applyBorder="1" applyAlignment="1">
      <alignment horizontal="left" vertical="center" wrapText="1"/>
    </xf>
    <xf numFmtId="0" fontId="16" fillId="11" borderId="21" xfId="0" applyFont="1" applyFill="1" applyBorder="1" applyAlignment="1">
      <alignment horizontal="left" vertical="center" wrapText="1"/>
    </xf>
    <xf numFmtId="0" fontId="18" fillId="0" borderId="28" xfId="0" applyFont="1" applyFill="1" applyBorder="1" applyAlignment="1"/>
    <xf numFmtId="0" fontId="18" fillId="0" borderId="5" xfId="0" applyFont="1" applyFill="1" applyBorder="1" applyAlignment="1"/>
    <xf numFmtId="0" fontId="18" fillId="0" borderId="29" xfId="0" applyFont="1" applyFill="1" applyBorder="1" applyAlignment="1"/>
    <xf numFmtId="0" fontId="18" fillId="0" borderId="0" xfId="0" applyFont="1" applyFill="1" applyBorder="1" applyAlignment="1"/>
    <xf numFmtId="0" fontId="16" fillId="8" borderId="21" xfId="0" applyFont="1" applyFill="1" applyBorder="1" applyAlignment="1">
      <alignment horizontal="left" vertical="center" wrapText="1"/>
    </xf>
    <xf numFmtId="166" fontId="1" fillId="17" borderId="0" xfId="0" applyNumberFormat="1" applyFont="1" applyFill="1"/>
    <xf numFmtId="0" fontId="16" fillId="5" borderId="21" xfId="0" applyFont="1" applyFill="1" applyBorder="1" applyAlignment="1">
      <alignment horizontal="left" vertical="center" wrapText="1"/>
    </xf>
    <xf numFmtId="0" fontId="16" fillId="5" borderId="21" xfId="0" applyFont="1" applyFill="1" applyBorder="1" applyAlignment="1">
      <alignment horizontal="center" wrapText="1"/>
    </xf>
    <xf numFmtId="0" fontId="38" fillId="0" borderId="0" xfId="0" applyFont="1" applyAlignment="1">
      <alignment horizontal="center" wrapText="1"/>
    </xf>
    <xf numFmtId="0" fontId="1" fillId="31" borderId="21" xfId="0" applyFont="1" applyFill="1" applyBorder="1" applyAlignment="1">
      <alignment horizontal="left" vertical="center" wrapText="1"/>
    </xf>
    <xf numFmtId="0" fontId="16" fillId="37" borderId="21" xfId="0" applyFont="1" applyFill="1" applyBorder="1" applyAlignment="1">
      <alignment horizontal="left" vertical="center" wrapText="1"/>
    </xf>
    <xf numFmtId="0" fontId="16" fillId="37" borderId="21" xfId="0" applyFont="1" applyFill="1" applyBorder="1" applyAlignment="1">
      <alignment horizontal="center" wrapText="1"/>
    </xf>
    <xf numFmtId="0" fontId="16" fillId="21" borderId="21" xfId="0" applyFont="1" applyFill="1" applyBorder="1" applyAlignment="1">
      <alignment horizontal="center" wrapText="1"/>
    </xf>
    <xf numFmtId="164" fontId="1" fillId="0" borderId="0" xfId="0" applyNumberFormat="1" applyFont="1" applyAlignment="1">
      <alignment horizontal="center" vertical="center"/>
    </xf>
    <xf numFmtId="164" fontId="1" fillId="0" borderId="1" xfId="0" applyNumberFormat="1" applyFont="1" applyBorder="1" applyAlignment="1">
      <alignment horizontal="center" vertical="center"/>
    </xf>
    <xf numFmtId="164" fontId="16" fillId="9" borderId="0" xfId="0" applyNumberFormat="1" applyFont="1" applyFill="1" applyAlignment="1">
      <alignment horizontal="center" vertical="center"/>
    </xf>
    <xf numFmtId="164" fontId="1" fillId="19" borderId="0" xfId="0" applyNumberFormat="1" applyFont="1" applyFill="1" applyAlignment="1">
      <alignment horizontal="center" vertical="center"/>
    </xf>
    <xf numFmtId="164" fontId="1" fillId="20" borderId="0" xfId="0" applyNumberFormat="1" applyFont="1" applyFill="1" applyAlignment="1">
      <alignment horizontal="center" vertical="center"/>
    </xf>
    <xf numFmtId="164" fontId="1" fillId="5" borderId="0" xfId="0" applyNumberFormat="1" applyFont="1" applyFill="1" applyAlignment="1">
      <alignment horizontal="center" vertical="center"/>
    </xf>
    <xf numFmtId="0" fontId="0" fillId="0" borderId="0" xfId="0" applyAlignment="1">
      <alignment vertical="center"/>
    </xf>
    <xf numFmtId="0" fontId="16" fillId="38" borderId="21" xfId="0" applyFont="1" applyFill="1" applyBorder="1" applyAlignment="1">
      <alignment horizontal="left" vertical="center" wrapText="1"/>
    </xf>
    <xf numFmtId="0" fontId="16" fillId="38" borderId="21" xfId="0" applyFont="1" applyFill="1" applyBorder="1" applyAlignment="1">
      <alignment horizontal="center" wrapText="1"/>
    </xf>
    <xf numFmtId="164" fontId="1" fillId="0" borderId="0" xfId="0" applyNumberFormat="1" applyFont="1" applyFill="1" applyAlignment="1">
      <alignment horizontal="center" vertical="center"/>
    </xf>
    <xf numFmtId="166" fontId="1" fillId="0" borderId="0" xfId="0" applyNumberFormat="1" applyFont="1" applyFill="1"/>
    <xf numFmtId="0" fontId="0" fillId="0" borderId="0" xfId="0" applyFill="1"/>
    <xf numFmtId="0" fontId="3" fillId="5" borderId="21" xfId="0" applyFont="1" applyFill="1" applyBorder="1" applyAlignment="1">
      <alignment horizontal="center" vertical="center" wrapText="1"/>
    </xf>
    <xf numFmtId="0" fontId="20" fillId="0" borderId="0" xfId="0" applyFont="1" applyAlignment="1">
      <alignment horizontal="center"/>
    </xf>
    <xf numFmtId="164" fontId="1" fillId="0" borderId="21" xfId="0" applyNumberFormat="1" applyFont="1" applyFill="1" applyBorder="1" applyAlignment="1">
      <alignment horizontal="center" vertical="center"/>
    </xf>
    <xf numFmtId="0" fontId="19" fillId="0" borderId="21" xfId="0" applyFont="1" applyBorder="1" applyAlignment="1">
      <alignment horizontal="center" wrapText="1"/>
    </xf>
    <xf numFmtId="0" fontId="1" fillId="0" borderId="21" xfId="0" applyFont="1" applyFill="1" applyBorder="1" applyAlignment="1">
      <alignment horizontal="center"/>
    </xf>
    <xf numFmtId="166" fontId="1" fillId="0" borderId="21" xfId="0" applyNumberFormat="1" applyFont="1" applyFill="1" applyBorder="1"/>
    <xf numFmtId="0" fontId="7" fillId="0" borderId="21" xfId="0" applyFont="1" applyFill="1" applyBorder="1" applyAlignment="1">
      <alignment horizontal="center"/>
    </xf>
    <xf numFmtId="165" fontId="1" fillId="0" borderId="21" xfId="0" applyNumberFormat="1" applyFont="1" applyFill="1" applyBorder="1"/>
    <xf numFmtId="0" fontId="38" fillId="0" borderId="21" xfId="0" applyFont="1" applyBorder="1" applyAlignment="1">
      <alignment horizontal="center" wrapText="1"/>
    </xf>
    <xf numFmtId="0" fontId="16" fillId="5" borderId="21" xfId="0" applyFont="1" applyFill="1" applyBorder="1" applyAlignment="1">
      <alignment horizontal="center" vertical="center" wrapText="1"/>
    </xf>
    <xf numFmtId="0" fontId="0" fillId="0" borderId="20" xfId="0" applyBorder="1"/>
    <xf numFmtId="0" fontId="19" fillId="0" borderId="30" xfId="0" applyFont="1" applyFill="1" applyBorder="1" applyAlignment="1">
      <alignment horizontal="center" wrapText="1"/>
    </xf>
    <xf numFmtId="0" fontId="0" fillId="0" borderId="30" xfId="0" applyBorder="1"/>
    <xf numFmtId="0" fontId="4" fillId="0" borderId="30" xfId="0" applyFont="1" applyBorder="1" applyAlignment="1">
      <alignment horizontal="center" wrapText="1"/>
    </xf>
    <xf numFmtId="0" fontId="16" fillId="0" borderId="31" xfId="0" applyFont="1" applyBorder="1" applyAlignment="1">
      <alignment horizontal="center"/>
    </xf>
    <xf numFmtId="0" fontId="19" fillId="0" borderId="21" xfId="0" applyFont="1" applyBorder="1" applyAlignment="1">
      <alignment horizontal="center"/>
    </xf>
    <xf numFmtId="0" fontId="1" fillId="0" borderId="21" xfId="0" applyFont="1" applyBorder="1"/>
    <xf numFmtId="165" fontId="1" fillId="0" borderId="21" xfId="0" applyNumberFormat="1" applyFont="1" applyBorder="1"/>
    <xf numFmtId="0" fontId="39" fillId="0" borderId="21" xfId="0" applyFont="1" applyBorder="1" applyAlignment="1">
      <alignment horizontal="center"/>
    </xf>
    <xf numFmtId="0" fontId="40" fillId="0" borderId="21" xfId="0" applyFont="1" applyBorder="1" applyAlignment="1">
      <alignment horizontal="center"/>
    </xf>
    <xf numFmtId="166" fontId="1" fillId="0" borderId="32" xfId="0" applyNumberFormat="1" applyFont="1" applyBorder="1"/>
    <xf numFmtId="165" fontId="1" fillId="0" borderId="33" xfId="0" applyNumberFormat="1" applyFont="1" applyBorder="1"/>
    <xf numFmtId="0" fontId="7" fillId="0" borderId="16" xfId="0" applyFont="1" applyBorder="1" applyAlignment="1">
      <alignment horizontal="center"/>
    </xf>
    <xf numFmtId="0" fontId="7" fillId="0" borderId="17" xfId="0" applyFont="1" applyBorder="1" applyAlignment="1">
      <alignment horizontal="center"/>
    </xf>
    <xf numFmtId="0" fontId="4" fillId="14" borderId="17" xfId="0" applyFont="1" applyFill="1" applyBorder="1" applyAlignment="1">
      <alignment horizontal="center"/>
    </xf>
    <xf numFmtId="0" fontId="4" fillId="14" borderId="18" xfId="0" applyFont="1" applyFill="1" applyBorder="1" applyAlignment="1">
      <alignment horizontal="center"/>
    </xf>
    <xf numFmtId="164" fontId="16" fillId="0" borderId="21" xfId="0" applyNumberFormat="1" applyFont="1" applyBorder="1" applyAlignment="1">
      <alignment horizontal="center" vertical="center"/>
    </xf>
    <xf numFmtId="0" fontId="16" fillId="0" borderId="21" xfId="0" applyFont="1" applyFill="1" applyBorder="1" applyAlignment="1">
      <alignment horizontal="center" vertical="center" wrapText="1"/>
    </xf>
    <xf numFmtId="0" fontId="6" fillId="0" borderId="21" xfId="0" applyFont="1" applyBorder="1" applyAlignment="1">
      <alignment horizontal="center"/>
    </xf>
    <xf numFmtId="0" fontId="16" fillId="30" borderId="21" xfId="0" applyFont="1" applyFill="1" applyBorder="1" applyAlignment="1">
      <alignment horizontal="center" wrapText="1"/>
    </xf>
    <xf numFmtId="0" fontId="16" fillId="30" borderId="21" xfId="0" applyFont="1" applyFill="1" applyBorder="1" applyAlignment="1">
      <alignment horizontal="left" vertical="center" wrapText="1"/>
    </xf>
    <xf numFmtId="165" fontId="16" fillId="22" borderId="17" xfId="0" applyNumberFormat="1" applyFont="1" applyFill="1" applyBorder="1"/>
    <xf numFmtId="0" fontId="0" fillId="22" borderId="0" xfId="0" applyFill="1"/>
    <xf numFmtId="44" fontId="1" fillId="0" borderId="0" xfId="1" applyFont="1" applyFill="1"/>
    <xf numFmtId="44" fontId="28" fillId="0" borderId="0" xfId="1" applyFont="1"/>
    <xf numFmtId="44" fontId="30" fillId="0" borderId="0" xfId="1" applyFont="1"/>
    <xf numFmtId="165" fontId="1" fillId="31" borderId="0" xfId="0" applyNumberFormat="1" applyFont="1" applyFill="1"/>
    <xf numFmtId="0" fontId="0" fillId="5" borderId="0" xfId="0" applyFill="1" applyAlignment="1">
      <alignment wrapText="1"/>
    </xf>
    <xf numFmtId="164" fontId="1" fillId="35" borderId="0" xfId="0" applyNumberFormat="1" applyFont="1" applyFill="1" applyAlignment="1">
      <alignment horizontal="center" vertical="center"/>
    </xf>
    <xf numFmtId="0" fontId="5" fillId="35" borderId="0" xfId="0" applyFont="1" applyFill="1" applyAlignment="1">
      <alignment horizontal="center" wrapText="1"/>
    </xf>
    <xf numFmtId="166" fontId="1" fillId="35" borderId="0" xfId="0" applyNumberFormat="1" applyFont="1" applyFill="1"/>
    <xf numFmtId="165" fontId="1" fillId="35" borderId="0" xfId="0" applyNumberFormat="1" applyFont="1" applyFill="1"/>
    <xf numFmtId="165" fontId="4" fillId="35" borderId="0" xfId="0" applyNumberFormat="1" applyFont="1" applyFill="1"/>
    <xf numFmtId="165" fontId="16" fillId="35" borderId="17" xfId="0" applyNumberFormat="1" applyFont="1" applyFill="1" applyBorder="1"/>
    <xf numFmtId="0" fontId="16" fillId="7" borderId="21" xfId="0" applyFont="1" applyFill="1" applyBorder="1" applyAlignment="1">
      <alignment horizontal="left" vertical="center" wrapText="1"/>
    </xf>
    <xf numFmtId="0" fontId="16" fillId="18" borderId="21" xfId="0" applyFont="1" applyFill="1" applyBorder="1" applyAlignment="1">
      <alignment horizontal="center" wrapText="1"/>
    </xf>
    <xf numFmtId="0" fontId="16" fillId="39" borderId="21" xfId="0" applyFont="1" applyFill="1" applyBorder="1" applyAlignment="1">
      <alignment horizontal="left" vertical="center" wrapText="1"/>
    </xf>
    <xf numFmtId="0" fontId="16" fillId="39" borderId="21" xfId="0" applyFont="1" applyFill="1" applyBorder="1" applyAlignment="1">
      <alignment horizontal="center" wrapText="1"/>
    </xf>
    <xf numFmtId="0" fontId="16" fillId="32" borderId="21" xfId="0" applyFont="1" applyFill="1" applyBorder="1" applyAlignment="1">
      <alignment horizontal="center" wrapText="1"/>
    </xf>
    <xf numFmtId="0" fontId="16" fillId="11" borderId="21" xfId="0" applyFont="1" applyFill="1" applyBorder="1" applyAlignment="1">
      <alignment horizontal="center" wrapText="1"/>
    </xf>
    <xf numFmtId="0" fontId="16" fillId="31" borderId="21" xfId="0" applyFont="1" applyFill="1" applyBorder="1" applyAlignment="1">
      <alignment horizontal="left" vertical="center" wrapText="1"/>
    </xf>
    <xf numFmtId="164" fontId="1" fillId="31" borderId="0" xfId="0" applyNumberFormat="1" applyFont="1" applyFill="1" applyAlignment="1">
      <alignment horizontal="center" vertical="center"/>
    </xf>
    <xf numFmtId="0" fontId="16" fillId="31" borderId="21" xfId="0" applyFont="1" applyFill="1" applyBorder="1" applyAlignment="1">
      <alignment horizontal="center" wrapText="1"/>
    </xf>
    <xf numFmtId="165" fontId="1" fillId="14" borderId="0" xfId="0" applyNumberFormat="1" applyFont="1" applyFill="1"/>
    <xf numFmtId="0" fontId="16" fillId="5" borderId="34" xfId="0" applyFont="1" applyFill="1" applyBorder="1" applyAlignment="1">
      <alignment wrapText="1"/>
    </xf>
    <xf numFmtId="0" fontId="16" fillId="7" borderId="34" xfId="0" applyFont="1" applyFill="1" applyBorder="1" applyAlignment="1">
      <alignment wrapText="1"/>
    </xf>
    <xf numFmtId="0" fontId="16" fillId="7" borderId="34" xfId="0" applyFont="1" applyFill="1" applyBorder="1" applyAlignment="1">
      <alignment vertical="center" wrapText="1"/>
    </xf>
    <xf numFmtId="0" fontId="16" fillId="38" borderId="34" xfId="0" applyFont="1" applyFill="1" applyBorder="1" applyAlignment="1">
      <alignment vertical="center" wrapText="1"/>
    </xf>
    <xf numFmtId="0" fontId="16" fillId="40" borderId="21" xfId="0" applyFont="1" applyFill="1" applyBorder="1" applyAlignment="1">
      <alignment horizontal="left" vertical="center" wrapText="1"/>
    </xf>
    <xf numFmtId="0" fontId="16" fillId="40" borderId="34" xfId="0" applyFont="1" applyFill="1" applyBorder="1" applyAlignment="1">
      <alignment vertical="center" wrapText="1"/>
    </xf>
    <xf numFmtId="0" fontId="16" fillId="41" borderId="21" xfId="0" applyFont="1" applyFill="1" applyBorder="1" applyAlignment="1">
      <alignment horizontal="left" vertical="center" wrapText="1"/>
    </xf>
    <xf numFmtId="0" fontId="16" fillId="41" borderId="34" xfId="0" applyFont="1" applyFill="1" applyBorder="1" applyAlignment="1">
      <alignment vertical="center" wrapText="1"/>
    </xf>
    <xf numFmtId="0" fontId="19" fillId="0" borderId="0" xfId="0" applyFont="1" applyAlignment="1">
      <alignment horizontal="center" wrapText="1"/>
    </xf>
    <xf numFmtId="0" fontId="16" fillId="20" borderId="21" xfId="0" applyFont="1" applyFill="1" applyBorder="1" applyAlignment="1">
      <alignment horizontal="left" vertical="center" wrapText="1"/>
    </xf>
    <xf numFmtId="164" fontId="16" fillId="0" borderId="0" xfId="0" applyNumberFormat="1" applyFont="1" applyAlignment="1">
      <alignment horizontal="center" vertical="center" wrapText="1"/>
    </xf>
    <xf numFmtId="0" fontId="6" fillId="14" borderId="0" xfId="0" applyFont="1" applyFill="1" applyAlignment="1">
      <alignment horizontal="center" wrapText="1"/>
    </xf>
    <xf numFmtId="0" fontId="0" fillId="14" borderId="0" xfId="0" applyFill="1" applyAlignment="1">
      <alignment horizontal="center" wrapText="1"/>
    </xf>
    <xf numFmtId="165" fontId="1" fillId="0" borderId="0" xfId="0" applyNumberFormat="1" applyFont="1" applyAlignment="1">
      <alignment wrapText="1"/>
    </xf>
    <xf numFmtId="0" fontId="0" fillId="0" borderId="0" xfId="0" applyAlignment="1">
      <alignment wrapText="1"/>
    </xf>
    <xf numFmtId="164" fontId="1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center" wrapText="1"/>
    </xf>
    <xf numFmtId="164" fontId="16" fillId="14" borderId="0" xfId="0" applyNumberFormat="1" applyFont="1" applyFill="1" applyAlignment="1">
      <alignment horizontal="center" vertical="center" wrapText="1"/>
    </xf>
    <xf numFmtId="0" fontId="0" fillId="0" borderId="0" xfId="0" applyAlignment="1">
      <alignment horizontal="center" wrapText="1"/>
    </xf>
    <xf numFmtId="166" fontId="1" fillId="0" borderId="0" xfId="0" applyNumberFormat="1" applyFont="1" applyAlignment="1">
      <alignment wrapText="1"/>
    </xf>
    <xf numFmtId="165" fontId="3" fillId="0" borderId="0" xfId="0" applyNumberFormat="1" applyFont="1" applyAlignment="1">
      <alignment wrapText="1"/>
    </xf>
    <xf numFmtId="165" fontId="16" fillId="0" borderId="0" xfId="0" applyNumberFormat="1" applyFont="1" applyAlignment="1">
      <alignment wrapText="1"/>
    </xf>
    <xf numFmtId="165" fontId="4" fillId="0" borderId="0" xfId="0" applyNumberFormat="1" applyFont="1" applyAlignment="1">
      <alignment wrapText="1"/>
    </xf>
    <xf numFmtId="165" fontId="16" fillId="0" borderId="16" xfId="0" applyNumberFormat="1" applyFont="1" applyBorder="1" applyAlignment="1">
      <alignment wrapText="1"/>
    </xf>
    <xf numFmtId="165" fontId="16" fillId="0" borderId="17" xfId="0" applyNumberFormat="1" applyFont="1" applyBorder="1" applyAlignment="1">
      <alignment wrapText="1"/>
    </xf>
    <xf numFmtId="165" fontId="16" fillId="19" borderId="17" xfId="0" applyNumberFormat="1" applyFont="1" applyFill="1" applyBorder="1" applyAlignment="1">
      <alignment wrapText="1"/>
    </xf>
    <xf numFmtId="0" fontId="20" fillId="0" borderId="0" xfId="0" applyFont="1" applyAlignment="1">
      <alignment wrapText="1"/>
    </xf>
    <xf numFmtId="166" fontId="1" fillId="0" borderId="1" xfId="0" applyNumberFormat="1" applyFont="1" applyBorder="1" applyAlignment="1">
      <alignment wrapText="1"/>
    </xf>
    <xf numFmtId="165" fontId="1" fillId="0" borderId="1" xfId="0" applyNumberFormat="1" applyFont="1" applyBorder="1" applyAlignment="1">
      <alignment wrapText="1"/>
    </xf>
    <xf numFmtId="165" fontId="4" fillId="0" borderId="1" xfId="0" applyNumberFormat="1" applyFont="1" applyBorder="1" applyAlignment="1">
      <alignment wrapText="1"/>
    </xf>
    <xf numFmtId="165" fontId="16" fillId="19" borderId="26" xfId="0" applyNumberFormat="1" applyFont="1" applyFill="1" applyBorder="1" applyAlignment="1">
      <alignment wrapText="1"/>
    </xf>
    <xf numFmtId="0" fontId="19" fillId="0" borderId="1" xfId="0" applyFont="1" applyBorder="1" applyAlignment="1">
      <alignment wrapText="1"/>
    </xf>
    <xf numFmtId="165" fontId="16" fillId="0" borderId="23" xfId="0" applyNumberFormat="1" applyFont="1" applyBorder="1" applyAlignment="1">
      <alignment wrapText="1"/>
    </xf>
    <xf numFmtId="44" fontId="6" fillId="19" borderId="0" xfId="1" applyFont="1" applyFill="1" applyAlignment="1">
      <alignment wrapText="1"/>
    </xf>
    <xf numFmtId="44" fontId="1" fillId="0" borderId="0" xfId="1" applyFont="1" applyAlignment="1">
      <alignment wrapText="1"/>
    </xf>
    <xf numFmtId="165" fontId="1" fillId="5" borderId="0" xfId="0" applyNumberFormat="1" applyFont="1" applyFill="1" applyAlignment="1">
      <alignment wrapText="1"/>
    </xf>
    <xf numFmtId="165" fontId="4" fillId="5" borderId="0" xfId="0" applyNumberFormat="1" applyFont="1" applyFill="1" applyAlignment="1">
      <alignment wrapText="1"/>
    </xf>
    <xf numFmtId="165" fontId="16" fillId="5" borderId="17" xfId="0" applyNumberFormat="1" applyFont="1" applyFill="1" applyBorder="1" applyAlignment="1">
      <alignment wrapText="1"/>
    </xf>
    <xf numFmtId="44" fontId="16" fillId="0" borderId="0" xfId="1" applyFont="1" applyAlignment="1">
      <alignment wrapText="1"/>
    </xf>
    <xf numFmtId="0" fontId="22" fillId="19" borderId="0" xfId="0" applyFont="1" applyFill="1" applyAlignment="1">
      <alignment horizontal="center" wrapText="1"/>
    </xf>
    <xf numFmtId="164" fontId="16" fillId="19" borderId="0" xfId="0" applyNumberFormat="1" applyFont="1" applyFill="1" applyAlignment="1">
      <alignment horizontal="center" vertical="center" wrapText="1"/>
    </xf>
    <xf numFmtId="0" fontId="0" fillId="19" borderId="0" xfId="0" applyFill="1" applyAlignment="1">
      <alignment horizontal="center" wrapText="1"/>
    </xf>
    <xf numFmtId="166" fontId="1" fillId="19" borderId="0" xfId="0" applyNumberFormat="1" applyFont="1" applyFill="1" applyAlignment="1">
      <alignment wrapText="1"/>
    </xf>
    <xf numFmtId="165" fontId="1" fillId="19" borderId="0" xfId="0" applyNumberFormat="1" applyFont="1" applyFill="1" applyAlignment="1">
      <alignment wrapText="1"/>
    </xf>
    <xf numFmtId="165" fontId="4" fillId="19" borderId="0" xfId="0" applyNumberFormat="1" applyFont="1" applyFill="1" applyAlignment="1">
      <alignment wrapText="1"/>
    </xf>
    <xf numFmtId="0" fontId="25" fillId="19" borderId="0" xfId="0" applyFont="1" applyFill="1" applyAlignment="1">
      <alignment horizontal="center" wrapText="1"/>
    </xf>
    <xf numFmtId="0" fontId="18" fillId="19" borderId="0" xfId="0" applyFont="1" applyFill="1" applyAlignment="1">
      <alignment horizontal="center" wrapText="1"/>
    </xf>
    <xf numFmtId="165" fontId="3" fillId="0" borderId="0" xfId="0" applyNumberFormat="1" applyFont="1" applyFill="1" applyAlignment="1">
      <alignment wrapText="1"/>
    </xf>
    <xf numFmtId="165" fontId="28" fillId="0" borderId="17" xfId="0" applyNumberFormat="1" applyFont="1" applyBorder="1" applyAlignment="1">
      <alignment wrapText="1"/>
    </xf>
    <xf numFmtId="164" fontId="16" fillId="20" borderId="0" xfId="0" applyNumberFormat="1" applyFont="1" applyFill="1" applyAlignment="1">
      <alignment horizontal="center" vertical="center" wrapText="1"/>
    </xf>
    <xf numFmtId="0" fontId="0" fillId="20" borderId="0" xfId="0" applyFill="1" applyAlignment="1">
      <alignment horizontal="center" wrapText="1"/>
    </xf>
    <xf numFmtId="166" fontId="1" fillId="20" borderId="0" xfId="0" applyNumberFormat="1" applyFont="1" applyFill="1" applyAlignment="1">
      <alignment wrapText="1"/>
    </xf>
    <xf numFmtId="165" fontId="1" fillId="20" borderId="0" xfId="0" applyNumberFormat="1" applyFont="1" applyFill="1" applyAlignment="1">
      <alignment wrapText="1"/>
    </xf>
    <xf numFmtId="165" fontId="4" fillId="20" borderId="0" xfId="0" applyNumberFormat="1" applyFont="1" applyFill="1" applyAlignment="1">
      <alignment wrapText="1"/>
    </xf>
    <xf numFmtId="165" fontId="28" fillId="0" borderId="0" xfId="0" applyNumberFormat="1" applyFont="1" applyAlignment="1">
      <alignment wrapText="1"/>
    </xf>
    <xf numFmtId="165" fontId="16" fillId="0" borderId="17" xfId="0" applyNumberFormat="1" applyFont="1" applyFill="1" applyBorder="1" applyAlignment="1">
      <alignment wrapText="1"/>
    </xf>
    <xf numFmtId="165" fontId="1" fillId="0" borderId="0" xfId="0" applyNumberFormat="1" applyFont="1" applyFill="1" applyAlignment="1">
      <alignment wrapText="1"/>
    </xf>
    <xf numFmtId="165" fontId="30" fillId="0" borderId="0" xfId="0" applyNumberFormat="1" applyFont="1" applyAlignment="1">
      <alignment wrapText="1"/>
    </xf>
    <xf numFmtId="165" fontId="4" fillId="0" borderId="0" xfId="0" applyNumberFormat="1" applyFont="1" applyFill="1" applyAlignment="1">
      <alignment wrapText="1"/>
    </xf>
    <xf numFmtId="0" fontId="0" fillId="17" borderId="0" xfId="0" applyFill="1" applyAlignment="1">
      <alignment horizontal="center" wrapText="1"/>
    </xf>
    <xf numFmtId="166" fontId="1" fillId="17" borderId="0" xfId="0" applyNumberFormat="1" applyFont="1" applyFill="1" applyAlignment="1">
      <alignment wrapText="1"/>
    </xf>
    <xf numFmtId="165" fontId="1" fillId="17" borderId="0" xfId="0" applyNumberFormat="1" applyFont="1" applyFill="1" applyAlignment="1">
      <alignment wrapText="1"/>
    </xf>
    <xf numFmtId="165" fontId="28" fillId="17" borderId="0" xfId="0" applyNumberFormat="1" applyFont="1" applyFill="1" applyAlignment="1">
      <alignment wrapText="1"/>
    </xf>
    <xf numFmtId="165" fontId="4" fillId="17" borderId="0" xfId="0" applyNumberFormat="1" applyFont="1" applyFill="1" applyAlignment="1">
      <alignment wrapText="1"/>
    </xf>
    <xf numFmtId="165" fontId="16" fillId="17" borderId="17" xfId="0" applyNumberFormat="1" applyFont="1" applyFill="1" applyBorder="1" applyAlignment="1">
      <alignment wrapText="1"/>
    </xf>
    <xf numFmtId="0" fontId="0" fillId="17" borderId="0" xfId="0" applyFill="1" applyAlignment="1">
      <alignment wrapText="1"/>
    </xf>
    <xf numFmtId="165" fontId="22" fillId="19" borderId="0" xfId="0" applyNumberFormat="1" applyFont="1" applyFill="1" applyAlignment="1">
      <alignment horizontal="center" wrapText="1"/>
    </xf>
    <xf numFmtId="0" fontId="32" fillId="0" borderId="0" xfId="0" applyFont="1" applyAlignment="1">
      <alignment horizontal="center" wrapText="1"/>
    </xf>
    <xf numFmtId="0" fontId="33" fillId="0" borderId="0" xfId="0" applyFont="1" applyAlignment="1">
      <alignment horizontal="center" wrapText="1"/>
    </xf>
    <xf numFmtId="0" fontId="35" fillId="0" borderId="0" xfId="0" applyFont="1" applyAlignment="1">
      <alignment horizontal="center" wrapText="1"/>
    </xf>
    <xf numFmtId="0" fontId="36" fillId="0" borderId="0" xfId="0" applyFont="1" applyAlignment="1">
      <alignment wrapText="1"/>
    </xf>
    <xf numFmtId="165" fontId="37" fillId="19" borderId="0" xfId="0" applyNumberFormat="1" applyFont="1" applyFill="1" applyAlignment="1">
      <alignment horizontal="center" wrapText="1"/>
    </xf>
    <xf numFmtId="165" fontId="31" fillId="0" borderId="17" xfId="0" applyNumberFormat="1" applyFont="1" applyBorder="1" applyAlignment="1">
      <alignment wrapText="1"/>
    </xf>
    <xf numFmtId="165" fontId="31" fillId="19" borderId="17" xfId="0" applyNumberFormat="1" applyFont="1" applyFill="1" applyBorder="1" applyAlignment="1">
      <alignment wrapText="1"/>
    </xf>
    <xf numFmtId="165" fontId="25" fillId="19" borderId="0" xfId="0" applyNumberFormat="1" applyFont="1" applyFill="1" applyAlignment="1">
      <alignment horizontal="center" vertical="center" wrapText="1"/>
    </xf>
    <xf numFmtId="0" fontId="1" fillId="19" borderId="0" xfId="0" applyFont="1" applyFill="1" applyAlignment="1">
      <alignment horizontal="center" wrapText="1"/>
    </xf>
    <xf numFmtId="0" fontId="30" fillId="0" borderId="3" xfId="0" applyFont="1" applyBorder="1" applyAlignment="1">
      <alignment horizontal="center" wrapText="1"/>
    </xf>
    <xf numFmtId="165" fontId="28" fillId="14" borderId="0" xfId="0" applyNumberFormat="1" applyFont="1" applyFill="1" applyAlignment="1">
      <alignment wrapText="1"/>
    </xf>
    <xf numFmtId="0" fontId="30" fillId="0" borderId="0" xfId="0" applyFont="1" applyBorder="1" applyAlignment="1">
      <alignment horizontal="center" wrapText="1"/>
    </xf>
    <xf numFmtId="0" fontId="6" fillId="0" borderId="0" xfId="0" applyFont="1" applyAlignment="1">
      <alignment horizontal="center" wrapText="1"/>
    </xf>
    <xf numFmtId="0" fontId="39" fillId="0" borderId="0" xfId="0" applyFont="1" applyAlignment="1">
      <alignment horizontal="center" wrapText="1"/>
    </xf>
    <xf numFmtId="0" fontId="40" fillId="0" borderId="0" xfId="0" applyFont="1" applyAlignment="1">
      <alignment horizontal="center" wrapText="1"/>
    </xf>
    <xf numFmtId="164" fontId="16" fillId="0" borderId="0" xfId="0" applyNumberFormat="1" applyFont="1" applyFill="1" applyAlignment="1">
      <alignment horizontal="center" vertical="center" wrapText="1"/>
    </xf>
    <xf numFmtId="164" fontId="16" fillId="5" borderId="0" xfId="0" applyNumberFormat="1" applyFont="1" applyFill="1" applyAlignment="1">
      <alignment horizontal="center" vertical="center" wrapText="1"/>
    </xf>
    <xf numFmtId="166" fontId="1" fillId="0" borderId="0" xfId="0" applyNumberFormat="1" applyFont="1" applyFill="1" applyAlignment="1">
      <alignment wrapText="1"/>
    </xf>
    <xf numFmtId="0" fontId="0" fillId="0" borderId="0" xfId="0" applyFill="1" applyAlignment="1">
      <alignment wrapText="1"/>
    </xf>
    <xf numFmtId="164" fontId="16" fillId="31" borderId="0" xfId="0" applyNumberFormat="1" applyFont="1" applyFill="1" applyAlignment="1">
      <alignment horizontal="center" vertical="center" wrapText="1"/>
    </xf>
    <xf numFmtId="0" fontId="38" fillId="0" borderId="0" xfId="0" applyFont="1" applyAlignment="1">
      <alignment horizontal="center" vertical="center" wrapText="1"/>
    </xf>
    <xf numFmtId="0" fontId="41" fillId="0" borderId="0" xfId="0" applyFont="1" applyAlignment="1">
      <alignment horizontal="center" vertical="center" wrapText="1"/>
    </xf>
    <xf numFmtId="0" fontId="16" fillId="0" borderId="0" xfId="0" applyFont="1" applyAlignment="1">
      <alignment vertical="center" wrapText="1"/>
    </xf>
    <xf numFmtId="0" fontId="16" fillId="20" borderId="34" xfId="0" applyFont="1" applyFill="1" applyBorder="1" applyAlignment="1">
      <alignment vertical="center" wrapText="1"/>
    </xf>
    <xf numFmtId="0" fontId="19" fillId="0" borderId="0" xfId="0" applyFont="1" applyAlignment="1">
      <alignment horizontal="center" wrapText="1"/>
    </xf>
    <xf numFmtId="0" fontId="19" fillId="0" borderId="0" xfId="0" applyFont="1" applyAlignment="1">
      <alignment horizontal="center" wrapText="1"/>
    </xf>
    <xf numFmtId="0" fontId="19" fillId="0" borderId="0" xfId="0" applyFont="1" applyAlignment="1">
      <alignment horizontal="center" wrapText="1"/>
    </xf>
    <xf numFmtId="0" fontId="19" fillId="0" borderId="0" xfId="0" applyFont="1" applyAlignment="1">
      <alignment horizontal="center" wrapText="1"/>
    </xf>
    <xf numFmtId="0" fontId="19" fillId="0" borderId="0" xfId="0" applyFont="1" applyAlignment="1">
      <alignment horizontal="center" wrapText="1"/>
    </xf>
    <xf numFmtId="0" fontId="16" fillId="42" borderId="21" xfId="0" applyFont="1" applyFill="1" applyBorder="1" applyAlignment="1">
      <alignment horizontal="left" vertical="center" wrapText="1"/>
    </xf>
    <xf numFmtId="0" fontId="19" fillId="0" borderId="0" xfId="0" applyFont="1" applyAlignment="1">
      <alignment horizontal="center" vertical="center" wrapText="1"/>
    </xf>
    <xf numFmtId="0" fontId="16" fillId="0" borderId="0" xfId="0" applyFont="1" applyAlignment="1">
      <alignment horizontal="center" vertical="center" wrapText="1"/>
    </xf>
    <xf numFmtId="0" fontId="16" fillId="42" borderId="34" xfId="0" applyFont="1" applyFill="1" applyBorder="1" applyAlignment="1">
      <alignment vertical="center" wrapText="1"/>
    </xf>
    <xf numFmtId="0" fontId="16" fillId="34" borderId="34" xfId="0" applyFont="1" applyFill="1" applyBorder="1" applyAlignment="1">
      <alignment vertical="center" wrapText="1"/>
    </xf>
    <xf numFmtId="0" fontId="19" fillId="0" borderId="0" xfId="0" applyFont="1" applyAlignment="1">
      <alignment horizontal="center" wrapText="1"/>
    </xf>
    <xf numFmtId="0" fontId="1" fillId="0" borderId="0" xfId="0" applyFont="1" applyAlignment="1">
      <alignment horizontal="center" vertical="center" wrapText="1"/>
    </xf>
    <xf numFmtId="0" fontId="16" fillId="43" borderId="21" xfId="0" applyFont="1" applyFill="1" applyBorder="1" applyAlignment="1">
      <alignment horizontal="left" vertical="center" wrapText="1"/>
    </xf>
    <xf numFmtId="0" fontId="16" fillId="43" borderId="34" xfId="0" applyFont="1" applyFill="1" applyBorder="1" applyAlignment="1">
      <alignment vertical="center" wrapText="1"/>
    </xf>
    <xf numFmtId="0" fontId="16" fillId="44" borderId="21" xfId="0" applyFont="1" applyFill="1" applyBorder="1" applyAlignment="1">
      <alignment horizontal="left" vertical="center" wrapText="1"/>
    </xf>
    <xf numFmtId="0" fontId="16" fillId="44" borderId="34" xfId="0" applyFont="1" applyFill="1" applyBorder="1" applyAlignment="1">
      <alignment vertical="center" wrapText="1"/>
    </xf>
    <xf numFmtId="0" fontId="6" fillId="44" borderId="34" xfId="0" applyFont="1" applyFill="1" applyBorder="1" applyAlignment="1">
      <alignment vertical="center" wrapText="1"/>
    </xf>
    <xf numFmtId="0" fontId="19" fillId="5" borderId="0" xfId="0" applyFont="1" applyFill="1" applyAlignment="1">
      <alignment horizontal="center" vertical="center" wrapText="1"/>
    </xf>
    <xf numFmtId="166" fontId="1" fillId="5" borderId="0" xfId="0" applyNumberFormat="1" applyFont="1" applyFill="1" applyAlignment="1">
      <alignment wrapText="1"/>
    </xf>
    <xf numFmtId="0" fontId="6" fillId="5" borderId="34" xfId="0" applyFont="1" applyFill="1" applyBorder="1" applyAlignment="1">
      <alignment vertical="center" wrapText="1"/>
    </xf>
    <xf numFmtId="165" fontId="16" fillId="0" borderId="35" xfId="0" applyNumberFormat="1" applyFont="1" applyBorder="1"/>
    <xf numFmtId="166" fontId="1" fillId="5" borderId="21" xfId="0" applyNumberFormat="1" applyFont="1" applyFill="1" applyBorder="1"/>
    <xf numFmtId="165" fontId="1" fillId="5" borderId="21" xfId="0" applyNumberFormat="1" applyFont="1" applyFill="1" applyBorder="1"/>
    <xf numFmtId="165" fontId="4" fillId="5" borderId="21" xfId="0" applyNumberFormat="1" applyFont="1" applyFill="1" applyBorder="1"/>
    <xf numFmtId="0" fontId="16" fillId="33" borderId="21" xfId="0" applyFont="1" applyFill="1" applyBorder="1" applyAlignment="1">
      <alignment horizontal="left" vertical="center" wrapText="1"/>
    </xf>
    <xf numFmtId="0" fontId="6" fillId="33" borderId="34" xfId="0" applyFont="1" applyFill="1" applyBorder="1" applyAlignment="1">
      <alignment vertical="center" wrapText="1"/>
    </xf>
    <xf numFmtId="0" fontId="45" fillId="0" borderId="0" xfId="0" applyFont="1" applyAlignment="1">
      <alignment vertical="center"/>
    </xf>
    <xf numFmtId="165" fontId="16" fillId="0" borderId="17" xfId="0" applyNumberFormat="1" applyFont="1" applyFill="1" applyBorder="1"/>
    <xf numFmtId="0" fontId="6" fillId="40" borderId="34" xfId="0" applyFont="1" applyFill="1" applyBorder="1" applyAlignment="1">
      <alignment vertical="center" wrapText="1"/>
    </xf>
    <xf numFmtId="165" fontId="4" fillId="40" borderId="0" xfId="0" applyNumberFormat="1" applyFont="1" applyFill="1"/>
    <xf numFmtId="165" fontId="16" fillId="40" borderId="17" xfId="0" applyNumberFormat="1" applyFont="1" applyFill="1" applyBorder="1"/>
    <xf numFmtId="0" fontId="44" fillId="0" borderId="0" xfId="0" applyFont="1" applyFill="1" applyAlignment="1">
      <alignment vertical="center" wrapText="1"/>
    </xf>
    <xf numFmtId="0" fontId="19" fillId="0" borderId="0" xfId="0" applyFont="1" applyAlignment="1">
      <alignment vertical="center" wrapText="1"/>
    </xf>
    <xf numFmtId="0" fontId="0" fillId="9" borderId="0" xfId="0"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19" borderId="0" xfId="0" applyFill="1" applyAlignment="1">
      <alignment horizontal="center" vertical="center"/>
    </xf>
    <xf numFmtId="0" fontId="0" fillId="20" borderId="0" xfId="0" applyFill="1" applyAlignment="1">
      <alignment horizontal="center" vertical="center"/>
    </xf>
    <xf numFmtId="0" fontId="0" fillId="5" borderId="0" xfId="0" applyFill="1" applyAlignment="1">
      <alignment vertical="center" wrapText="1"/>
    </xf>
    <xf numFmtId="0" fontId="38" fillId="35" borderId="0" xfId="0" applyFont="1" applyFill="1" applyAlignment="1">
      <alignment horizontal="center" vertical="center" wrapText="1"/>
    </xf>
    <xf numFmtId="0" fontId="19" fillId="22" borderId="0" xfId="0" applyFont="1" applyFill="1" applyAlignment="1">
      <alignment vertical="center" wrapText="1"/>
    </xf>
    <xf numFmtId="0" fontId="0" fillId="5" borderId="21" xfId="0" applyFill="1" applyBorder="1" applyAlignment="1">
      <alignment horizontal="center" vertical="center"/>
    </xf>
    <xf numFmtId="0" fontId="1" fillId="9" borderId="0" xfId="0" applyFont="1" applyFill="1" applyAlignment="1">
      <alignment horizontal="center" vertical="center"/>
    </xf>
    <xf numFmtId="0" fontId="1" fillId="0" borderId="1" xfId="0" applyFont="1" applyBorder="1" applyAlignment="1">
      <alignment horizontal="center" vertical="center"/>
    </xf>
    <xf numFmtId="0" fontId="1" fillId="19" borderId="0" xfId="0" applyFont="1" applyFill="1" applyAlignment="1">
      <alignment horizontal="center" vertical="center"/>
    </xf>
    <xf numFmtId="0" fontId="1" fillId="17" borderId="0" xfId="0" applyFont="1" applyFill="1" applyAlignment="1">
      <alignment horizontal="center" vertical="center" wrapText="1"/>
    </xf>
    <xf numFmtId="0" fontId="1" fillId="4" borderId="0" xfId="0" applyFont="1" applyFill="1" applyAlignment="1">
      <alignment horizontal="center" vertical="center"/>
    </xf>
    <xf numFmtId="0" fontId="1" fillId="20" borderId="0" xfId="0" applyFont="1" applyFill="1" applyAlignment="1">
      <alignment horizontal="center" vertical="center"/>
    </xf>
    <xf numFmtId="0" fontId="16" fillId="0" borderId="0" xfId="0" applyFont="1" applyAlignment="1">
      <alignment horizontal="center" vertical="center"/>
    </xf>
    <xf numFmtId="0" fontId="1" fillId="0" borderId="0" xfId="0" applyFont="1" applyFill="1" applyAlignment="1">
      <alignment horizontal="center" vertical="center"/>
    </xf>
    <xf numFmtId="0" fontId="1" fillId="35" borderId="0" xfId="0" applyFont="1" applyFill="1" applyAlignment="1">
      <alignment horizontal="center" vertical="center"/>
    </xf>
    <xf numFmtId="0" fontId="1" fillId="14" borderId="0" xfId="0" applyFont="1" applyFill="1" applyAlignment="1">
      <alignment horizontal="center" vertical="center"/>
    </xf>
    <xf numFmtId="0" fontId="1" fillId="5" borderId="21" xfId="0" applyFont="1" applyFill="1" applyBorder="1" applyAlignment="1">
      <alignment horizontal="center" vertical="center"/>
    </xf>
    <xf numFmtId="0" fontId="7" fillId="0" borderId="3" xfId="0" applyFont="1" applyBorder="1" applyAlignment="1">
      <alignment horizontal="center" vertical="center"/>
    </xf>
    <xf numFmtId="0" fontId="7" fillId="19" borderId="3" xfId="0" applyFont="1" applyFill="1" applyBorder="1" applyAlignment="1">
      <alignment horizontal="center" vertical="center"/>
    </xf>
    <xf numFmtId="0" fontId="7" fillId="17" borderId="3" xfId="0" applyFont="1" applyFill="1" applyBorder="1" applyAlignment="1">
      <alignment horizontal="center" vertical="center"/>
    </xf>
    <xf numFmtId="0" fontId="7" fillId="20" borderId="3" xfId="0" applyFont="1" applyFill="1" applyBorder="1" applyAlignment="1">
      <alignment horizontal="center" vertical="center"/>
    </xf>
    <xf numFmtId="0" fontId="7" fillId="0" borderId="0" xfId="0" applyFont="1" applyAlignment="1">
      <alignment horizontal="center" vertical="center"/>
    </xf>
    <xf numFmtId="0" fontId="7" fillId="0" borderId="3" xfId="0" applyFont="1" applyFill="1" applyBorder="1" applyAlignment="1">
      <alignment horizontal="center" vertical="center"/>
    </xf>
    <xf numFmtId="0" fontId="7" fillId="35" borderId="3" xfId="0" applyFont="1" applyFill="1" applyBorder="1" applyAlignment="1">
      <alignment horizontal="center" vertical="center"/>
    </xf>
    <xf numFmtId="0" fontId="7" fillId="5" borderId="21" xfId="0" applyFont="1" applyFill="1" applyBorder="1" applyAlignment="1">
      <alignment horizontal="center" vertical="center"/>
    </xf>
    <xf numFmtId="0" fontId="7" fillId="0" borderId="4" xfId="0" applyFont="1" applyBorder="1" applyAlignment="1">
      <alignment horizontal="center" vertical="center"/>
    </xf>
    <xf numFmtId="0" fontId="19" fillId="0" borderId="0" xfId="0" applyFont="1" applyAlignment="1">
      <alignment horizontal="center" vertical="center" wrapText="1"/>
    </xf>
    <xf numFmtId="0" fontId="19" fillId="0" borderId="0" xfId="0" applyFont="1" applyAlignment="1">
      <alignment horizontal="center" vertical="center" wrapText="1"/>
    </xf>
    <xf numFmtId="0" fontId="19" fillId="0" borderId="0" xfId="0" applyFont="1" applyAlignment="1">
      <alignment horizontal="center" vertical="center" wrapText="1"/>
    </xf>
    <xf numFmtId="0" fontId="16" fillId="40" borderId="27" xfId="0" applyFont="1" applyFill="1" applyBorder="1" applyAlignment="1">
      <alignment horizontal="left" vertical="center" wrapText="1"/>
    </xf>
    <xf numFmtId="0" fontId="16" fillId="40" borderId="36" xfId="0" applyFont="1" applyFill="1" applyBorder="1" applyAlignment="1">
      <alignment vertical="center" wrapText="1"/>
    </xf>
    <xf numFmtId="0" fontId="16" fillId="45" borderId="36" xfId="0" applyFont="1" applyFill="1" applyBorder="1" applyAlignment="1">
      <alignment vertical="center" wrapText="1"/>
    </xf>
    <xf numFmtId="0" fontId="3" fillId="0" borderId="0" xfId="0" applyFont="1" applyAlignment="1">
      <alignment horizontal="center" vertical="center" wrapText="1"/>
    </xf>
    <xf numFmtId="0" fontId="16" fillId="14" borderId="0" xfId="0" applyFont="1" applyFill="1" applyAlignment="1">
      <alignment horizontal="center" vertical="center" wrapText="1"/>
    </xf>
    <xf numFmtId="0" fontId="16" fillId="0" borderId="1" xfId="0" applyFont="1" applyBorder="1" applyAlignment="1">
      <alignment horizontal="center" vertical="center" wrapText="1"/>
    </xf>
    <xf numFmtId="0" fontId="16" fillId="19" borderId="0" xfId="0" applyFont="1" applyFill="1" applyAlignment="1">
      <alignment horizontal="center" vertical="center" wrapText="1"/>
    </xf>
    <xf numFmtId="0" fontId="16" fillId="20" borderId="0" xfId="0" applyFont="1" applyFill="1" applyAlignment="1">
      <alignment horizontal="center" vertical="center" wrapText="1"/>
    </xf>
    <xf numFmtId="0" fontId="16" fillId="17" borderId="0" xfId="0" applyFont="1" applyFill="1" applyAlignment="1">
      <alignment horizontal="center" vertical="center" wrapText="1"/>
    </xf>
    <xf numFmtId="0" fontId="16" fillId="5" borderId="0" xfId="0" applyFont="1" applyFill="1" applyAlignment="1">
      <alignment horizontal="center" vertical="center" wrapText="1"/>
    </xf>
    <xf numFmtId="0" fontId="16" fillId="0" borderId="0" xfId="0" applyFont="1" applyFill="1" applyAlignment="1">
      <alignment horizontal="center" vertical="center" wrapText="1"/>
    </xf>
    <xf numFmtId="0" fontId="47" fillId="0" borderId="0" xfId="0" applyFont="1" applyAlignment="1">
      <alignment horizontal="center" vertical="center" wrapText="1"/>
    </xf>
    <xf numFmtId="0" fontId="48" fillId="0" borderId="0" xfId="0" applyFont="1" applyAlignment="1">
      <alignment horizontal="center" vertical="center" wrapText="1"/>
    </xf>
    <xf numFmtId="0" fontId="6" fillId="45" borderId="34" xfId="0" applyFont="1" applyFill="1" applyBorder="1" applyAlignment="1">
      <alignment vertical="center" wrapText="1"/>
    </xf>
    <xf numFmtId="165" fontId="31" fillId="0" borderId="0" xfId="0" applyNumberFormat="1" applyFont="1" applyAlignment="1">
      <alignment wrapText="1"/>
    </xf>
    <xf numFmtId="0" fontId="16" fillId="31" borderId="36" xfId="0" applyFont="1" applyFill="1" applyBorder="1" applyAlignment="1">
      <alignment vertical="center" wrapText="1"/>
    </xf>
    <xf numFmtId="0" fontId="49" fillId="0" borderId="0" xfId="0" applyFont="1" applyAlignment="1">
      <alignment horizontal="center" vertical="center" wrapText="1"/>
    </xf>
    <xf numFmtId="0" fontId="6" fillId="31" borderId="34" xfId="0" applyFont="1" applyFill="1" applyBorder="1" applyAlignment="1">
      <alignment vertical="center" wrapText="1"/>
    </xf>
    <xf numFmtId="0" fontId="51" fillId="0" borderId="3" xfId="0" applyFont="1" applyBorder="1" applyAlignment="1">
      <alignment horizontal="center" vertical="center" wrapText="1"/>
    </xf>
    <xf numFmtId="0" fontId="16" fillId="5" borderId="36" xfId="0" applyFont="1" applyFill="1" applyBorder="1" applyAlignment="1">
      <alignment vertical="center" wrapText="1"/>
    </xf>
    <xf numFmtId="165" fontId="16" fillId="5" borderId="0" xfId="0" applyNumberFormat="1" applyFont="1" applyFill="1" applyAlignment="1">
      <alignment wrapText="1"/>
    </xf>
    <xf numFmtId="165" fontId="3" fillId="5" borderId="0" xfId="0" applyNumberFormat="1" applyFont="1" applyFill="1" applyAlignment="1">
      <alignment wrapText="1"/>
    </xf>
    <xf numFmtId="0" fontId="16" fillId="44" borderId="36" xfId="0" applyFont="1" applyFill="1" applyBorder="1" applyAlignment="1">
      <alignment vertical="center" wrapText="1"/>
    </xf>
    <xf numFmtId="0" fontId="16" fillId="14" borderId="36" xfId="0" applyFont="1" applyFill="1" applyBorder="1" applyAlignment="1">
      <alignment vertical="center" wrapText="1"/>
    </xf>
    <xf numFmtId="0" fontId="51" fillId="0" borderId="2" xfId="0" applyFont="1" applyBorder="1" applyAlignment="1">
      <alignment horizontal="center" vertical="center" wrapText="1"/>
    </xf>
    <xf numFmtId="0" fontId="51" fillId="0" borderId="25" xfId="0" applyFont="1" applyBorder="1" applyAlignment="1">
      <alignment horizontal="center" vertical="center" wrapText="1"/>
    </xf>
    <xf numFmtId="0" fontId="51" fillId="5" borderId="3" xfId="0" applyFont="1" applyFill="1" applyBorder="1" applyAlignment="1">
      <alignment horizontal="center" vertical="center" wrapText="1"/>
    </xf>
    <xf numFmtId="0" fontId="51" fillId="0" borderId="0" xfId="0" applyFont="1" applyAlignment="1">
      <alignment horizontal="center" vertical="center" wrapText="1"/>
    </xf>
    <xf numFmtId="0" fontId="51" fillId="19" borderId="3" xfId="0" applyFont="1" applyFill="1" applyBorder="1" applyAlignment="1">
      <alignment horizontal="center" vertical="center" wrapText="1"/>
    </xf>
    <xf numFmtId="0" fontId="34" fillId="0" borderId="3" xfId="0" applyFont="1" applyFill="1" applyBorder="1" applyAlignment="1">
      <alignment horizontal="center" vertical="center" wrapText="1"/>
    </xf>
    <xf numFmtId="0" fontId="51" fillId="20" borderId="3" xfId="0" applyFont="1" applyFill="1" applyBorder="1" applyAlignment="1">
      <alignment horizontal="center" vertical="center" wrapText="1"/>
    </xf>
    <xf numFmtId="0" fontId="29" fillId="17" borderId="3" xfId="0" applyFont="1" applyFill="1" applyBorder="1" applyAlignment="1">
      <alignment horizontal="center" vertical="center" wrapText="1"/>
    </xf>
    <xf numFmtId="0" fontId="51" fillId="0" borderId="3" xfId="0" applyFont="1" applyFill="1" applyBorder="1" applyAlignment="1">
      <alignment horizontal="center" vertical="center" wrapText="1"/>
    </xf>
    <xf numFmtId="0" fontId="29" fillId="0" borderId="3" xfId="0" applyFont="1" applyBorder="1" applyAlignment="1">
      <alignment horizontal="center" vertical="center" wrapText="1"/>
    </xf>
    <xf numFmtId="0" fontId="51" fillId="0" borderId="4" xfId="0" applyFont="1" applyBorder="1" applyAlignment="1">
      <alignment horizontal="center" vertical="center" wrapText="1"/>
    </xf>
    <xf numFmtId="0" fontId="52" fillId="0" borderId="0" xfId="0" applyFont="1" applyAlignment="1">
      <alignment vertical="center" wrapText="1"/>
    </xf>
    <xf numFmtId="0" fontId="16" fillId="46" borderId="36" xfId="0" applyFont="1" applyFill="1" applyBorder="1" applyAlignment="1">
      <alignment vertical="center" wrapText="1"/>
    </xf>
    <xf numFmtId="0" fontId="16" fillId="47" borderId="36" xfId="0" applyFont="1" applyFill="1" applyBorder="1" applyAlignment="1">
      <alignment vertical="center" wrapText="1"/>
    </xf>
    <xf numFmtId="0" fontId="19" fillId="0" borderId="0" xfId="0" applyFont="1" applyAlignment="1">
      <alignment horizontal="center" vertical="center" wrapText="1"/>
    </xf>
    <xf numFmtId="0" fontId="51" fillId="17" borderId="3" xfId="0" applyFont="1" applyFill="1" applyBorder="1" applyAlignment="1">
      <alignment horizontal="center" vertical="center" wrapText="1"/>
    </xf>
    <xf numFmtId="164" fontId="16" fillId="17" borderId="0" xfId="0" applyNumberFormat="1" applyFont="1" applyFill="1" applyAlignment="1">
      <alignment horizontal="center" vertical="center" wrapText="1"/>
    </xf>
    <xf numFmtId="166" fontId="1" fillId="0" borderId="0" xfId="0" applyNumberFormat="1" applyFont="1" applyAlignment="1">
      <alignment vertical="center" wrapText="1"/>
    </xf>
    <xf numFmtId="0" fontId="16" fillId="0" borderId="0" xfId="0" applyFont="1" applyFill="1" applyBorder="1" applyAlignment="1">
      <alignment vertical="center" wrapText="1"/>
    </xf>
    <xf numFmtId="0" fontId="16" fillId="48" borderId="36" xfId="0" applyFont="1" applyFill="1" applyBorder="1" applyAlignment="1">
      <alignment vertical="center" wrapText="1"/>
    </xf>
    <xf numFmtId="0" fontId="19" fillId="0" borderId="0" xfId="0" applyFont="1" applyAlignment="1">
      <alignment horizontal="center" vertical="center" wrapText="1"/>
    </xf>
    <xf numFmtId="0" fontId="18" fillId="14" borderId="36" xfId="0" applyFont="1" applyFill="1" applyBorder="1" applyAlignment="1">
      <alignment vertical="center" wrapText="1"/>
    </xf>
    <xf numFmtId="0" fontId="12" fillId="14" borderId="3" xfId="0" applyFont="1" applyFill="1" applyBorder="1" applyAlignment="1">
      <alignment horizontal="center" vertical="center" wrapText="1"/>
    </xf>
    <xf numFmtId="167" fontId="1" fillId="0" borderId="0" xfId="0" applyNumberFormat="1" applyFont="1" applyAlignment="1">
      <alignment vertical="center"/>
    </xf>
    <xf numFmtId="44" fontId="16" fillId="0" borderId="0" xfId="1" applyFont="1" applyAlignment="1">
      <alignment vertical="center"/>
    </xf>
    <xf numFmtId="44" fontId="1" fillId="0" borderId="0" xfId="1" applyFont="1" applyAlignment="1">
      <alignment horizontal="center" vertical="center"/>
    </xf>
    <xf numFmtId="0" fontId="0" fillId="18" borderId="0" xfId="0" applyFill="1"/>
    <xf numFmtId="165" fontId="4" fillId="18" borderId="0" xfId="0" applyNumberFormat="1" applyFont="1" applyFill="1"/>
    <xf numFmtId="165" fontId="16" fillId="18" borderId="17" xfId="0" applyNumberFormat="1" applyFont="1" applyFill="1" applyBorder="1"/>
    <xf numFmtId="0" fontId="1" fillId="5" borderId="21" xfId="0" applyFont="1" applyFill="1" applyBorder="1" applyAlignment="1">
      <alignment horizontal="center" vertical="center" wrapText="1"/>
    </xf>
    <xf numFmtId="0" fontId="19" fillId="0" borderId="0" xfId="0" applyFont="1" applyAlignment="1">
      <alignment horizontal="center" vertical="center" wrapText="1"/>
    </xf>
    <xf numFmtId="0" fontId="16" fillId="33" borderId="36" xfId="0" applyFont="1" applyFill="1" applyBorder="1" applyAlignment="1">
      <alignment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8" fillId="0" borderId="0" xfId="0" applyFont="1" applyAlignment="1">
      <alignment horizontal="center" vertical="center" wrapText="1"/>
    </xf>
    <xf numFmtId="166" fontId="4" fillId="0" borderId="0" xfId="0" applyNumberFormat="1" applyFont="1" applyAlignment="1">
      <alignment vertical="center" wrapText="1"/>
    </xf>
    <xf numFmtId="0" fontId="34" fillId="0" borderId="3" xfId="0" applyFont="1" applyBorder="1" applyAlignment="1">
      <alignment horizontal="center" vertical="center" wrapText="1"/>
    </xf>
    <xf numFmtId="165" fontId="4" fillId="0" borderId="0" xfId="0" applyNumberFormat="1" applyFont="1" applyAlignment="1">
      <alignment vertical="center" wrapText="1"/>
    </xf>
    <xf numFmtId="166" fontId="3" fillId="0" borderId="0" xfId="0" applyNumberFormat="1" applyFont="1" applyAlignment="1">
      <alignment vertical="center" wrapText="1"/>
    </xf>
    <xf numFmtId="0" fontId="3" fillId="0" borderId="3" xfId="0" applyFont="1" applyBorder="1" applyAlignment="1">
      <alignment horizontal="center" vertical="center" wrapText="1"/>
    </xf>
    <xf numFmtId="165" fontId="3" fillId="0" borderId="0" xfId="0" applyNumberFormat="1" applyFont="1" applyAlignment="1">
      <alignment vertical="center" wrapText="1"/>
    </xf>
    <xf numFmtId="165" fontId="4" fillId="0" borderId="0" xfId="0" applyNumberFormat="1" applyFont="1" applyFill="1" applyAlignment="1">
      <alignment vertical="center" wrapText="1"/>
    </xf>
    <xf numFmtId="165" fontId="3" fillId="0" borderId="0" xfId="0" applyNumberFormat="1" applyFont="1" applyFill="1" applyAlignment="1">
      <alignment vertical="center" wrapText="1"/>
    </xf>
    <xf numFmtId="0" fontId="53" fillId="0" borderId="0" xfId="0" applyFont="1" applyAlignment="1">
      <alignment horizontal="center" vertical="center" wrapText="1"/>
    </xf>
    <xf numFmtId="0" fontId="16" fillId="7" borderId="36" xfId="0" applyFont="1" applyFill="1" applyBorder="1" applyAlignment="1">
      <alignment vertical="center" wrapText="1"/>
    </xf>
    <xf numFmtId="0" fontId="3" fillId="5" borderId="0" xfId="0" applyFont="1" applyFill="1" applyAlignment="1">
      <alignment horizontal="center" vertical="center" wrapText="1"/>
    </xf>
    <xf numFmtId="166" fontId="4" fillId="0" borderId="0" xfId="0" applyNumberFormat="1" applyFont="1" applyAlignment="1">
      <alignment wrapText="1"/>
    </xf>
    <xf numFmtId="0" fontId="3" fillId="0" borderId="0" xfId="0" applyFont="1" applyFill="1" applyAlignment="1">
      <alignment horizontal="center" vertical="center" wrapText="1"/>
    </xf>
    <xf numFmtId="165" fontId="8" fillId="0" borderId="5" xfId="0" applyNumberFormat="1" applyFont="1" applyBorder="1" applyAlignment="1">
      <alignment horizontal="center" vertical="center"/>
    </xf>
    <xf numFmtId="165" fontId="8" fillId="0" borderId="6" xfId="0" applyNumberFormat="1" applyFont="1" applyBorder="1" applyAlignment="1">
      <alignment horizontal="center" vertical="center"/>
    </xf>
    <xf numFmtId="165" fontId="8" fillId="0" borderId="7" xfId="0" applyNumberFormat="1" applyFont="1" applyBorder="1" applyAlignment="1">
      <alignment horizontal="center" vertical="center"/>
    </xf>
    <xf numFmtId="165" fontId="8" fillId="0" borderId="8" xfId="0" applyNumberFormat="1" applyFont="1" applyBorder="1" applyAlignment="1">
      <alignment horizontal="center" vertical="center"/>
    </xf>
    <xf numFmtId="0" fontId="6" fillId="4" borderId="0" xfId="0" applyFont="1" applyFill="1" applyAlignment="1">
      <alignment horizontal="center"/>
    </xf>
    <xf numFmtId="165" fontId="8" fillId="0" borderId="13" xfId="0" applyNumberFormat="1" applyFont="1" applyBorder="1" applyAlignment="1">
      <alignment horizontal="center" vertical="center"/>
    </xf>
    <xf numFmtId="165" fontId="8" fillId="0" borderId="14" xfId="0" applyNumberFormat="1"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164" fontId="16" fillId="0" borderId="37" xfId="0" applyNumberFormat="1" applyFont="1" applyBorder="1" applyAlignment="1">
      <alignment horizontal="center" vertical="center" wrapText="1"/>
    </xf>
    <xf numFmtId="0" fontId="6" fillId="14" borderId="0" xfId="0" applyFont="1" applyFill="1" applyAlignment="1">
      <alignment horizont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165" fontId="8" fillId="0" borderId="13" xfId="0" applyNumberFormat="1" applyFont="1" applyBorder="1" applyAlignment="1">
      <alignment horizontal="center" vertical="center" wrapText="1"/>
    </xf>
    <xf numFmtId="165" fontId="8" fillId="0" borderId="6" xfId="0" applyNumberFormat="1" applyFont="1" applyBorder="1" applyAlignment="1">
      <alignment horizontal="center" vertical="center" wrapText="1"/>
    </xf>
    <xf numFmtId="165" fontId="8" fillId="0" borderId="14" xfId="0" applyNumberFormat="1" applyFont="1" applyBorder="1" applyAlignment="1">
      <alignment horizontal="center" vertical="center" wrapText="1"/>
    </xf>
    <xf numFmtId="165" fontId="8" fillId="0" borderId="8" xfId="0" applyNumberFormat="1" applyFont="1" applyBorder="1" applyAlignment="1">
      <alignment horizontal="center" vertical="center" wrapText="1"/>
    </xf>
    <xf numFmtId="0" fontId="16" fillId="40" borderId="36" xfId="0" applyFont="1" applyFill="1" applyBorder="1" applyAlignment="1">
      <alignment horizontal="center" vertical="center" wrapText="1"/>
    </xf>
    <xf numFmtId="0" fontId="16" fillId="40" borderId="4" xfId="0" applyFont="1" applyFill="1" applyBorder="1" applyAlignment="1">
      <alignment horizontal="center" vertical="center" wrapText="1"/>
    </xf>
    <xf numFmtId="0" fontId="19" fillId="0" borderId="0" xfId="0" applyFont="1" applyAlignment="1">
      <alignment horizontal="center" vertical="center" wrapText="1"/>
    </xf>
    <xf numFmtId="0" fontId="16" fillId="0" borderId="36" xfId="0" applyFont="1" applyBorder="1" applyAlignment="1">
      <alignment horizontal="center" vertical="center" wrapText="1"/>
    </xf>
    <xf numFmtId="0" fontId="16" fillId="0" borderId="4" xfId="0" applyFont="1" applyBorder="1" applyAlignment="1">
      <alignment horizontal="center" vertical="center" wrapText="1"/>
    </xf>
    <xf numFmtId="0" fontId="6" fillId="9" borderId="0" xfId="0" applyFont="1" applyFill="1" applyAlignment="1">
      <alignment horizontal="center"/>
    </xf>
    <xf numFmtId="0" fontId="18" fillId="23" borderId="5" xfId="0" applyFont="1" applyFill="1" applyBorder="1" applyAlignment="1">
      <alignment horizontal="center" wrapText="1"/>
    </xf>
    <xf numFmtId="0" fontId="18" fillId="23" borderId="6" xfId="0" applyFont="1" applyFill="1" applyBorder="1" applyAlignment="1">
      <alignment horizontal="center" wrapText="1"/>
    </xf>
    <xf numFmtId="0" fontId="18" fillId="23" borderId="7" xfId="0" applyFont="1" applyFill="1" applyBorder="1" applyAlignment="1">
      <alignment horizontal="center" wrapText="1"/>
    </xf>
    <xf numFmtId="0" fontId="18" fillId="23" borderId="8" xfId="0" applyFont="1" applyFill="1" applyBorder="1" applyAlignment="1">
      <alignment horizontal="center" wrapText="1"/>
    </xf>
    <xf numFmtId="0" fontId="16" fillId="5" borderId="34" xfId="0" applyFont="1" applyFill="1" applyBorder="1" applyAlignment="1">
      <alignment horizontal="center" wrapText="1"/>
    </xf>
    <xf numFmtId="0" fontId="16" fillId="5" borderId="0" xfId="0" applyFont="1" applyFill="1" applyBorder="1" applyAlignment="1">
      <alignment horizontal="center" wrapText="1"/>
    </xf>
    <xf numFmtId="0" fontId="44" fillId="5" borderId="0" xfId="0" applyFont="1" applyFill="1" applyAlignment="1">
      <alignment horizontal="center" vertical="center" wrapText="1"/>
    </xf>
    <xf numFmtId="0" fontId="6" fillId="18" borderId="0" xfId="0" applyFont="1" applyFill="1" applyAlignment="1">
      <alignment horizontal="center"/>
    </xf>
  </cellXfs>
  <cellStyles count="2">
    <cellStyle name="Moneda" xfId="1" builtinId="4"/>
    <cellStyle name="Normal" xfId="0" builtinId="0"/>
  </cellStyles>
  <dxfs count="0"/>
  <tableStyles count="0" defaultTableStyle="TableStyleMedium2" defaultPivotStyle="PivotStyleLight16"/>
  <colors>
    <mruColors>
      <color rgb="FF0000FF"/>
      <color rgb="FFCC99FF"/>
      <color rgb="FFFF33CC"/>
      <color rgb="FFCCFF66"/>
      <color rgb="FFCCFFCC"/>
      <color rgb="FF99FF66"/>
      <color rgb="FFFF99CC"/>
      <color rgb="FF99CCFF"/>
      <color rgb="FF66CCFF"/>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723900</xdr:colOff>
      <xdr:row>542</xdr:row>
      <xdr:rowOff>114300</xdr:rowOff>
    </xdr:from>
    <xdr:to>
      <xdr:col>10</xdr:col>
      <xdr:colOff>695325</xdr:colOff>
      <xdr:row>547</xdr:row>
      <xdr:rowOff>123825</xdr:rowOff>
    </xdr:to>
    <xdr:cxnSp macro="">
      <xdr:nvCxnSpPr>
        <xdr:cNvPr id="3" name="Conector recto de flecha 2">
          <a:extLst>
            <a:ext uri="{FF2B5EF4-FFF2-40B4-BE49-F238E27FC236}">
              <a16:creationId xmlns:a16="http://schemas.microsoft.com/office/drawing/2014/main" id="{00000000-0008-0000-0200-000003000000}"/>
            </a:ext>
          </a:extLst>
        </xdr:cNvPr>
        <xdr:cNvCxnSpPr/>
      </xdr:nvCxnSpPr>
      <xdr:spPr>
        <a:xfrm flipV="1">
          <a:off x="11144250" y="145913475"/>
          <a:ext cx="895350" cy="11430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847725</xdr:colOff>
      <xdr:row>543</xdr:row>
      <xdr:rowOff>47625</xdr:rowOff>
    </xdr:from>
    <xdr:to>
      <xdr:col>10</xdr:col>
      <xdr:colOff>790575</xdr:colOff>
      <xdr:row>548</xdr:row>
      <xdr:rowOff>0</xdr:rowOff>
    </xdr:to>
    <xdr:cxnSp macro="">
      <xdr:nvCxnSpPr>
        <xdr:cNvPr id="5" name="Conector recto de flecha 4">
          <a:extLst>
            <a:ext uri="{FF2B5EF4-FFF2-40B4-BE49-F238E27FC236}">
              <a16:creationId xmlns:a16="http://schemas.microsoft.com/office/drawing/2014/main" id="{00000000-0008-0000-0200-000005000000}"/>
            </a:ext>
          </a:extLst>
        </xdr:cNvPr>
        <xdr:cNvCxnSpPr/>
      </xdr:nvCxnSpPr>
      <xdr:spPr>
        <a:xfrm flipV="1">
          <a:off x="11268075" y="146046825"/>
          <a:ext cx="866775" cy="107632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66675</xdr:colOff>
      <xdr:row>88</xdr:row>
      <xdr:rowOff>9525</xdr:rowOff>
    </xdr:from>
    <xdr:to>
      <xdr:col>10</xdr:col>
      <xdr:colOff>371475</xdr:colOff>
      <xdr:row>88</xdr:row>
      <xdr:rowOff>371475</xdr:rowOff>
    </xdr:to>
    <xdr:cxnSp macro="">
      <xdr:nvCxnSpPr>
        <xdr:cNvPr id="5" name="Conector recto de flecha 4">
          <a:extLst>
            <a:ext uri="{FF2B5EF4-FFF2-40B4-BE49-F238E27FC236}">
              <a16:creationId xmlns:a16="http://schemas.microsoft.com/office/drawing/2014/main" id="{00000000-0008-0000-0300-000005000000}"/>
            </a:ext>
          </a:extLst>
        </xdr:cNvPr>
        <xdr:cNvCxnSpPr/>
      </xdr:nvCxnSpPr>
      <xdr:spPr>
        <a:xfrm flipV="1">
          <a:off x="11496675" y="39081075"/>
          <a:ext cx="304800" cy="36195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257177</xdr:colOff>
      <xdr:row>88</xdr:row>
      <xdr:rowOff>28575</xdr:rowOff>
    </xdr:from>
    <xdr:to>
      <xdr:col>10</xdr:col>
      <xdr:colOff>533400</xdr:colOff>
      <xdr:row>88</xdr:row>
      <xdr:rowOff>390525</xdr:rowOff>
    </xdr:to>
    <xdr:cxnSp macro="">
      <xdr:nvCxnSpPr>
        <xdr:cNvPr id="8" name="Conector recto de flecha 7">
          <a:extLst>
            <a:ext uri="{FF2B5EF4-FFF2-40B4-BE49-F238E27FC236}">
              <a16:creationId xmlns:a16="http://schemas.microsoft.com/office/drawing/2014/main" id="{00000000-0008-0000-0300-000008000000}"/>
            </a:ext>
          </a:extLst>
        </xdr:cNvPr>
        <xdr:cNvCxnSpPr/>
      </xdr:nvCxnSpPr>
      <xdr:spPr>
        <a:xfrm flipH="1">
          <a:off x="11687177" y="39100125"/>
          <a:ext cx="276223" cy="3619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57150</xdr:colOff>
      <xdr:row>97</xdr:row>
      <xdr:rowOff>38100</xdr:rowOff>
    </xdr:from>
    <xdr:to>
      <xdr:col>10</xdr:col>
      <xdr:colOff>285750</xdr:colOff>
      <xdr:row>97</xdr:row>
      <xdr:rowOff>428625</xdr:rowOff>
    </xdr:to>
    <xdr:cxnSp macro="">
      <xdr:nvCxnSpPr>
        <xdr:cNvPr id="14" name="Conector recto de flecha 13">
          <a:extLst>
            <a:ext uri="{FF2B5EF4-FFF2-40B4-BE49-F238E27FC236}">
              <a16:creationId xmlns:a16="http://schemas.microsoft.com/office/drawing/2014/main" id="{00000000-0008-0000-0300-00000E000000}"/>
            </a:ext>
          </a:extLst>
        </xdr:cNvPr>
        <xdr:cNvCxnSpPr/>
      </xdr:nvCxnSpPr>
      <xdr:spPr>
        <a:xfrm flipV="1">
          <a:off x="11487150" y="43005375"/>
          <a:ext cx="228600" cy="390525"/>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104775</xdr:colOff>
      <xdr:row>97</xdr:row>
      <xdr:rowOff>19050</xdr:rowOff>
    </xdr:from>
    <xdr:to>
      <xdr:col>10</xdr:col>
      <xdr:colOff>476251</xdr:colOff>
      <xdr:row>98</xdr:row>
      <xdr:rowOff>47625</xdr:rowOff>
    </xdr:to>
    <xdr:cxnSp macro="">
      <xdr:nvCxnSpPr>
        <xdr:cNvPr id="16" name="Conector recto de flecha 15">
          <a:extLst>
            <a:ext uri="{FF2B5EF4-FFF2-40B4-BE49-F238E27FC236}">
              <a16:creationId xmlns:a16="http://schemas.microsoft.com/office/drawing/2014/main" id="{00000000-0008-0000-0300-000010000000}"/>
            </a:ext>
          </a:extLst>
        </xdr:cNvPr>
        <xdr:cNvCxnSpPr/>
      </xdr:nvCxnSpPr>
      <xdr:spPr>
        <a:xfrm flipH="1">
          <a:off x="11534775" y="42986325"/>
          <a:ext cx="371476" cy="4953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28575</xdr:colOff>
      <xdr:row>137</xdr:row>
      <xdr:rowOff>9525</xdr:rowOff>
    </xdr:from>
    <xdr:to>
      <xdr:col>10</xdr:col>
      <xdr:colOff>285750</xdr:colOff>
      <xdr:row>138</xdr:row>
      <xdr:rowOff>9525</xdr:rowOff>
    </xdr:to>
    <xdr:cxnSp macro="">
      <xdr:nvCxnSpPr>
        <xdr:cNvPr id="6" name="Conector recto 5">
          <a:extLst>
            <a:ext uri="{FF2B5EF4-FFF2-40B4-BE49-F238E27FC236}">
              <a16:creationId xmlns:a16="http://schemas.microsoft.com/office/drawing/2014/main" id="{00000000-0008-0000-0300-000006000000}"/>
            </a:ext>
          </a:extLst>
        </xdr:cNvPr>
        <xdr:cNvCxnSpPr/>
      </xdr:nvCxnSpPr>
      <xdr:spPr>
        <a:xfrm flipV="1">
          <a:off x="11601450" y="61950600"/>
          <a:ext cx="257175" cy="3810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142875</xdr:colOff>
      <xdr:row>137</xdr:row>
      <xdr:rowOff>28575</xdr:rowOff>
    </xdr:from>
    <xdr:to>
      <xdr:col>10</xdr:col>
      <xdr:colOff>476250</xdr:colOff>
      <xdr:row>138</xdr:row>
      <xdr:rowOff>47625</xdr:rowOff>
    </xdr:to>
    <xdr:cxnSp macro="">
      <xdr:nvCxnSpPr>
        <xdr:cNvPr id="9" name="Conector recto 8">
          <a:extLst>
            <a:ext uri="{FF2B5EF4-FFF2-40B4-BE49-F238E27FC236}">
              <a16:creationId xmlns:a16="http://schemas.microsoft.com/office/drawing/2014/main" id="{00000000-0008-0000-0300-000009000000}"/>
            </a:ext>
          </a:extLst>
        </xdr:cNvPr>
        <xdr:cNvCxnSpPr/>
      </xdr:nvCxnSpPr>
      <xdr:spPr>
        <a:xfrm flipV="1">
          <a:off x="11715750" y="61969650"/>
          <a:ext cx="333375" cy="400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85725</xdr:colOff>
      <xdr:row>220</xdr:row>
      <xdr:rowOff>581025</xdr:rowOff>
    </xdr:from>
    <xdr:to>
      <xdr:col>10</xdr:col>
      <xdr:colOff>361950</xdr:colOff>
      <xdr:row>221</xdr:row>
      <xdr:rowOff>514350</xdr:rowOff>
    </xdr:to>
    <xdr:cxnSp macro="">
      <xdr:nvCxnSpPr>
        <xdr:cNvPr id="11" name="Conector recto 10">
          <a:extLst>
            <a:ext uri="{FF2B5EF4-FFF2-40B4-BE49-F238E27FC236}">
              <a16:creationId xmlns:a16="http://schemas.microsoft.com/office/drawing/2014/main" id="{00000000-0008-0000-0300-00000B000000}"/>
            </a:ext>
          </a:extLst>
        </xdr:cNvPr>
        <xdr:cNvCxnSpPr/>
      </xdr:nvCxnSpPr>
      <xdr:spPr>
        <a:xfrm flipV="1">
          <a:off x="11658600" y="105556050"/>
          <a:ext cx="276225" cy="5334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142875</xdr:colOff>
      <xdr:row>221</xdr:row>
      <xdr:rowOff>9525</xdr:rowOff>
    </xdr:from>
    <xdr:to>
      <xdr:col>10</xdr:col>
      <xdr:colOff>476250</xdr:colOff>
      <xdr:row>222</xdr:row>
      <xdr:rowOff>28575</xdr:rowOff>
    </xdr:to>
    <xdr:cxnSp macro="">
      <xdr:nvCxnSpPr>
        <xdr:cNvPr id="13" name="Conector recto 12">
          <a:extLst>
            <a:ext uri="{FF2B5EF4-FFF2-40B4-BE49-F238E27FC236}">
              <a16:creationId xmlns:a16="http://schemas.microsoft.com/office/drawing/2014/main" id="{00000000-0008-0000-0300-00000D000000}"/>
            </a:ext>
          </a:extLst>
        </xdr:cNvPr>
        <xdr:cNvCxnSpPr/>
      </xdr:nvCxnSpPr>
      <xdr:spPr>
        <a:xfrm flipV="1">
          <a:off x="11715750" y="105584625"/>
          <a:ext cx="333375" cy="5905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47625</xdr:colOff>
      <xdr:row>233</xdr:row>
      <xdr:rowOff>19051</xdr:rowOff>
    </xdr:from>
    <xdr:to>
      <xdr:col>10</xdr:col>
      <xdr:colOff>485775</xdr:colOff>
      <xdr:row>233</xdr:row>
      <xdr:rowOff>581025</xdr:rowOff>
    </xdr:to>
    <xdr:cxnSp macro="">
      <xdr:nvCxnSpPr>
        <xdr:cNvPr id="7" name="Conector recto 6">
          <a:extLst>
            <a:ext uri="{FF2B5EF4-FFF2-40B4-BE49-F238E27FC236}">
              <a16:creationId xmlns:a16="http://schemas.microsoft.com/office/drawing/2014/main" id="{00000000-0008-0000-0300-000007000000}"/>
            </a:ext>
          </a:extLst>
        </xdr:cNvPr>
        <xdr:cNvCxnSpPr/>
      </xdr:nvCxnSpPr>
      <xdr:spPr>
        <a:xfrm flipV="1">
          <a:off x="11620500" y="112156876"/>
          <a:ext cx="438150" cy="561974"/>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28576</xdr:colOff>
      <xdr:row>233</xdr:row>
      <xdr:rowOff>9525</xdr:rowOff>
    </xdr:from>
    <xdr:to>
      <xdr:col>10</xdr:col>
      <xdr:colOff>352425</xdr:colOff>
      <xdr:row>233</xdr:row>
      <xdr:rowOff>476250</xdr:rowOff>
    </xdr:to>
    <xdr:cxnSp macro="">
      <xdr:nvCxnSpPr>
        <xdr:cNvPr id="12" name="Conector recto 11">
          <a:extLst>
            <a:ext uri="{FF2B5EF4-FFF2-40B4-BE49-F238E27FC236}">
              <a16:creationId xmlns:a16="http://schemas.microsoft.com/office/drawing/2014/main" id="{00000000-0008-0000-0300-00000C000000}"/>
            </a:ext>
          </a:extLst>
        </xdr:cNvPr>
        <xdr:cNvCxnSpPr/>
      </xdr:nvCxnSpPr>
      <xdr:spPr>
        <a:xfrm flipH="1">
          <a:off x="11601451" y="112147350"/>
          <a:ext cx="323849" cy="46672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104775</xdr:colOff>
      <xdr:row>276</xdr:row>
      <xdr:rowOff>66675</xdr:rowOff>
    </xdr:from>
    <xdr:to>
      <xdr:col>10</xdr:col>
      <xdr:colOff>609600</xdr:colOff>
      <xdr:row>276</xdr:row>
      <xdr:rowOff>342900</xdr:rowOff>
    </xdr:to>
    <xdr:cxnSp macro="">
      <xdr:nvCxnSpPr>
        <xdr:cNvPr id="10" name="Conector recto 9">
          <a:extLst>
            <a:ext uri="{FF2B5EF4-FFF2-40B4-BE49-F238E27FC236}">
              <a16:creationId xmlns:a16="http://schemas.microsoft.com/office/drawing/2014/main" id="{00000000-0008-0000-0300-00000A000000}"/>
            </a:ext>
          </a:extLst>
        </xdr:cNvPr>
        <xdr:cNvCxnSpPr/>
      </xdr:nvCxnSpPr>
      <xdr:spPr>
        <a:xfrm flipV="1">
          <a:off x="11677650" y="135826500"/>
          <a:ext cx="504825" cy="27622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38100</xdr:colOff>
      <xdr:row>275</xdr:row>
      <xdr:rowOff>504825</xdr:rowOff>
    </xdr:from>
    <xdr:to>
      <xdr:col>10</xdr:col>
      <xdr:colOff>495300</xdr:colOff>
      <xdr:row>276</xdr:row>
      <xdr:rowOff>209550</xdr:rowOff>
    </xdr:to>
    <xdr:cxnSp macro="">
      <xdr:nvCxnSpPr>
        <xdr:cNvPr id="17" name="Conector recto 16">
          <a:extLst>
            <a:ext uri="{FF2B5EF4-FFF2-40B4-BE49-F238E27FC236}">
              <a16:creationId xmlns:a16="http://schemas.microsoft.com/office/drawing/2014/main" id="{00000000-0008-0000-0300-000011000000}"/>
            </a:ext>
          </a:extLst>
        </xdr:cNvPr>
        <xdr:cNvCxnSpPr/>
      </xdr:nvCxnSpPr>
      <xdr:spPr>
        <a:xfrm flipV="1">
          <a:off x="11610975" y="135750300"/>
          <a:ext cx="457200" cy="21907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57150</xdr:colOff>
      <xdr:row>281</xdr:row>
      <xdr:rowOff>28575</xdr:rowOff>
    </xdr:from>
    <xdr:to>
      <xdr:col>10</xdr:col>
      <xdr:colOff>609600</xdr:colOff>
      <xdr:row>281</xdr:row>
      <xdr:rowOff>371475</xdr:rowOff>
    </xdr:to>
    <xdr:cxnSp macro="">
      <xdr:nvCxnSpPr>
        <xdr:cNvPr id="19" name="Conector recto 18">
          <a:extLst>
            <a:ext uri="{FF2B5EF4-FFF2-40B4-BE49-F238E27FC236}">
              <a16:creationId xmlns:a16="http://schemas.microsoft.com/office/drawing/2014/main" id="{00000000-0008-0000-0300-000013000000}"/>
            </a:ext>
          </a:extLst>
        </xdr:cNvPr>
        <xdr:cNvCxnSpPr/>
      </xdr:nvCxnSpPr>
      <xdr:spPr>
        <a:xfrm flipV="1">
          <a:off x="11630025" y="137988675"/>
          <a:ext cx="552450" cy="34290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9525</xdr:colOff>
      <xdr:row>281</xdr:row>
      <xdr:rowOff>28575</xdr:rowOff>
    </xdr:from>
    <xdr:to>
      <xdr:col>10</xdr:col>
      <xdr:colOff>428625</xdr:colOff>
      <xdr:row>281</xdr:row>
      <xdr:rowOff>266700</xdr:rowOff>
    </xdr:to>
    <xdr:cxnSp macro="">
      <xdr:nvCxnSpPr>
        <xdr:cNvPr id="21" name="Conector recto 20">
          <a:extLst>
            <a:ext uri="{FF2B5EF4-FFF2-40B4-BE49-F238E27FC236}">
              <a16:creationId xmlns:a16="http://schemas.microsoft.com/office/drawing/2014/main" id="{00000000-0008-0000-0300-000015000000}"/>
            </a:ext>
          </a:extLst>
        </xdr:cNvPr>
        <xdr:cNvCxnSpPr/>
      </xdr:nvCxnSpPr>
      <xdr:spPr>
        <a:xfrm flipV="1">
          <a:off x="11582400" y="137988675"/>
          <a:ext cx="419100" cy="238125"/>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19050</xdr:colOff>
      <xdr:row>328</xdr:row>
      <xdr:rowOff>476250</xdr:rowOff>
    </xdr:from>
    <xdr:to>
      <xdr:col>3</xdr:col>
      <xdr:colOff>790575</xdr:colOff>
      <xdr:row>328</xdr:row>
      <xdr:rowOff>485775</xdr:rowOff>
    </xdr:to>
    <xdr:cxnSp macro="">
      <xdr:nvCxnSpPr>
        <xdr:cNvPr id="15" name="Conector recto 14">
          <a:extLst>
            <a:ext uri="{FF2B5EF4-FFF2-40B4-BE49-F238E27FC236}">
              <a16:creationId xmlns:a16="http://schemas.microsoft.com/office/drawing/2014/main" id="{A53833AA-3869-4E27-921B-BFBD14E6CEE6}"/>
            </a:ext>
          </a:extLst>
        </xdr:cNvPr>
        <xdr:cNvCxnSpPr/>
      </xdr:nvCxnSpPr>
      <xdr:spPr>
        <a:xfrm flipV="1">
          <a:off x="5572125" y="165268275"/>
          <a:ext cx="771525" cy="95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85725</xdr:colOff>
      <xdr:row>353</xdr:row>
      <xdr:rowOff>257175</xdr:rowOff>
    </xdr:from>
    <xdr:to>
      <xdr:col>3</xdr:col>
      <xdr:colOff>809625</xdr:colOff>
      <xdr:row>353</xdr:row>
      <xdr:rowOff>314325</xdr:rowOff>
    </xdr:to>
    <xdr:cxnSp macro="">
      <xdr:nvCxnSpPr>
        <xdr:cNvPr id="18" name="Conector recto 17">
          <a:extLst>
            <a:ext uri="{FF2B5EF4-FFF2-40B4-BE49-F238E27FC236}">
              <a16:creationId xmlns:a16="http://schemas.microsoft.com/office/drawing/2014/main" id="{545A7835-F976-468B-96BC-79AAAF5383B0}"/>
            </a:ext>
          </a:extLst>
        </xdr:cNvPr>
        <xdr:cNvCxnSpPr/>
      </xdr:nvCxnSpPr>
      <xdr:spPr>
        <a:xfrm flipV="1">
          <a:off x="5638800" y="179336700"/>
          <a:ext cx="723900" cy="571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28575</xdr:colOff>
      <xdr:row>362</xdr:row>
      <xdr:rowOff>333375</xdr:rowOff>
    </xdr:from>
    <xdr:to>
      <xdr:col>4</xdr:col>
      <xdr:colOff>47625</xdr:colOff>
      <xdr:row>362</xdr:row>
      <xdr:rowOff>400050</xdr:rowOff>
    </xdr:to>
    <xdr:cxnSp macro="">
      <xdr:nvCxnSpPr>
        <xdr:cNvPr id="23" name="Conector recto de flecha 22">
          <a:extLst>
            <a:ext uri="{FF2B5EF4-FFF2-40B4-BE49-F238E27FC236}">
              <a16:creationId xmlns:a16="http://schemas.microsoft.com/office/drawing/2014/main" id="{10FBFC8D-6810-434F-B912-B88C16C8616F}"/>
            </a:ext>
          </a:extLst>
        </xdr:cNvPr>
        <xdr:cNvCxnSpPr/>
      </xdr:nvCxnSpPr>
      <xdr:spPr>
        <a:xfrm>
          <a:off x="5581650" y="184556400"/>
          <a:ext cx="923925" cy="666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285750</xdr:colOff>
      <xdr:row>363</xdr:row>
      <xdr:rowOff>314325</xdr:rowOff>
    </xdr:from>
    <xdr:to>
      <xdr:col>4</xdr:col>
      <xdr:colOff>38100</xdr:colOff>
      <xdr:row>363</xdr:row>
      <xdr:rowOff>342900</xdr:rowOff>
    </xdr:to>
    <xdr:cxnSp macro="">
      <xdr:nvCxnSpPr>
        <xdr:cNvPr id="25" name="Conector recto de flecha 24">
          <a:extLst>
            <a:ext uri="{FF2B5EF4-FFF2-40B4-BE49-F238E27FC236}">
              <a16:creationId xmlns:a16="http://schemas.microsoft.com/office/drawing/2014/main" id="{06215C82-D6C8-4D36-AAA9-CDFED4E8BFF5}"/>
            </a:ext>
          </a:extLst>
        </xdr:cNvPr>
        <xdr:cNvCxnSpPr/>
      </xdr:nvCxnSpPr>
      <xdr:spPr>
        <a:xfrm flipV="1">
          <a:off x="5457825" y="185156475"/>
          <a:ext cx="1038225" cy="285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285750</xdr:colOff>
      <xdr:row>364</xdr:row>
      <xdr:rowOff>314325</xdr:rowOff>
    </xdr:from>
    <xdr:to>
      <xdr:col>4</xdr:col>
      <xdr:colOff>38100</xdr:colOff>
      <xdr:row>364</xdr:row>
      <xdr:rowOff>342900</xdr:rowOff>
    </xdr:to>
    <xdr:cxnSp macro="">
      <xdr:nvCxnSpPr>
        <xdr:cNvPr id="22" name="Conector recto de flecha 21">
          <a:extLst>
            <a:ext uri="{FF2B5EF4-FFF2-40B4-BE49-F238E27FC236}">
              <a16:creationId xmlns:a16="http://schemas.microsoft.com/office/drawing/2014/main" id="{18F5B759-D703-47E9-AE8D-234A856FC4F5}"/>
            </a:ext>
          </a:extLst>
        </xdr:cNvPr>
        <xdr:cNvCxnSpPr/>
      </xdr:nvCxnSpPr>
      <xdr:spPr>
        <a:xfrm flipV="1">
          <a:off x="5457825" y="185156475"/>
          <a:ext cx="1038225" cy="285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314325</xdr:colOff>
      <xdr:row>374</xdr:row>
      <xdr:rowOff>314325</xdr:rowOff>
    </xdr:from>
    <xdr:to>
      <xdr:col>3</xdr:col>
      <xdr:colOff>866775</xdr:colOff>
      <xdr:row>374</xdr:row>
      <xdr:rowOff>314325</xdr:rowOff>
    </xdr:to>
    <xdr:cxnSp macro="">
      <xdr:nvCxnSpPr>
        <xdr:cNvPr id="20" name="Conector recto 19">
          <a:extLst>
            <a:ext uri="{FF2B5EF4-FFF2-40B4-BE49-F238E27FC236}">
              <a16:creationId xmlns:a16="http://schemas.microsoft.com/office/drawing/2014/main" id="{D6528295-26A0-47EC-A686-E5BA66D1F9C0}"/>
            </a:ext>
          </a:extLst>
        </xdr:cNvPr>
        <xdr:cNvCxnSpPr/>
      </xdr:nvCxnSpPr>
      <xdr:spPr>
        <a:xfrm>
          <a:off x="5486400" y="191709675"/>
          <a:ext cx="9334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304800</xdr:colOff>
      <xdr:row>434</xdr:row>
      <xdr:rowOff>457200</xdr:rowOff>
    </xdr:from>
    <xdr:to>
      <xdr:col>4</xdr:col>
      <xdr:colOff>47625</xdr:colOff>
      <xdr:row>434</xdr:row>
      <xdr:rowOff>581025</xdr:rowOff>
    </xdr:to>
    <xdr:cxnSp macro="">
      <xdr:nvCxnSpPr>
        <xdr:cNvPr id="24" name="Conector recto 23">
          <a:extLst>
            <a:ext uri="{FF2B5EF4-FFF2-40B4-BE49-F238E27FC236}">
              <a16:creationId xmlns:a16="http://schemas.microsoft.com/office/drawing/2014/main" id="{E0930E48-1620-49E3-A25D-9C3D9B84823E}"/>
            </a:ext>
          </a:extLst>
        </xdr:cNvPr>
        <xdr:cNvCxnSpPr/>
      </xdr:nvCxnSpPr>
      <xdr:spPr>
        <a:xfrm>
          <a:off x="5476875" y="226542600"/>
          <a:ext cx="1171575" cy="1238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19050</xdr:colOff>
      <xdr:row>433</xdr:row>
      <xdr:rowOff>619125</xdr:rowOff>
    </xdr:from>
    <xdr:to>
      <xdr:col>3</xdr:col>
      <xdr:colOff>819150</xdr:colOff>
      <xdr:row>434</xdr:row>
      <xdr:rowOff>390525</xdr:rowOff>
    </xdr:to>
    <xdr:cxnSp macro="">
      <xdr:nvCxnSpPr>
        <xdr:cNvPr id="26" name="Conector recto 25">
          <a:extLst>
            <a:ext uri="{FF2B5EF4-FFF2-40B4-BE49-F238E27FC236}">
              <a16:creationId xmlns:a16="http://schemas.microsoft.com/office/drawing/2014/main" id="{EC239481-85BA-489B-8ED8-014A929273E1}"/>
            </a:ext>
          </a:extLst>
        </xdr:cNvPr>
        <xdr:cNvCxnSpPr/>
      </xdr:nvCxnSpPr>
      <xdr:spPr>
        <a:xfrm flipV="1">
          <a:off x="5572125" y="226066350"/>
          <a:ext cx="800100" cy="40957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285750</xdr:colOff>
      <xdr:row>435</xdr:row>
      <xdr:rowOff>390525</xdr:rowOff>
    </xdr:from>
    <xdr:to>
      <xdr:col>4</xdr:col>
      <xdr:colOff>66675</xdr:colOff>
      <xdr:row>435</xdr:row>
      <xdr:rowOff>628650</xdr:rowOff>
    </xdr:to>
    <xdr:cxnSp macro="">
      <xdr:nvCxnSpPr>
        <xdr:cNvPr id="28" name="Conector recto 27">
          <a:extLst>
            <a:ext uri="{FF2B5EF4-FFF2-40B4-BE49-F238E27FC236}">
              <a16:creationId xmlns:a16="http://schemas.microsoft.com/office/drawing/2014/main" id="{AA3F5483-E38A-4271-9BD1-1054F6864885}"/>
            </a:ext>
          </a:extLst>
        </xdr:cNvPr>
        <xdr:cNvCxnSpPr/>
      </xdr:nvCxnSpPr>
      <xdr:spPr>
        <a:xfrm flipV="1">
          <a:off x="5457825" y="227314125"/>
          <a:ext cx="1066800" cy="2381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304800</xdr:colOff>
      <xdr:row>436</xdr:row>
      <xdr:rowOff>342900</xdr:rowOff>
    </xdr:from>
    <xdr:to>
      <xdr:col>3</xdr:col>
      <xdr:colOff>838200</xdr:colOff>
      <xdr:row>436</xdr:row>
      <xdr:rowOff>609600</xdr:rowOff>
    </xdr:to>
    <xdr:cxnSp macro="">
      <xdr:nvCxnSpPr>
        <xdr:cNvPr id="32" name="Conector recto 31">
          <a:extLst>
            <a:ext uri="{FF2B5EF4-FFF2-40B4-BE49-F238E27FC236}">
              <a16:creationId xmlns:a16="http://schemas.microsoft.com/office/drawing/2014/main" id="{29B710C6-8F03-40DC-AF2A-86F0C7E3C05B}"/>
            </a:ext>
          </a:extLst>
        </xdr:cNvPr>
        <xdr:cNvCxnSpPr/>
      </xdr:nvCxnSpPr>
      <xdr:spPr>
        <a:xfrm flipV="1">
          <a:off x="5476875" y="228123750"/>
          <a:ext cx="914400" cy="2667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314325</xdr:colOff>
      <xdr:row>454</xdr:row>
      <xdr:rowOff>304800</xdr:rowOff>
    </xdr:from>
    <xdr:to>
      <xdr:col>4</xdr:col>
      <xdr:colOff>66675</xdr:colOff>
      <xdr:row>454</xdr:row>
      <xdr:rowOff>419100</xdr:rowOff>
    </xdr:to>
    <xdr:cxnSp macro="">
      <xdr:nvCxnSpPr>
        <xdr:cNvPr id="27" name="Conector recto de flecha 26">
          <a:extLst>
            <a:ext uri="{FF2B5EF4-FFF2-40B4-BE49-F238E27FC236}">
              <a16:creationId xmlns:a16="http://schemas.microsoft.com/office/drawing/2014/main" id="{F2DD8ECA-C6B1-4FEC-B342-91E4A2AB0BA2}"/>
            </a:ext>
          </a:extLst>
        </xdr:cNvPr>
        <xdr:cNvCxnSpPr/>
      </xdr:nvCxnSpPr>
      <xdr:spPr>
        <a:xfrm>
          <a:off x="5486400" y="239906175"/>
          <a:ext cx="1038225" cy="1143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289891</xdr:colOff>
      <xdr:row>599</xdr:row>
      <xdr:rowOff>381000</xdr:rowOff>
    </xdr:from>
    <xdr:to>
      <xdr:col>4</xdr:col>
      <xdr:colOff>190500</xdr:colOff>
      <xdr:row>599</xdr:row>
      <xdr:rowOff>480392</xdr:rowOff>
    </xdr:to>
    <xdr:cxnSp macro="">
      <xdr:nvCxnSpPr>
        <xdr:cNvPr id="3" name="Conector recto 2">
          <a:extLst>
            <a:ext uri="{FF2B5EF4-FFF2-40B4-BE49-F238E27FC236}">
              <a16:creationId xmlns:a16="http://schemas.microsoft.com/office/drawing/2014/main" id="{302B0E9B-150E-44DD-B047-9B89818FA54E}"/>
            </a:ext>
          </a:extLst>
        </xdr:cNvPr>
        <xdr:cNvCxnSpPr/>
      </xdr:nvCxnSpPr>
      <xdr:spPr>
        <a:xfrm>
          <a:off x="5474804" y="355547543"/>
          <a:ext cx="1325218" cy="99392"/>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306457</xdr:colOff>
      <xdr:row>601</xdr:row>
      <xdr:rowOff>397566</xdr:rowOff>
    </xdr:from>
    <xdr:to>
      <xdr:col>4</xdr:col>
      <xdr:colOff>198782</xdr:colOff>
      <xdr:row>601</xdr:row>
      <xdr:rowOff>472109</xdr:rowOff>
    </xdr:to>
    <xdr:cxnSp macro="">
      <xdr:nvCxnSpPr>
        <xdr:cNvPr id="30" name="Conector recto 29">
          <a:extLst>
            <a:ext uri="{FF2B5EF4-FFF2-40B4-BE49-F238E27FC236}">
              <a16:creationId xmlns:a16="http://schemas.microsoft.com/office/drawing/2014/main" id="{36406281-7268-4015-B1B2-16E4D9917705}"/>
            </a:ext>
          </a:extLst>
        </xdr:cNvPr>
        <xdr:cNvCxnSpPr/>
      </xdr:nvCxnSpPr>
      <xdr:spPr>
        <a:xfrm>
          <a:off x="5491370" y="357088109"/>
          <a:ext cx="1316934" cy="74543"/>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596347</xdr:colOff>
      <xdr:row>777</xdr:row>
      <xdr:rowOff>323021</xdr:rowOff>
    </xdr:from>
    <xdr:to>
      <xdr:col>4</xdr:col>
      <xdr:colOff>33130</xdr:colOff>
      <xdr:row>777</xdr:row>
      <xdr:rowOff>331304</xdr:rowOff>
    </xdr:to>
    <xdr:cxnSp macro="">
      <xdr:nvCxnSpPr>
        <xdr:cNvPr id="4" name="Conector recto 3"/>
        <xdr:cNvCxnSpPr/>
      </xdr:nvCxnSpPr>
      <xdr:spPr>
        <a:xfrm flipV="1">
          <a:off x="5781260" y="496823999"/>
          <a:ext cx="960783" cy="828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33130</xdr:colOff>
      <xdr:row>777</xdr:row>
      <xdr:rowOff>190500</xdr:rowOff>
    </xdr:from>
    <xdr:to>
      <xdr:col>3</xdr:col>
      <xdr:colOff>886239</xdr:colOff>
      <xdr:row>777</xdr:row>
      <xdr:rowOff>414130</xdr:rowOff>
    </xdr:to>
    <xdr:cxnSp macro="">
      <xdr:nvCxnSpPr>
        <xdr:cNvPr id="31" name="Conector recto 30"/>
        <xdr:cNvCxnSpPr/>
      </xdr:nvCxnSpPr>
      <xdr:spPr>
        <a:xfrm flipH="1">
          <a:off x="5839239" y="496691478"/>
          <a:ext cx="853109" cy="22363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521805</xdr:colOff>
      <xdr:row>813</xdr:row>
      <xdr:rowOff>223630</xdr:rowOff>
    </xdr:from>
    <xdr:to>
      <xdr:col>4</xdr:col>
      <xdr:colOff>16565</xdr:colOff>
      <xdr:row>813</xdr:row>
      <xdr:rowOff>422412</xdr:rowOff>
    </xdr:to>
    <xdr:cxnSp macro="">
      <xdr:nvCxnSpPr>
        <xdr:cNvPr id="29" name="Conector recto de flecha 28"/>
        <xdr:cNvCxnSpPr/>
      </xdr:nvCxnSpPr>
      <xdr:spPr>
        <a:xfrm>
          <a:off x="5706718" y="525440413"/>
          <a:ext cx="1018760" cy="198782"/>
        </a:xfrm>
        <a:prstGeom prst="straightConnector1">
          <a:avLst/>
        </a:prstGeom>
        <a:ln>
          <a:headEnd type="triangle"/>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480391</xdr:colOff>
      <xdr:row>823</xdr:row>
      <xdr:rowOff>463826</xdr:rowOff>
    </xdr:from>
    <xdr:to>
      <xdr:col>3</xdr:col>
      <xdr:colOff>894521</xdr:colOff>
      <xdr:row>823</xdr:row>
      <xdr:rowOff>563218</xdr:rowOff>
    </xdr:to>
    <xdr:cxnSp macro="">
      <xdr:nvCxnSpPr>
        <xdr:cNvPr id="33" name="Conector recto 32"/>
        <xdr:cNvCxnSpPr/>
      </xdr:nvCxnSpPr>
      <xdr:spPr>
        <a:xfrm flipV="1">
          <a:off x="5665304" y="533714739"/>
          <a:ext cx="1035326" cy="99392"/>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480391</xdr:colOff>
      <xdr:row>824</xdr:row>
      <xdr:rowOff>463826</xdr:rowOff>
    </xdr:from>
    <xdr:to>
      <xdr:col>3</xdr:col>
      <xdr:colOff>894521</xdr:colOff>
      <xdr:row>824</xdr:row>
      <xdr:rowOff>563218</xdr:rowOff>
    </xdr:to>
    <xdr:cxnSp macro="">
      <xdr:nvCxnSpPr>
        <xdr:cNvPr id="36" name="Conector recto 35"/>
        <xdr:cNvCxnSpPr/>
      </xdr:nvCxnSpPr>
      <xdr:spPr>
        <a:xfrm flipV="1">
          <a:off x="5665304" y="533714739"/>
          <a:ext cx="1035326" cy="99392"/>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472108</xdr:colOff>
      <xdr:row>912</xdr:row>
      <xdr:rowOff>256761</xdr:rowOff>
    </xdr:from>
    <xdr:to>
      <xdr:col>3</xdr:col>
      <xdr:colOff>877956</xdr:colOff>
      <xdr:row>912</xdr:row>
      <xdr:rowOff>356153</xdr:rowOff>
    </xdr:to>
    <xdr:cxnSp macro="">
      <xdr:nvCxnSpPr>
        <xdr:cNvPr id="34" name="Conector recto 33"/>
        <xdr:cNvCxnSpPr/>
      </xdr:nvCxnSpPr>
      <xdr:spPr>
        <a:xfrm>
          <a:off x="5657021" y="606038478"/>
          <a:ext cx="1027044" cy="99392"/>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546652</xdr:colOff>
      <xdr:row>1000</xdr:row>
      <xdr:rowOff>173935</xdr:rowOff>
    </xdr:from>
    <xdr:to>
      <xdr:col>4</xdr:col>
      <xdr:colOff>66261</xdr:colOff>
      <xdr:row>1000</xdr:row>
      <xdr:rowOff>256761</xdr:rowOff>
    </xdr:to>
    <xdr:cxnSp macro="">
      <xdr:nvCxnSpPr>
        <xdr:cNvPr id="35" name="Conector recto 34"/>
        <xdr:cNvCxnSpPr/>
      </xdr:nvCxnSpPr>
      <xdr:spPr>
        <a:xfrm flipV="1">
          <a:off x="5731565" y="675902283"/>
          <a:ext cx="1043609" cy="82826"/>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612913</xdr:colOff>
      <xdr:row>999</xdr:row>
      <xdr:rowOff>124239</xdr:rowOff>
    </xdr:from>
    <xdr:to>
      <xdr:col>4</xdr:col>
      <xdr:colOff>124239</xdr:colOff>
      <xdr:row>999</xdr:row>
      <xdr:rowOff>306456</xdr:rowOff>
    </xdr:to>
    <xdr:cxnSp macro="">
      <xdr:nvCxnSpPr>
        <xdr:cNvPr id="37" name="Conector recto 36"/>
        <xdr:cNvCxnSpPr/>
      </xdr:nvCxnSpPr>
      <xdr:spPr>
        <a:xfrm flipV="1">
          <a:off x="5797826" y="675852587"/>
          <a:ext cx="1035326" cy="182217"/>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604630</xdr:colOff>
      <xdr:row>1006</xdr:row>
      <xdr:rowOff>314739</xdr:rowOff>
    </xdr:from>
    <xdr:to>
      <xdr:col>3</xdr:col>
      <xdr:colOff>819978</xdr:colOff>
      <xdr:row>1006</xdr:row>
      <xdr:rowOff>488674</xdr:rowOff>
    </xdr:to>
    <xdr:cxnSp macro="">
      <xdr:nvCxnSpPr>
        <xdr:cNvPr id="38" name="Conector recto 37"/>
        <xdr:cNvCxnSpPr/>
      </xdr:nvCxnSpPr>
      <xdr:spPr>
        <a:xfrm flipV="1">
          <a:off x="5789543" y="681666978"/>
          <a:ext cx="836544" cy="17393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552450</xdr:colOff>
      <xdr:row>1132</xdr:row>
      <xdr:rowOff>295275</xdr:rowOff>
    </xdr:from>
    <xdr:to>
      <xdr:col>4</xdr:col>
      <xdr:colOff>85725</xdr:colOff>
      <xdr:row>1132</xdr:row>
      <xdr:rowOff>447675</xdr:rowOff>
    </xdr:to>
    <xdr:cxnSp macro="">
      <xdr:nvCxnSpPr>
        <xdr:cNvPr id="39" name="Conector recto 38"/>
        <xdr:cNvCxnSpPr/>
      </xdr:nvCxnSpPr>
      <xdr:spPr>
        <a:xfrm flipV="1">
          <a:off x="5743575" y="790508325"/>
          <a:ext cx="1057275" cy="1524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390525</xdr:colOff>
      <xdr:row>1161</xdr:row>
      <xdr:rowOff>257175</xdr:rowOff>
    </xdr:from>
    <xdr:to>
      <xdr:col>4</xdr:col>
      <xdr:colOff>95250</xdr:colOff>
      <xdr:row>1161</xdr:row>
      <xdr:rowOff>409575</xdr:rowOff>
    </xdr:to>
    <xdr:cxnSp macro="">
      <xdr:nvCxnSpPr>
        <xdr:cNvPr id="40" name="Conector recto 39"/>
        <xdr:cNvCxnSpPr/>
      </xdr:nvCxnSpPr>
      <xdr:spPr>
        <a:xfrm>
          <a:off x="5581650" y="816930675"/>
          <a:ext cx="1228725" cy="1524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542925</xdr:colOff>
      <xdr:row>1160</xdr:row>
      <xdr:rowOff>190500</xdr:rowOff>
    </xdr:from>
    <xdr:to>
      <xdr:col>3</xdr:col>
      <xdr:colOff>885825</xdr:colOff>
      <xdr:row>1160</xdr:row>
      <xdr:rowOff>409575</xdr:rowOff>
    </xdr:to>
    <xdr:cxnSp macro="">
      <xdr:nvCxnSpPr>
        <xdr:cNvPr id="42" name="Conector recto 41"/>
        <xdr:cNvCxnSpPr/>
      </xdr:nvCxnSpPr>
      <xdr:spPr>
        <a:xfrm>
          <a:off x="5734050" y="817987950"/>
          <a:ext cx="962025" cy="21907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495300</xdr:colOff>
      <xdr:row>1162</xdr:row>
      <xdr:rowOff>114300</xdr:rowOff>
    </xdr:from>
    <xdr:to>
      <xdr:col>4</xdr:col>
      <xdr:colOff>104775</xdr:colOff>
      <xdr:row>1162</xdr:row>
      <xdr:rowOff>314325</xdr:rowOff>
    </xdr:to>
    <xdr:cxnSp macro="">
      <xdr:nvCxnSpPr>
        <xdr:cNvPr id="44" name="Conector recto 43"/>
        <xdr:cNvCxnSpPr/>
      </xdr:nvCxnSpPr>
      <xdr:spPr>
        <a:xfrm>
          <a:off x="5686425" y="818921400"/>
          <a:ext cx="1133475" cy="20002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581025</xdr:colOff>
      <xdr:row>1181</xdr:row>
      <xdr:rowOff>361950</xdr:rowOff>
    </xdr:from>
    <xdr:to>
      <xdr:col>4</xdr:col>
      <xdr:colOff>76200</xdr:colOff>
      <xdr:row>1181</xdr:row>
      <xdr:rowOff>485775</xdr:rowOff>
    </xdr:to>
    <xdr:cxnSp macro="">
      <xdr:nvCxnSpPr>
        <xdr:cNvPr id="41" name="Conector recto 40"/>
        <xdr:cNvCxnSpPr/>
      </xdr:nvCxnSpPr>
      <xdr:spPr>
        <a:xfrm flipV="1">
          <a:off x="5772150" y="837847575"/>
          <a:ext cx="1019175" cy="12382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95250</xdr:colOff>
      <xdr:row>1258</xdr:row>
      <xdr:rowOff>228600</xdr:rowOff>
    </xdr:from>
    <xdr:to>
      <xdr:col>4</xdr:col>
      <xdr:colOff>57150</xdr:colOff>
      <xdr:row>1258</xdr:row>
      <xdr:rowOff>352425</xdr:rowOff>
    </xdr:to>
    <xdr:cxnSp macro="">
      <xdr:nvCxnSpPr>
        <xdr:cNvPr id="43" name="Conector recto 42"/>
        <xdr:cNvCxnSpPr/>
      </xdr:nvCxnSpPr>
      <xdr:spPr>
        <a:xfrm flipV="1">
          <a:off x="5915025" y="911218650"/>
          <a:ext cx="866775" cy="12382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314325</xdr:colOff>
      <xdr:row>42</xdr:row>
      <xdr:rowOff>57150</xdr:rowOff>
    </xdr:from>
    <xdr:to>
      <xdr:col>10</xdr:col>
      <xdr:colOff>685800</xdr:colOff>
      <xdr:row>45</xdr:row>
      <xdr:rowOff>66675</xdr:rowOff>
    </xdr:to>
    <xdr:cxnSp macro="">
      <xdr:nvCxnSpPr>
        <xdr:cNvPr id="3" name="Conector recto de flecha 2">
          <a:extLst>
            <a:ext uri="{FF2B5EF4-FFF2-40B4-BE49-F238E27FC236}">
              <a16:creationId xmlns:a16="http://schemas.microsoft.com/office/drawing/2014/main" id="{00000000-0008-0000-0400-000003000000}"/>
            </a:ext>
          </a:extLst>
        </xdr:cNvPr>
        <xdr:cNvCxnSpPr/>
      </xdr:nvCxnSpPr>
      <xdr:spPr>
        <a:xfrm flipV="1">
          <a:off x="10677525" y="12839700"/>
          <a:ext cx="1323975" cy="742950"/>
        </a:xfrm>
        <a:prstGeom prst="straightConnector1">
          <a:avLst/>
        </a:prstGeom>
        <a:ln>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9</xdr:col>
      <xdr:colOff>400050</xdr:colOff>
      <xdr:row>42</xdr:row>
      <xdr:rowOff>171451</xdr:rowOff>
    </xdr:from>
    <xdr:to>
      <xdr:col>10</xdr:col>
      <xdr:colOff>704850</xdr:colOff>
      <xdr:row>45</xdr:row>
      <xdr:rowOff>161925</xdr:rowOff>
    </xdr:to>
    <xdr:cxnSp macro="">
      <xdr:nvCxnSpPr>
        <xdr:cNvPr id="5" name="Conector recto de flecha 4">
          <a:extLst>
            <a:ext uri="{FF2B5EF4-FFF2-40B4-BE49-F238E27FC236}">
              <a16:creationId xmlns:a16="http://schemas.microsoft.com/office/drawing/2014/main" id="{00000000-0008-0000-0400-000005000000}"/>
            </a:ext>
          </a:extLst>
        </xdr:cNvPr>
        <xdr:cNvCxnSpPr/>
      </xdr:nvCxnSpPr>
      <xdr:spPr>
        <a:xfrm flipV="1">
          <a:off x="10763250" y="12954001"/>
          <a:ext cx="1257300" cy="723899"/>
        </a:xfrm>
        <a:prstGeom prst="straightConnector1">
          <a:avLst/>
        </a:prstGeom>
        <a:ln>
          <a:tailEnd type="triangle"/>
        </a:ln>
      </xdr:spPr>
      <xdr:style>
        <a:lnRef idx="2">
          <a:schemeClr val="accent4"/>
        </a:lnRef>
        <a:fillRef idx="0">
          <a:schemeClr val="accent4"/>
        </a:fillRef>
        <a:effectRef idx="1">
          <a:schemeClr val="accent4"/>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466725</xdr:colOff>
      <xdr:row>168</xdr:row>
      <xdr:rowOff>152400</xdr:rowOff>
    </xdr:from>
    <xdr:to>
      <xdr:col>10</xdr:col>
      <xdr:colOff>400050</xdr:colOff>
      <xdr:row>173</xdr:row>
      <xdr:rowOff>0</xdr:rowOff>
    </xdr:to>
    <xdr:cxnSp macro="">
      <xdr:nvCxnSpPr>
        <xdr:cNvPr id="3" name="Conector recto de flecha 2">
          <a:extLst>
            <a:ext uri="{FF2B5EF4-FFF2-40B4-BE49-F238E27FC236}">
              <a16:creationId xmlns:a16="http://schemas.microsoft.com/office/drawing/2014/main" id="{00000000-0008-0000-0500-000003000000}"/>
            </a:ext>
          </a:extLst>
        </xdr:cNvPr>
        <xdr:cNvCxnSpPr/>
      </xdr:nvCxnSpPr>
      <xdr:spPr>
        <a:xfrm flipV="1">
          <a:off x="11658600" y="52730400"/>
          <a:ext cx="1038225" cy="96202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9</xdr:col>
      <xdr:colOff>571500</xdr:colOff>
      <xdr:row>169</xdr:row>
      <xdr:rowOff>28575</xdr:rowOff>
    </xdr:from>
    <xdr:to>
      <xdr:col>10</xdr:col>
      <xdr:colOff>466725</xdr:colOff>
      <xdr:row>173</xdr:row>
      <xdr:rowOff>114300</xdr:rowOff>
    </xdr:to>
    <xdr:cxnSp macro="">
      <xdr:nvCxnSpPr>
        <xdr:cNvPr id="5" name="Conector recto de flecha 4">
          <a:extLst>
            <a:ext uri="{FF2B5EF4-FFF2-40B4-BE49-F238E27FC236}">
              <a16:creationId xmlns:a16="http://schemas.microsoft.com/office/drawing/2014/main" id="{00000000-0008-0000-0500-000005000000}"/>
            </a:ext>
          </a:extLst>
        </xdr:cNvPr>
        <xdr:cNvCxnSpPr/>
      </xdr:nvCxnSpPr>
      <xdr:spPr>
        <a:xfrm flipV="1">
          <a:off x="11763375" y="52844700"/>
          <a:ext cx="1000125" cy="962025"/>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723900</xdr:colOff>
      <xdr:row>599</xdr:row>
      <xdr:rowOff>114300</xdr:rowOff>
    </xdr:from>
    <xdr:to>
      <xdr:col>10</xdr:col>
      <xdr:colOff>695325</xdr:colOff>
      <xdr:row>604</xdr:row>
      <xdr:rowOff>123825</xdr:rowOff>
    </xdr:to>
    <xdr:cxnSp macro="">
      <xdr:nvCxnSpPr>
        <xdr:cNvPr id="2" name="Conector recto de flecha 1">
          <a:extLst>
            <a:ext uri="{FF2B5EF4-FFF2-40B4-BE49-F238E27FC236}">
              <a16:creationId xmlns:a16="http://schemas.microsoft.com/office/drawing/2014/main" id="{00000000-0008-0000-0600-000002000000}"/>
            </a:ext>
          </a:extLst>
        </xdr:cNvPr>
        <xdr:cNvCxnSpPr/>
      </xdr:nvCxnSpPr>
      <xdr:spPr>
        <a:xfrm flipV="1">
          <a:off x="11144250" y="114338100"/>
          <a:ext cx="895350" cy="105727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847725</xdr:colOff>
      <xdr:row>600</xdr:row>
      <xdr:rowOff>47625</xdr:rowOff>
    </xdr:from>
    <xdr:to>
      <xdr:col>10</xdr:col>
      <xdr:colOff>790575</xdr:colOff>
      <xdr:row>605</xdr:row>
      <xdr:rowOff>0</xdr:rowOff>
    </xdr:to>
    <xdr:cxnSp macro="">
      <xdr:nvCxnSpPr>
        <xdr:cNvPr id="3" name="Conector recto de flecha 2">
          <a:extLst>
            <a:ext uri="{FF2B5EF4-FFF2-40B4-BE49-F238E27FC236}">
              <a16:creationId xmlns:a16="http://schemas.microsoft.com/office/drawing/2014/main" id="{00000000-0008-0000-0600-000003000000}"/>
            </a:ext>
          </a:extLst>
        </xdr:cNvPr>
        <xdr:cNvCxnSpPr/>
      </xdr:nvCxnSpPr>
      <xdr:spPr>
        <a:xfrm flipV="1">
          <a:off x="11268075" y="114471450"/>
          <a:ext cx="866775" cy="9906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38100</xdr:colOff>
      <xdr:row>41</xdr:row>
      <xdr:rowOff>438151</xdr:rowOff>
    </xdr:from>
    <xdr:to>
      <xdr:col>10</xdr:col>
      <xdr:colOff>238125</xdr:colOff>
      <xdr:row>42</xdr:row>
      <xdr:rowOff>447675</xdr:rowOff>
    </xdr:to>
    <xdr:cxnSp macro="">
      <xdr:nvCxnSpPr>
        <xdr:cNvPr id="5" name="Conector recto de flecha 4">
          <a:extLst>
            <a:ext uri="{FF2B5EF4-FFF2-40B4-BE49-F238E27FC236}">
              <a16:creationId xmlns:a16="http://schemas.microsoft.com/office/drawing/2014/main" id="{00000000-0008-0000-0600-000005000000}"/>
            </a:ext>
          </a:extLst>
        </xdr:cNvPr>
        <xdr:cNvCxnSpPr/>
      </xdr:nvCxnSpPr>
      <xdr:spPr>
        <a:xfrm flipV="1">
          <a:off x="11382375" y="19297651"/>
          <a:ext cx="200025" cy="466724"/>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142875</xdr:colOff>
      <xdr:row>42</xdr:row>
      <xdr:rowOff>19050</xdr:rowOff>
    </xdr:from>
    <xdr:to>
      <xdr:col>10</xdr:col>
      <xdr:colOff>361950</xdr:colOff>
      <xdr:row>42</xdr:row>
      <xdr:rowOff>476250</xdr:rowOff>
    </xdr:to>
    <xdr:cxnSp macro="">
      <xdr:nvCxnSpPr>
        <xdr:cNvPr id="9" name="Conector recto de flecha 8">
          <a:extLst>
            <a:ext uri="{FF2B5EF4-FFF2-40B4-BE49-F238E27FC236}">
              <a16:creationId xmlns:a16="http://schemas.microsoft.com/office/drawing/2014/main" id="{00000000-0008-0000-0600-000009000000}"/>
            </a:ext>
          </a:extLst>
        </xdr:cNvPr>
        <xdr:cNvCxnSpPr/>
      </xdr:nvCxnSpPr>
      <xdr:spPr>
        <a:xfrm flipH="1">
          <a:off x="11487150" y="19335750"/>
          <a:ext cx="219075" cy="4572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47625</xdr:colOff>
      <xdr:row>55</xdr:row>
      <xdr:rowOff>28575</xdr:rowOff>
    </xdr:from>
    <xdr:to>
      <xdr:col>10</xdr:col>
      <xdr:colOff>371475</xdr:colOff>
      <xdr:row>55</xdr:row>
      <xdr:rowOff>428625</xdr:rowOff>
    </xdr:to>
    <xdr:cxnSp macro="">
      <xdr:nvCxnSpPr>
        <xdr:cNvPr id="6" name="Conector recto de flecha 5">
          <a:extLst>
            <a:ext uri="{FF2B5EF4-FFF2-40B4-BE49-F238E27FC236}">
              <a16:creationId xmlns:a16="http://schemas.microsoft.com/office/drawing/2014/main" id="{00000000-0008-0000-0600-000006000000}"/>
            </a:ext>
          </a:extLst>
        </xdr:cNvPr>
        <xdr:cNvCxnSpPr/>
      </xdr:nvCxnSpPr>
      <xdr:spPr>
        <a:xfrm flipV="1">
          <a:off x="11391900" y="25803225"/>
          <a:ext cx="323850" cy="400050"/>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10</xdr:col>
      <xdr:colOff>95251</xdr:colOff>
      <xdr:row>55</xdr:row>
      <xdr:rowOff>28575</xdr:rowOff>
    </xdr:from>
    <xdr:to>
      <xdr:col>10</xdr:col>
      <xdr:colOff>504825</xdr:colOff>
      <xdr:row>56</xdr:row>
      <xdr:rowOff>0</xdr:rowOff>
    </xdr:to>
    <xdr:cxnSp macro="">
      <xdr:nvCxnSpPr>
        <xdr:cNvPr id="8" name="Conector recto de flecha 7">
          <a:extLst>
            <a:ext uri="{FF2B5EF4-FFF2-40B4-BE49-F238E27FC236}">
              <a16:creationId xmlns:a16="http://schemas.microsoft.com/office/drawing/2014/main" id="{00000000-0008-0000-0600-000008000000}"/>
            </a:ext>
          </a:extLst>
        </xdr:cNvPr>
        <xdr:cNvCxnSpPr/>
      </xdr:nvCxnSpPr>
      <xdr:spPr>
        <a:xfrm flipH="1">
          <a:off x="11439526" y="25803225"/>
          <a:ext cx="409574" cy="466725"/>
        </a:xfrm>
        <a:prstGeom prst="straightConnector1">
          <a:avLst/>
        </a:prstGeom>
        <a:ln>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10</xdr:col>
      <xdr:colOff>190500</xdr:colOff>
      <xdr:row>64</xdr:row>
      <xdr:rowOff>66675</xdr:rowOff>
    </xdr:from>
    <xdr:to>
      <xdr:col>11</xdr:col>
      <xdr:colOff>0</xdr:colOff>
      <xdr:row>65</xdr:row>
      <xdr:rowOff>133350</xdr:rowOff>
    </xdr:to>
    <xdr:cxnSp macro="">
      <xdr:nvCxnSpPr>
        <xdr:cNvPr id="7" name="Conector recto 6">
          <a:extLst>
            <a:ext uri="{FF2B5EF4-FFF2-40B4-BE49-F238E27FC236}">
              <a16:creationId xmlns:a16="http://schemas.microsoft.com/office/drawing/2014/main" id="{00000000-0008-0000-0600-000007000000}"/>
            </a:ext>
          </a:extLst>
        </xdr:cNvPr>
        <xdr:cNvCxnSpPr/>
      </xdr:nvCxnSpPr>
      <xdr:spPr>
        <a:xfrm flipV="1">
          <a:off x="11534775" y="30203775"/>
          <a:ext cx="657225" cy="51435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219075</xdr:colOff>
      <xdr:row>64</xdr:row>
      <xdr:rowOff>200026</xdr:rowOff>
    </xdr:from>
    <xdr:to>
      <xdr:col>11</xdr:col>
      <xdr:colOff>19050</xdr:colOff>
      <xdr:row>65</xdr:row>
      <xdr:rowOff>238125</xdr:rowOff>
    </xdr:to>
    <xdr:cxnSp macro="">
      <xdr:nvCxnSpPr>
        <xdr:cNvPr id="11" name="Conector recto 10">
          <a:extLst>
            <a:ext uri="{FF2B5EF4-FFF2-40B4-BE49-F238E27FC236}">
              <a16:creationId xmlns:a16="http://schemas.microsoft.com/office/drawing/2014/main" id="{00000000-0008-0000-0600-00000B000000}"/>
            </a:ext>
          </a:extLst>
        </xdr:cNvPr>
        <xdr:cNvCxnSpPr/>
      </xdr:nvCxnSpPr>
      <xdr:spPr>
        <a:xfrm flipV="1">
          <a:off x="11563350" y="30337126"/>
          <a:ext cx="647700" cy="485774"/>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19050</xdr:colOff>
      <xdr:row>144</xdr:row>
      <xdr:rowOff>9525</xdr:rowOff>
    </xdr:from>
    <xdr:to>
      <xdr:col>10</xdr:col>
      <xdr:colOff>247650</xdr:colOff>
      <xdr:row>144</xdr:row>
      <xdr:rowOff>552450</xdr:rowOff>
    </xdr:to>
    <xdr:cxnSp macro="">
      <xdr:nvCxnSpPr>
        <xdr:cNvPr id="10" name="Conector recto 9">
          <a:extLst>
            <a:ext uri="{FF2B5EF4-FFF2-40B4-BE49-F238E27FC236}">
              <a16:creationId xmlns:a16="http://schemas.microsoft.com/office/drawing/2014/main" id="{00000000-0008-0000-0600-00000A000000}"/>
            </a:ext>
          </a:extLst>
        </xdr:cNvPr>
        <xdr:cNvCxnSpPr/>
      </xdr:nvCxnSpPr>
      <xdr:spPr>
        <a:xfrm flipV="1">
          <a:off x="11363325" y="73161525"/>
          <a:ext cx="228600" cy="542925"/>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66675</xdr:colOff>
      <xdr:row>144</xdr:row>
      <xdr:rowOff>9525</xdr:rowOff>
    </xdr:from>
    <xdr:to>
      <xdr:col>10</xdr:col>
      <xdr:colOff>381000</xdr:colOff>
      <xdr:row>145</xdr:row>
      <xdr:rowOff>38101</xdr:rowOff>
    </xdr:to>
    <xdr:cxnSp macro="">
      <xdr:nvCxnSpPr>
        <xdr:cNvPr id="13" name="Conector recto 12">
          <a:extLst>
            <a:ext uri="{FF2B5EF4-FFF2-40B4-BE49-F238E27FC236}">
              <a16:creationId xmlns:a16="http://schemas.microsoft.com/office/drawing/2014/main" id="{00000000-0008-0000-0600-00000D000000}"/>
            </a:ext>
          </a:extLst>
        </xdr:cNvPr>
        <xdr:cNvCxnSpPr/>
      </xdr:nvCxnSpPr>
      <xdr:spPr>
        <a:xfrm flipV="1">
          <a:off x="11410950" y="73161525"/>
          <a:ext cx="314325" cy="609601"/>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10</xdr:col>
      <xdr:colOff>123825</xdr:colOff>
      <xdr:row>158</xdr:row>
      <xdr:rowOff>38100</xdr:rowOff>
    </xdr:from>
    <xdr:to>
      <xdr:col>10</xdr:col>
      <xdr:colOff>485775</xdr:colOff>
      <xdr:row>158</xdr:row>
      <xdr:rowOff>523875</xdr:rowOff>
    </xdr:to>
    <xdr:cxnSp macro="">
      <xdr:nvCxnSpPr>
        <xdr:cNvPr id="12" name="Conector recto 11">
          <a:extLst>
            <a:ext uri="{FF2B5EF4-FFF2-40B4-BE49-F238E27FC236}">
              <a16:creationId xmlns:a16="http://schemas.microsoft.com/office/drawing/2014/main" id="{00000000-0008-0000-0600-00000C000000}"/>
            </a:ext>
          </a:extLst>
        </xdr:cNvPr>
        <xdr:cNvCxnSpPr/>
      </xdr:nvCxnSpPr>
      <xdr:spPr>
        <a:xfrm flipV="1">
          <a:off x="11468100" y="81200625"/>
          <a:ext cx="361950" cy="485775"/>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47625</xdr:colOff>
      <xdr:row>158</xdr:row>
      <xdr:rowOff>9525</xdr:rowOff>
    </xdr:from>
    <xdr:to>
      <xdr:col>10</xdr:col>
      <xdr:colOff>371475</xdr:colOff>
      <xdr:row>158</xdr:row>
      <xdr:rowOff>428625</xdr:rowOff>
    </xdr:to>
    <xdr:cxnSp macro="">
      <xdr:nvCxnSpPr>
        <xdr:cNvPr id="15" name="Conector recto 14">
          <a:extLst>
            <a:ext uri="{FF2B5EF4-FFF2-40B4-BE49-F238E27FC236}">
              <a16:creationId xmlns:a16="http://schemas.microsoft.com/office/drawing/2014/main" id="{00000000-0008-0000-0600-00000F000000}"/>
            </a:ext>
          </a:extLst>
        </xdr:cNvPr>
        <xdr:cNvCxnSpPr/>
      </xdr:nvCxnSpPr>
      <xdr:spPr>
        <a:xfrm flipV="1">
          <a:off x="11391900" y="81172050"/>
          <a:ext cx="323850" cy="4191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38100</xdr:colOff>
      <xdr:row>172</xdr:row>
      <xdr:rowOff>209550</xdr:rowOff>
    </xdr:from>
    <xdr:to>
      <xdr:col>3</xdr:col>
      <xdr:colOff>657225</xdr:colOff>
      <xdr:row>172</xdr:row>
      <xdr:rowOff>333375</xdr:rowOff>
    </xdr:to>
    <xdr:cxnSp macro="">
      <xdr:nvCxnSpPr>
        <xdr:cNvPr id="14" name="Conector recto 13">
          <a:extLst>
            <a:ext uri="{FF2B5EF4-FFF2-40B4-BE49-F238E27FC236}">
              <a16:creationId xmlns:a16="http://schemas.microsoft.com/office/drawing/2014/main" id="{00000000-0008-0000-0600-00000E000000}"/>
            </a:ext>
          </a:extLst>
        </xdr:cNvPr>
        <xdr:cNvCxnSpPr/>
      </xdr:nvCxnSpPr>
      <xdr:spPr>
        <a:xfrm flipV="1">
          <a:off x="5591175" y="89392125"/>
          <a:ext cx="619125" cy="1238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85725</xdr:colOff>
      <xdr:row>176</xdr:row>
      <xdr:rowOff>104775</xdr:rowOff>
    </xdr:from>
    <xdr:to>
      <xdr:col>10</xdr:col>
      <xdr:colOff>523875</xdr:colOff>
      <xdr:row>176</xdr:row>
      <xdr:rowOff>485775</xdr:rowOff>
    </xdr:to>
    <xdr:cxnSp macro="">
      <xdr:nvCxnSpPr>
        <xdr:cNvPr id="16" name="Conector recto 15">
          <a:extLst>
            <a:ext uri="{FF2B5EF4-FFF2-40B4-BE49-F238E27FC236}">
              <a16:creationId xmlns:a16="http://schemas.microsoft.com/office/drawing/2014/main" id="{00000000-0008-0000-0600-000010000000}"/>
            </a:ext>
          </a:extLst>
        </xdr:cNvPr>
        <xdr:cNvCxnSpPr/>
      </xdr:nvCxnSpPr>
      <xdr:spPr>
        <a:xfrm flipV="1">
          <a:off x="11430000" y="91573350"/>
          <a:ext cx="438150" cy="3810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38100</xdr:colOff>
      <xdr:row>176</xdr:row>
      <xdr:rowOff>19050</xdr:rowOff>
    </xdr:from>
    <xdr:to>
      <xdr:col>10</xdr:col>
      <xdr:colOff>409575</xdr:colOff>
      <xdr:row>176</xdr:row>
      <xdr:rowOff>342900</xdr:rowOff>
    </xdr:to>
    <xdr:cxnSp macro="">
      <xdr:nvCxnSpPr>
        <xdr:cNvPr id="18" name="Conector recto 17">
          <a:extLst>
            <a:ext uri="{FF2B5EF4-FFF2-40B4-BE49-F238E27FC236}">
              <a16:creationId xmlns:a16="http://schemas.microsoft.com/office/drawing/2014/main" id="{00000000-0008-0000-0600-000012000000}"/>
            </a:ext>
          </a:extLst>
        </xdr:cNvPr>
        <xdr:cNvCxnSpPr/>
      </xdr:nvCxnSpPr>
      <xdr:spPr>
        <a:xfrm flipV="1">
          <a:off x="11382375" y="91487625"/>
          <a:ext cx="371475" cy="32385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47625</xdr:colOff>
      <xdr:row>181</xdr:row>
      <xdr:rowOff>104775</xdr:rowOff>
    </xdr:from>
    <xdr:to>
      <xdr:col>10</xdr:col>
      <xdr:colOff>552450</xdr:colOff>
      <xdr:row>181</xdr:row>
      <xdr:rowOff>495300</xdr:rowOff>
    </xdr:to>
    <xdr:cxnSp macro="">
      <xdr:nvCxnSpPr>
        <xdr:cNvPr id="20" name="Conector recto 19">
          <a:extLst>
            <a:ext uri="{FF2B5EF4-FFF2-40B4-BE49-F238E27FC236}">
              <a16:creationId xmlns:a16="http://schemas.microsoft.com/office/drawing/2014/main" id="{00000000-0008-0000-0600-000014000000}"/>
            </a:ext>
          </a:extLst>
        </xdr:cNvPr>
        <xdr:cNvCxnSpPr/>
      </xdr:nvCxnSpPr>
      <xdr:spPr>
        <a:xfrm flipV="1">
          <a:off x="11391900" y="94087950"/>
          <a:ext cx="504825" cy="39052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28575</xdr:colOff>
      <xdr:row>181</xdr:row>
      <xdr:rowOff>28575</xdr:rowOff>
    </xdr:from>
    <xdr:to>
      <xdr:col>10</xdr:col>
      <xdr:colOff>381000</xdr:colOff>
      <xdr:row>181</xdr:row>
      <xdr:rowOff>295275</xdr:rowOff>
    </xdr:to>
    <xdr:cxnSp macro="">
      <xdr:nvCxnSpPr>
        <xdr:cNvPr id="22" name="Conector recto 21">
          <a:extLst>
            <a:ext uri="{FF2B5EF4-FFF2-40B4-BE49-F238E27FC236}">
              <a16:creationId xmlns:a16="http://schemas.microsoft.com/office/drawing/2014/main" id="{00000000-0008-0000-0600-000016000000}"/>
            </a:ext>
          </a:extLst>
        </xdr:cNvPr>
        <xdr:cNvCxnSpPr/>
      </xdr:nvCxnSpPr>
      <xdr:spPr>
        <a:xfrm flipV="1">
          <a:off x="11372850" y="94011750"/>
          <a:ext cx="352425" cy="2667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76200</xdr:colOff>
      <xdr:row>210</xdr:row>
      <xdr:rowOff>495300</xdr:rowOff>
    </xdr:from>
    <xdr:to>
      <xdr:col>3</xdr:col>
      <xdr:colOff>666750</xdr:colOff>
      <xdr:row>210</xdr:row>
      <xdr:rowOff>495300</xdr:rowOff>
    </xdr:to>
    <xdr:cxnSp macro="">
      <xdr:nvCxnSpPr>
        <xdr:cNvPr id="17" name="Conector recto 16">
          <a:extLst>
            <a:ext uri="{FF2B5EF4-FFF2-40B4-BE49-F238E27FC236}">
              <a16:creationId xmlns:a16="http://schemas.microsoft.com/office/drawing/2014/main" id="{173507E3-C6D4-4427-BE10-AE1B58871540}"/>
            </a:ext>
          </a:extLst>
        </xdr:cNvPr>
        <xdr:cNvCxnSpPr/>
      </xdr:nvCxnSpPr>
      <xdr:spPr>
        <a:xfrm>
          <a:off x="5629275" y="110585250"/>
          <a:ext cx="590550"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28575</xdr:colOff>
      <xdr:row>224</xdr:row>
      <xdr:rowOff>257175</xdr:rowOff>
    </xdr:from>
    <xdr:to>
      <xdr:col>4</xdr:col>
      <xdr:colOff>57150</xdr:colOff>
      <xdr:row>224</xdr:row>
      <xdr:rowOff>390525</xdr:rowOff>
    </xdr:to>
    <xdr:cxnSp macro="">
      <xdr:nvCxnSpPr>
        <xdr:cNvPr id="19" name="Conector recto 18">
          <a:extLst>
            <a:ext uri="{FF2B5EF4-FFF2-40B4-BE49-F238E27FC236}">
              <a16:creationId xmlns:a16="http://schemas.microsoft.com/office/drawing/2014/main" id="{D240246F-F931-479F-9BDD-3CB7EEB8F0DC}"/>
            </a:ext>
          </a:extLst>
        </xdr:cNvPr>
        <xdr:cNvCxnSpPr/>
      </xdr:nvCxnSpPr>
      <xdr:spPr>
        <a:xfrm>
          <a:off x="5581650" y="118348125"/>
          <a:ext cx="790575" cy="13335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38100</xdr:colOff>
      <xdr:row>234</xdr:row>
      <xdr:rowOff>247650</xdr:rowOff>
    </xdr:from>
    <xdr:to>
      <xdr:col>4</xdr:col>
      <xdr:colOff>38100</xdr:colOff>
      <xdr:row>234</xdr:row>
      <xdr:rowOff>333375</xdr:rowOff>
    </xdr:to>
    <xdr:cxnSp macro="">
      <xdr:nvCxnSpPr>
        <xdr:cNvPr id="21" name="Conector recto 20">
          <a:extLst>
            <a:ext uri="{FF2B5EF4-FFF2-40B4-BE49-F238E27FC236}">
              <a16:creationId xmlns:a16="http://schemas.microsoft.com/office/drawing/2014/main" id="{C0471E2B-6192-4999-8EF2-3C08C2196F33}"/>
            </a:ext>
          </a:extLst>
        </xdr:cNvPr>
        <xdr:cNvCxnSpPr/>
      </xdr:nvCxnSpPr>
      <xdr:spPr>
        <a:xfrm flipV="1">
          <a:off x="5591175" y="123501150"/>
          <a:ext cx="762000" cy="857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38100</xdr:colOff>
      <xdr:row>245</xdr:row>
      <xdr:rowOff>219075</xdr:rowOff>
    </xdr:from>
    <xdr:to>
      <xdr:col>3</xdr:col>
      <xdr:colOff>723900</xdr:colOff>
      <xdr:row>245</xdr:row>
      <xdr:rowOff>333375</xdr:rowOff>
    </xdr:to>
    <xdr:cxnSp macro="">
      <xdr:nvCxnSpPr>
        <xdr:cNvPr id="27" name="Conector recto 26">
          <a:extLst>
            <a:ext uri="{FF2B5EF4-FFF2-40B4-BE49-F238E27FC236}">
              <a16:creationId xmlns:a16="http://schemas.microsoft.com/office/drawing/2014/main" id="{793BFA58-131B-4DE7-8236-37677C5800FF}"/>
            </a:ext>
          </a:extLst>
        </xdr:cNvPr>
        <xdr:cNvCxnSpPr/>
      </xdr:nvCxnSpPr>
      <xdr:spPr>
        <a:xfrm flipV="1">
          <a:off x="5591175" y="129863850"/>
          <a:ext cx="685800" cy="1143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104775</xdr:colOff>
      <xdr:row>193</xdr:row>
      <xdr:rowOff>114300</xdr:rowOff>
    </xdr:from>
    <xdr:to>
      <xdr:col>10</xdr:col>
      <xdr:colOff>771525</xdr:colOff>
      <xdr:row>193</xdr:row>
      <xdr:rowOff>323850</xdr:rowOff>
    </xdr:to>
    <xdr:cxnSp macro="">
      <xdr:nvCxnSpPr>
        <xdr:cNvPr id="30" name="Conector recto 29">
          <a:extLst>
            <a:ext uri="{FF2B5EF4-FFF2-40B4-BE49-F238E27FC236}">
              <a16:creationId xmlns:a16="http://schemas.microsoft.com/office/drawing/2014/main" id="{D0E3A7D1-FE43-4311-BFD8-FC54F959EAB2}"/>
            </a:ext>
          </a:extLst>
        </xdr:cNvPr>
        <xdr:cNvCxnSpPr/>
      </xdr:nvCxnSpPr>
      <xdr:spPr>
        <a:xfrm flipV="1">
          <a:off x="11449050" y="101060250"/>
          <a:ext cx="666750" cy="20955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57150</xdr:colOff>
      <xdr:row>193</xdr:row>
      <xdr:rowOff>38101</xdr:rowOff>
    </xdr:from>
    <xdr:to>
      <xdr:col>10</xdr:col>
      <xdr:colOff>590550</xdr:colOff>
      <xdr:row>193</xdr:row>
      <xdr:rowOff>190500</xdr:rowOff>
    </xdr:to>
    <xdr:cxnSp macro="">
      <xdr:nvCxnSpPr>
        <xdr:cNvPr id="32" name="Conector recto 31">
          <a:extLst>
            <a:ext uri="{FF2B5EF4-FFF2-40B4-BE49-F238E27FC236}">
              <a16:creationId xmlns:a16="http://schemas.microsoft.com/office/drawing/2014/main" id="{A23A0C4F-E884-48AC-8905-965C9B44A88F}"/>
            </a:ext>
          </a:extLst>
        </xdr:cNvPr>
        <xdr:cNvCxnSpPr/>
      </xdr:nvCxnSpPr>
      <xdr:spPr>
        <a:xfrm flipV="1">
          <a:off x="11401425" y="100984051"/>
          <a:ext cx="533400" cy="152399"/>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57150</xdr:colOff>
      <xdr:row>219</xdr:row>
      <xdr:rowOff>28575</xdr:rowOff>
    </xdr:from>
    <xdr:to>
      <xdr:col>10</xdr:col>
      <xdr:colOff>581025</xdr:colOff>
      <xdr:row>219</xdr:row>
      <xdr:rowOff>428625</xdr:rowOff>
    </xdr:to>
    <xdr:cxnSp macro="">
      <xdr:nvCxnSpPr>
        <xdr:cNvPr id="36" name="Conector recto 35">
          <a:extLst>
            <a:ext uri="{FF2B5EF4-FFF2-40B4-BE49-F238E27FC236}">
              <a16:creationId xmlns:a16="http://schemas.microsoft.com/office/drawing/2014/main" id="{7520B1C3-606B-4469-91FC-52E27D21DD51}"/>
            </a:ext>
          </a:extLst>
        </xdr:cNvPr>
        <xdr:cNvCxnSpPr/>
      </xdr:nvCxnSpPr>
      <xdr:spPr>
        <a:xfrm flipV="1">
          <a:off x="11401425" y="116014500"/>
          <a:ext cx="523875" cy="40005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10</xdr:col>
      <xdr:colOff>9525</xdr:colOff>
      <xdr:row>219</xdr:row>
      <xdr:rowOff>66675</xdr:rowOff>
    </xdr:from>
    <xdr:to>
      <xdr:col>10</xdr:col>
      <xdr:colOff>304800</xdr:colOff>
      <xdr:row>219</xdr:row>
      <xdr:rowOff>295275</xdr:rowOff>
    </xdr:to>
    <xdr:cxnSp macro="">
      <xdr:nvCxnSpPr>
        <xdr:cNvPr id="38" name="Conector recto 37">
          <a:extLst>
            <a:ext uri="{FF2B5EF4-FFF2-40B4-BE49-F238E27FC236}">
              <a16:creationId xmlns:a16="http://schemas.microsoft.com/office/drawing/2014/main" id="{B177A975-7C51-42D1-9AF0-D1B0B3A8EC7C}"/>
            </a:ext>
          </a:extLst>
        </xdr:cNvPr>
        <xdr:cNvCxnSpPr/>
      </xdr:nvCxnSpPr>
      <xdr:spPr>
        <a:xfrm flipV="1">
          <a:off x="11353800" y="116052600"/>
          <a:ext cx="295275" cy="228600"/>
        </a:xfrm>
        <a:prstGeom prst="line">
          <a:avLst/>
        </a:prstGeom>
      </xdr:spPr>
      <xdr:style>
        <a:lnRef idx="2">
          <a:schemeClr val="accent6"/>
        </a:lnRef>
        <a:fillRef idx="0">
          <a:schemeClr val="accent6"/>
        </a:fillRef>
        <a:effectRef idx="1">
          <a:schemeClr val="accent6"/>
        </a:effectRef>
        <a:fontRef idx="minor">
          <a:schemeClr val="tx1"/>
        </a:fontRef>
      </xdr:style>
    </xdr:cxnSp>
    <xdr:clientData/>
  </xdr:twoCellAnchor>
  <xdr:twoCellAnchor>
    <xdr:from>
      <xdr:col>2</xdr:col>
      <xdr:colOff>200025</xdr:colOff>
      <xdr:row>259</xdr:row>
      <xdr:rowOff>219075</xdr:rowOff>
    </xdr:from>
    <xdr:to>
      <xdr:col>4</xdr:col>
      <xdr:colOff>114300</xdr:colOff>
      <xdr:row>259</xdr:row>
      <xdr:rowOff>390525</xdr:rowOff>
    </xdr:to>
    <xdr:cxnSp macro="">
      <xdr:nvCxnSpPr>
        <xdr:cNvPr id="23" name="Conector recto de flecha 22">
          <a:extLst>
            <a:ext uri="{FF2B5EF4-FFF2-40B4-BE49-F238E27FC236}">
              <a16:creationId xmlns:a16="http://schemas.microsoft.com/office/drawing/2014/main" id="{3333CD7B-8A9A-4F30-B6C0-685F1C045EF5}"/>
            </a:ext>
          </a:extLst>
        </xdr:cNvPr>
        <xdr:cNvCxnSpPr/>
      </xdr:nvCxnSpPr>
      <xdr:spPr>
        <a:xfrm flipV="1">
          <a:off x="5372100" y="139007850"/>
          <a:ext cx="1057275" cy="1714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238125</xdr:colOff>
      <xdr:row>261</xdr:row>
      <xdr:rowOff>304800</xdr:rowOff>
    </xdr:from>
    <xdr:to>
      <xdr:col>4</xdr:col>
      <xdr:colOff>0</xdr:colOff>
      <xdr:row>261</xdr:row>
      <xdr:rowOff>352425</xdr:rowOff>
    </xdr:to>
    <xdr:cxnSp macro="">
      <xdr:nvCxnSpPr>
        <xdr:cNvPr id="24" name="Conector recto de flecha 23">
          <a:extLst>
            <a:ext uri="{FF2B5EF4-FFF2-40B4-BE49-F238E27FC236}">
              <a16:creationId xmlns:a16="http://schemas.microsoft.com/office/drawing/2014/main" id="{100597E6-83F5-42C8-B15A-E6057831D9F6}"/>
            </a:ext>
          </a:extLst>
        </xdr:cNvPr>
        <xdr:cNvCxnSpPr/>
      </xdr:nvCxnSpPr>
      <xdr:spPr>
        <a:xfrm flipV="1">
          <a:off x="5410200" y="140255625"/>
          <a:ext cx="904875" cy="476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38100</xdr:colOff>
      <xdr:row>285</xdr:row>
      <xdr:rowOff>219075</xdr:rowOff>
    </xdr:from>
    <xdr:to>
      <xdr:col>4</xdr:col>
      <xdr:colOff>38100</xdr:colOff>
      <xdr:row>285</xdr:row>
      <xdr:rowOff>323850</xdr:rowOff>
    </xdr:to>
    <xdr:cxnSp macro="">
      <xdr:nvCxnSpPr>
        <xdr:cNvPr id="25" name="Conector recto de flecha 24">
          <a:extLst>
            <a:ext uri="{FF2B5EF4-FFF2-40B4-BE49-F238E27FC236}">
              <a16:creationId xmlns:a16="http://schemas.microsoft.com/office/drawing/2014/main" id="{AFD25BFD-79BD-4620-BE53-4DAF1676E3D4}"/>
            </a:ext>
          </a:extLst>
        </xdr:cNvPr>
        <xdr:cNvCxnSpPr/>
      </xdr:nvCxnSpPr>
      <xdr:spPr>
        <a:xfrm flipV="1">
          <a:off x="5591175" y="153438225"/>
          <a:ext cx="762000" cy="104775"/>
        </a:xfrm>
        <a:prstGeom prst="straightConnector1">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57150</xdr:colOff>
      <xdr:row>299</xdr:row>
      <xdr:rowOff>581025</xdr:rowOff>
    </xdr:from>
    <xdr:to>
      <xdr:col>4</xdr:col>
      <xdr:colOff>123825</xdr:colOff>
      <xdr:row>299</xdr:row>
      <xdr:rowOff>647701</xdr:rowOff>
    </xdr:to>
    <xdr:cxnSp macro="">
      <xdr:nvCxnSpPr>
        <xdr:cNvPr id="29" name="Conector recto 28">
          <a:extLst>
            <a:ext uri="{FF2B5EF4-FFF2-40B4-BE49-F238E27FC236}">
              <a16:creationId xmlns:a16="http://schemas.microsoft.com/office/drawing/2014/main" id="{DEEF6FC2-417B-4474-9C1F-96D0721B1177}"/>
            </a:ext>
          </a:extLst>
        </xdr:cNvPr>
        <xdr:cNvCxnSpPr/>
      </xdr:nvCxnSpPr>
      <xdr:spPr>
        <a:xfrm flipV="1">
          <a:off x="5610225" y="161715450"/>
          <a:ext cx="828675" cy="66676"/>
        </a:xfrm>
        <a:prstGeom prst="line">
          <a:avLst/>
        </a:prstGeom>
        <a:ln w="9525" cap="flat" cmpd="sng" algn="ctr">
          <a:solidFill>
            <a:schemeClr val="accent2"/>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381000</xdr:colOff>
      <xdr:row>301</xdr:row>
      <xdr:rowOff>342900</xdr:rowOff>
    </xdr:from>
    <xdr:to>
      <xdr:col>4</xdr:col>
      <xdr:colOff>45720</xdr:colOff>
      <xdr:row>301</xdr:row>
      <xdr:rowOff>365760</xdr:rowOff>
    </xdr:to>
    <xdr:cxnSp macro="">
      <xdr:nvCxnSpPr>
        <xdr:cNvPr id="26" name="Conector recto 25">
          <a:extLst>
            <a:ext uri="{FF2B5EF4-FFF2-40B4-BE49-F238E27FC236}">
              <a16:creationId xmlns:a16="http://schemas.microsoft.com/office/drawing/2014/main" id="{532791D6-E3F5-4E16-9C27-F4F754C1E1C9}"/>
            </a:ext>
          </a:extLst>
        </xdr:cNvPr>
        <xdr:cNvCxnSpPr/>
      </xdr:nvCxnSpPr>
      <xdr:spPr>
        <a:xfrm>
          <a:off x="5707380" y="159593280"/>
          <a:ext cx="838200" cy="2286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98474</xdr:colOff>
      <xdr:row>301</xdr:row>
      <xdr:rowOff>228600</xdr:rowOff>
    </xdr:from>
    <xdr:to>
      <xdr:col>4</xdr:col>
      <xdr:colOff>121334</xdr:colOff>
      <xdr:row>301</xdr:row>
      <xdr:rowOff>434340</xdr:rowOff>
    </xdr:to>
    <xdr:cxnSp macro="">
      <xdr:nvCxnSpPr>
        <xdr:cNvPr id="31" name="Conector recto 30">
          <a:extLst>
            <a:ext uri="{FF2B5EF4-FFF2-40B4-BE49-F238E27FC236}">
              <a16:creationId xmlns:a16="http://schemas.microsoft.com/office/drawing/2014/main" id="{7908818A-9FF6-44A4-9224-14DB4E044910}"/>
            </a:ext>
          </a:extLst>
        </xdr:cNvPr>
        <xdr:cNvCxnSpPr/>
      </xdr:nvCxnSpPr>
      <xdr:spPr>
        <a:xfrm flipV="1">
          <a:off x="5894070" y="162754408"/>
          <a:ext cx="784860" cy="20574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
  <sheetViews>
    <sheetView workbookViewId="0">
      <pane xSplit="1" ySplit="2" topLeftCell="B170" activePane="bottomRight" state="frozen"/>
      <selection pane="topRight" activeCell="B1" sqref="B1"/>
      <selection pane="bottomLeft" activeCell="A3" sqref="A3"/>
      <selection pane="bottomRight" activeCell="C186" sqref="C186"/>
    </sheetView>
  </sheetViews>
  <sheetFormatPr baseColWidth="10" defaultRowHeight="15" x14ac:dyDescent="0.25"/>
  <cols>
    <col min="1" max="1" width="3.42578125" customWidth="1"/>
    <col min="2" max="2" width="11.42578125" style="2"/>
    <col min="3" max="3" width="55.42578125" customWidth="1"/>
    <col min="4" max="4" width="1.7109375" customWidth="1"/>
    <col min="5" max="5" width="8.42578125" style="42" customWidth="1"/>
    <col min="6" max="6" width="12.42578125" style="23" bestFit="1" customWidth="1"/>
    <col min="7" max="7" width="10.140625" style="10" customWidth="1"/>
    <col min="8" max="9" width="11.42578125" style="9"/>
    <col min="10" max="10" width="12.7109375" style="9" bestFit="1" customWidth="1"/>
    <col min="11" max="11" width="11.42578125" style="7"/>
  </cols>
  <sheetData>
    <row r="1" spans="1:11" ht="19.5" thickBot="1" x14ac:dyDescent="0.35">
      <c r="C1" s="18" t="s">
        <v>7</v>
      </c>
      <c r="D1" s="19"/>
      <c r="E1" s="40"/>
      <c r="F1" s="569" t="s">
        <v>8</v>
      </c>
      <c r="G1" s="569"/>
    </row>
    <row r="2" spans="1:11" ht="30.75" thickBot="1" x14ac:dyDescent="0.3">
      <c r="A2" s="12"/>
      <c r="B2" s="26"/>
      <c r="C2" s="13" t="s">
        <v>0</v>
      </c>
      <c r="D2" s="12"/>
      <c r="E2" s="41"/>
      <c r="F2" s="22" t="s">
        <v>1</v>
      </c>
      <c r="G2" s="15" t="s">
        <v>2</v>
      </c>
      <c r="H2" s="14" t="s">
        <v>3</v>
      </c>
      <c r="I2" s="28" t="s">
        <v>4</v>
      </c>
      <c r="J2" s="14" t="s">
        <v>5</v>
      </c>
      <c r="K2" s="8"/>
    </row>
    <row r="3" spans="1:11" ht="19.5" thickTop="1" x14ac:dyDescent="0.3">
      <c r="C3" s="20" t="s">
        <v>9</v>
      </c>
      <c r="G3" s="16" t="s">
        <v>6</v>
      </c>
      <c r="J3" s="11">
        <v>9347.56</v>
      </c>
    </row>
    <row r="4" spans="1:11" ht="18.75" x14ac:dyDescent="0.3">
      <c r="C4" s="20"/>
      <c r="G4" s="16"/>
      <c r="J4" s="11">
        <v>0</v>
      </c>
    </row>
    <row r="5" spans="1:11" ht="39" x14ac:dyDescent="0.25">
      <c r="A5" s="19"/>
      <c r="B5" s="2">
        <v>41641</v>
      </c>
      <c r="C5" s="21" t="s">
        <v>13</v>
      </c>
      <c r="F5" s="23">
        <v>394200</v>
      </c>
      <c r="G5" s="16">
        <v>1000929</v>
      </c>
      <c r="H5" s="9">
        <v>34532.300000000003</v>
      </c>
      <c r="I5" s="9">
        <v>30000</v>
      </c>
      <c r="J5" s="11">
        <f>I5-H5</f>
        <v>-4532.3000000000029</v>
      </c>
    </row>
    <row r="6" spans="1:11" x14ac:dyDescent="0.25">
      <c r="C6" s="27"/>
      <c r="G6" s="16"/>
      <c r="J6" s="11">
        <f t="shared" ref="J6:J180" si="0">I6-H6</f>
        <v>0</v>
      </c>
    </row>
    <row r="7" spans="1:11" ht="39" x14ac:dyDescent="0.25">
      <c r="A7" s="19"/>
      <c r="B7" s="2">
        <v>41645</v>
      </c>
      <c r="C7" s="21" t="s">
        <v>14</v>
      </c>
      <c r="E7" s="42" t="s">
        <v>124</v>
      </c>
      <c r="F7" s="23">
        <v>447032</v>
      </c>
      <c r="G7" s="16">
        <v>1001231</v>
      </c>
      <c r="H7" s="9">
        <v>35338.61</v>
      </c>
      <c r="I7" s="9">
        <v>34000</v>
      </c>
      <c r="J7" s="11">
        <f t="shared" si="0"/>
        <v>-1338.6100000000006</v>
      </c>
    </row>
    <row r="8" spans="1:11" x14ac:dyDescent="0.25">
      <c r="C8" s="27"/>
      <c r="G8" s="16"/>
      <c r="J8" s="11">
        <f t="shared" si="0"/>
        <v>0</v>
      </c>
    </row>
    <row r="9" spans="1:11" ht="39" x14ac:dyDescent="0.25">
      <c r="A9" s="19"/>
      <c r="B9" s="2">
        <v>41648</v>
      </c>
      <c r="C9" s="21" t="s">
        <v>15</v>
      </c>
      <c r="E9" s="42" t="s">
        <v>125</v>
      </c>
      <c r="F9" s="23">
        <v>500574</v>
      </c>
      <c r="G9" s="16">
        <v>1002662</v>
      </c>
      <c r="H9" s="9">
        <v>35276.42</v>
      </c>
      <c r="I9" s="9">
        <v>38000</v>
      </c>
      <c r="J9" s="11">
        <f t="shared" si="0"/>
        <v>2723.5800000000017</v>
      </c>
    </row>
    <row r="10" spans="1:11" x14ac:dyDescent="0.25">
      <c r="C10" s="27"/>
      <c r="G10" s="16"/>
      <c r="J10" s="11">
        <f t="shared" si="0"/>
        <v>0</v>
      </c>
    </row>
    <row r="11" spans="1:11" ht="39" x14ac:dyDescent="0.25">
      <c r="A11" s="19"/>
      <c r="B11" s="2">
        <v>41652</v>
      </c>
      <c r="C11" s="21" t="s">
        <v>16</v>
      </c>
      <c r="E11" s="42" t="s">
        <v>126</v>
      </c>
      <c r="F11" s="23">
        <v>456050</v>
      </c>
      <c r="G11" s="16">
        <v>1003171</v>
      </c>
      <c r="H11" s="9">
        <v>35111.03</v>
      </c>
      <c r="I11" s="9">
        <v>35000</v>
      </c>
      <c r="J11" s="11">
        <f t="shared" si="0"/>
        <v>-111.02999999999884</v>
      </c>
    </row>
    <row r="12" spans="1:11" ht="18.75" x14ac:dyDescent="0.3">
      <c r="C12" s="20"/>
      <c r="G12" s="16"/>
      <c r="J12" s="11">
        <f t="shared" si="0"/>
        <v>0</v>
      </c>
    </row>
    <row r="13" spans="1:11" ht="36.75" x14ac:dyDescent="0.25">
      <c r="A13" s="19"/>
      <c r="B13" s="2">
        <v>41655</v>
      </c>
      <c r="C13" s="3" t="s">
        <v>10</v>
      </c>
      <c r="D13" s="4"/>
      <c r="E13" s="4" t="s">
        <v>127</v>
      </c>
      <c r="F13" s="24">
        <v>439560</v>
      </c>
      <c r="G13" s="16">
        <v>1004818</v>
      </c>
      <c r="H13" s="9">
        <v>37874.01</v>
      </c>
      <c r="I13" s="9">
        <v>33000</v>
      </c>
      <c r="J13" s="11">
        <f t="shared" si="0"/>
        <v>-4874.010000000002</v>
      </c>
    </row>
    <row r="14" spans="1:11" x14ac:dyDescent="0.25">
      <c r="G14" s="16" t="s">
        <v>6</v>
      </c>
      <c r="J14" s="11">
        <f t="shared" si="0"/>
        <v>0</v>
      </c>
    </row>
    <row r="15" spans="1:11" ht="36.75" x14ac:dyDescent="0.25">
      <c r="A15" s="19"/>
      <c r="B15" s="2">
        <v>41659</v>
      </c>
      <c r="C15" s="5" t="s">
        <v>17</v>
      </c>
      <c r="D15" s="6"/>
      <c r="E15" s="4" t="s">
        <v>128</v>
      </c>
      <c r="F15" s="25">
        <v>464905</v>
      </c>
      <c r="G15" s="16">
        <v>1005389</v>
      </c>
      <c r="H15" s="9">
        <v>36731.879999999997</v>
      </c>
      <c r="I15" s="9">
        <v>35000</v>
      </c>
      <c r="J15" s="11">
        <f t="shared" si="0"/>
        <v>-1731.8799999999974</v>
      </c>
    </row>
    <row r="16" spans="1:11" x14ac:dyDescent="0.25">
      <c r="G16" s="16"/>
      <c r="J16" s="11">
        <f t="shared" si="0"/>
        <v>0</v>
      </c>
    </row>
    <row r="17" spans="1:10" customFormat="1" ht="36.75" x14ac:dyDescent="0.25">
      <c r="A17" s="19"/>
      <c r="B17" s="2">
        <v>41662</v>
      </c>
      <c r="C17" s="1" t="s">
        <v>18</v>
      </c>
      <c r="D17" s="4"/>
      <c r="E17" s="4" t="s">
        <v>129</v>
      </c>
      <c r="F17" s="24">
        <v>495800</v>
      </c>
      <c r="G17" s="16">
        <v>1006607</v>
      </c>
      <c r="H17" s="9">
        <v>37928.35</v>
      </c>
      <c r="I17" s="9">
        <v>37000</v>
      </c>
      <c r="J17" s="11">
        <f t="shared" si="0"/>
        <v>-928.34999999999854</v>
      </c>
    </row>
    <row r="18" spans="1:10" customFormat="1" ht="15.75" x14ac:dyDescent="0.25">
      <c r="B18" s="2"/>
      <c r="C18" s="29"/>
      <c r="D18" s="4"/>
      <c r="E18" s="4"/>
      <c r="F18" s="24"/>
      <c r="G18" s="16"/>
      <c r="H18" s="9"/>
      <c r="I18" s="9"/>
      <c r="J18" s="11">
        <f t="shared" si="0"/>
        <v>0</v>
      </c>
    </row>
    <row r="19" spans="1:10" customFormat="1" ht="36.75" x14ac:dyDescent="0.25">
      <c r="A19" s="19"/>
      <c r="B19" s="2">
        <v>41666</v>
      </c>
      <c r="C19" s="1" t="s">
        <v>11</v>
      </c>
      <c r="D19" s="4"/>
      <c r="E19" s="4" t="s">
        <v>130</v>
      </c>
      <c r="F19" s="24">
        <v>510910</v>
      </c>
      <c r="G19" s="16">
        <v>1007059</v>
      </c>
      <c r="H19" s="9">
        <v>37689.33</v>
      </c>
      <c r="I19" s="9">
        <v>38000</v>
      </c>
      <c r="J19" s="11">
        <f t="shared" si="0"/>
        <v>310.66999999999825</v>
      </c>
    </row>
    <row r="20" spans="1:10" customFormat="1" x14ac:dyDescent="0.25">
      <c r="B20" s="2"/>
      <c r="E20" s="42"/>
      <c r="F20" s="23"/>
      <c r="G20" s="16"/>
      <c r="H20" s="9"/>
      <c r="I20" s="9"/>
      <c r="J20" s="11">
        <f t="shared" si="0"/>
        <v>0</v>
      </c>
    </row>
    <row r="21" spans="1:10" customFormat="1" ht="36.75" x14ac:dyDescent="0.25">
      <c r="A21" s="19"/>
      <c r="B21" s="2">
        <v>41670</v>
      </c>
      <c r="C21" s="1" t="s">
        <v>12</v>
      </c>
      <c r="D21" s="4"/>
      <c r="E21" s="4" t="s">
        <v>131</v>
      </c>
      <c r="F21" s="24">
        <v>561750</v>
      </c>
      <c r="G21" s="16">
        <v>1008890</v>
      </c>
      <c r="H21" s="9">
        <v>39214.49</v>
      </c>
      <c r="I21" s="9">
        <v>42000</v>
      </c>
      <c r="J21" s="11">
        <f t="shared" si="0"/>
        <v>2785.510000000002</v>
      </c>
    </row>
    <row r="22" spans="1:10" customFormat="1" ht="15.75" x14ac:dyDescent="0.25">
      <c r="A22" s="19"/>
      <c r="B22" s="2"/>
      <c r="C22" s="29"/>
      <c r="D22" s="4"/>
      <c r="E22" s="4"/>
      <c r="F22" s="24"/>
      <c r="G22" s="16"/>
      <c r="H22" s="9"/>
      <c r="I22" s="9"/>
      <c r="J22" s="11">
        <f t="shared" si="0"/>
        <v>0</v>
      </c>
    </row>
    <row r="23" spans="1:10" customFormat="1" ht="36.75" x14ac:dyDescent="0.25">
      <c r="A23" s="19"/>
      <c r="B23" s="2">
        <v>41674</v>
      </c>
      <c r="C23" s="30" t="s">
        <v>19</v>
      </c>
      <c r="D23" s="4"/>
      <c r="E23" s="4" t="s">
        <v>132</v>
      </c>
      <c r="F23" s="24">
        <v>564480</v>
      </c>
      <c r="G23" s="16">
        <v>1009213</v>
      </c>
      <c r="H23" s="9">
        <v>39360.370000000003</v>
      </c>
      <c r="I23" s="9">
        <v>42000</v>
      </c>
      <c r="J23" s="11">
        <f t="shared" si="0"/>
        <v>2639.6299999999974</v>
      </c>
    </row>
    <row r="24" spans="1:10" customFormat="1" ht="15.75" x14ac:dyDescent="0.25">
      <c r="A24" s="19"/>
      <c r="B24" s="2"/>
      <c r="C24" s="29"/>
      <c r="D24" s="4"/>
      <c r="E24" s="4"/>
      <c r="F24" s="24"/>
      <c r="G24" s="16"/>
      <c r="H24" s="9"/>
      <c r="I24" s="9"/>
      <c r="J24" s="11">
        <f t="shared" si="0"/>
        <v>0</v>
      </c>
    </row>
    <row r="25" spans="1:10" customFormat="1" ht="36.75" x14ac:dyDescent="0.25">
      <c r="A25" s="19"/>
      <c r="B25" s="2">
        <v>41677</v>
      </c>
      <c r="C25" s="30" t="s">
        <v>20</v>
      </c>
      <c r="D25" s="4"/>
      <c r="E25" s="4" t="s">
        <v>133</v>
      </c>
      <c r="F25" s="24">
        <v>533800</v>
      </c>
      <c r="G25" s="16">
        <v>1010605</v>
      </c>
      <c r="H25" s="9">
        <v>39907.129999999997</v>
      </c>
      <c r="I25" s="9">
        <v>40000</v>
      </c>
      <c r="J25" s="11">
        <f t="shared" si="0"/>
        <v>92.870000000002619</v>
      </c>
    </row>
    <row r="26" spans="1:10" customFormat="1" ht="15.75" x14ac:dyDescent="0.25">
      <c r="A26" s="19"/>
      <c r="B26" s="2"/>
      <c r="C26" s="29"/>
      <c r="D26" s="4"/>
      <c r="E26" s="4"/>
      <c r="F26" s="24"/>
      <c r="G26" s="16"/>
      <c r="H26" s="9"/>
      <c r="I26" s="9"/>
      <c r="J26" s="11">
        <f t="shared" si="0"/>
        <v>0</v>
      </c>
    </row>
    <row r="27" spans="1:10" customFormat="1" ht="24.75" x14ac:dyDescent="0.25">
      <c r="A27" s="19"/>
      <c r="B27" s="2">
        <v>41680</v>
      </c>
      <c r="C27" s="30" t="s">
        <v>21</v>
      </c>
      <c r="D27" s="4"/>
      <c r="E27" s="4" t="s">
        <v>134</v>
      </c>
      <c r="F27" s="24">
        <v>534600</v>
      </c>
      <c r="G27" s="16">
        <v>1011179</v>
      </c>
      <c r="H27" s="9">
        <v>39303.93</v>
      </c>
      <c r="I27" s="9">
        <v>40000</v>
      </c>
      <c r="J27" s="11">
        <f t="shared" si="0"/>
        <v>696.06999999999971</v>
      </c>
    </row>
    <row r="28" spans="1:10" customFormat="1" ht="15.75" x14ac:dyDescent="0.25">
      <c r="A28" s="19"/>
      <c r="B28" s="2"/>
      <c r="C28" s="29"/>
      <c r="D28" s="4"/>
      <c r="E28" s="4"/>
      <c r="F28" s="24"/>
      <c r="G28" s="16"/>
      <c r="H28" s="9"/>
      <c r="I28" s="9"/>
      <c r="J28" s="11">
        <f t="shared" si="0"/>
        <v>0</v>
      </c>
    </row>
    <row r="29" spans="1:10" customFormat="1" ht="24.75" x14ac:dyDescent="0.25">
      <c r="A29" s="19"/>
      <c r="B29" s="2">
        <v>41684</v>
      </c>
      <c r="C29" s="30" t="s">
        <v>22</v>
      </c>
      <c r="D29" s="4"/>
      <c r="E29" s="4" t="s">
        <v>135</v>
      </c>
      <c r="F29" s="24">
        <v>535000</v>
      </c>
      <c r="G29" s="16">
        <v>1012660</v>
      </c>
      <c r="H29" s="9">
        <v>40479.14</v>
      </c>
      <c r="I29" s="9">
        <v>40000</v>
      </c>
      <c r="J29" s="11">
        <f t="shared" si="0"/>
        <v>-479.13999999999942</v>
      </c>
    </row>
    <row r="30" spans="1:10" customFormat="1" ht="15.75" x14ac:dyDescent="0.25">
      <c r="A30" s="19"/>
      <c r="B30" s="2"/>
      <c r="C30" s="29"/>
      <c r="D30" s="4"/>
      <c r="E30" s="4"/>
      <c r="F30" s="24"/>
      <c r="G30" s="16"/>
      <c r="H30" s="9"/>
      <c r="I30" s="9"/>
      <c r="J30" s="11">
        <f t="shared" si="0"/>
        <v>0</v>
      </c>
    </row>
    <row r="31" spans="1:10" customFormat="1" ht="24.75" x14ac:dyDescent="0.25">
      <c r="A31" s="19"/>
      <c r="B31" s="2">
        <v>41687</v>
      </c>
      <c r="C31" s="30" t="s">
        <v>23</v>
      </c>
      <c r="D31" s="4"/>
      <c r="E31" s="4" t="s">
        <v>136</v>
      </c>
      <c r="F31" s="24">
        <v>503804</v>
      </c>
      <c r="G31" s="16">
        <v>1013404</v>
      </c>
      <c r="H31" s="9">
        <v>39877.1</v>
      </c>
      <c r="I31" s="9">
        <v>38000</v>
      </c>
      <c r="J31" s="11">
        <f t="shared" si="0"/>
        <v>-1877.0999999999985</v>
      </c>
    </row>
    <row r="32" spans="1:10" customFormat="1" ht="15.75" x14ac:dyDescent="0.25">
      <c r="A32" s="19"/>
      <c r="B32" s="2"/>
      <c r="C32" s="29"/>
      <c r="D32" s="4"/>
      <c r="E32" s="4"/>
      <c r="F32" s="24"/>
      <c r="G32" s="16"/>
      <c r="H32" s="9"/>
      <c r="I32" s="9"/>
      <c r="J32" s="11">
        <f t="shared" si="0"/>
        <v>0</v>
      </c>
    </row>
    <row r="33" spans="1:10" customFormat="1" ht="24.75" x14ac:dyDescent="0.25">
      <c r="A33" s="19"/>
      <c r="B33" s="2">
        <v>41690</v>
      </c>
      <c r="C33" s="30" t="s">
        <v>24</v>
      </c>
      <c r="D33" s="4"/>
      <c r="E33" s="4" t="s">
        <v>137</v>
      </c>
      <c r="F33" s="24">
        <v>533680</v>
      </c>
      <c r="G33" s="16">
        <v>1015046</v>
      </c>
      <c r="H33" s="9">
        <v>40867.19</v>
      </c>
      <c r="I33" s="9">
        <v>40000</v>
      </c>
      <c r="J33" s="11">
        <f t="shared" si="0"/>
        <v>-867.19000000000233</v>
      </c>
    </row>
    <row r="34" spans="1:10" customFormat="1" ht="15.75" x14ac:dyDescent="0.25">
      <c r="A34" s="19"/>
      <c r="B34" s="2"/>
      <c r="C34" s="29"/>
      <c r="D34" s="4"/>
      <c r="E34" s="4"/>
      <c r="F34" s="24"/>
      <c r="G34" s="16"/>
      <c r="H34" s="9"/>
      <c r="I34" s="9"/>
      <c r="J34" s="11">
        <f t="shared" si="0"/>
        <v>0</v>
      </c>
    </row>
    <row r="35" spans="1:10" customFormat="1" ht="24.75" x14ac:dyDescent="0.25">
      <c r="A35" s="19"/>
      <c r="B35" s="2">
        <v>41694</v>
      </c>
      <c r="C35" s="30" t="s">
        <v>25</v>
      </c>
      <c r="D35" s="4"/>
      <c r="E35" s="4" t="s">
        <v>27</v>
      </c>
      <c r="F35" s="24">
        <v>531400</v>
      </c>
      <c r="G35" s="16">
        <v>1015292</v>
      </c>
      <c r="H35" s="9">
        <v>40411.93</v>
      </c>
      <c r="I35" s="9">
        <v>40000</v>
      </c>
      <c r="J35" s="11">
        <f t="shared" si="0"/>
        <v>-411.93000000000029</v>
      </c>
    </row>
    <row r="36" spans="1:10" customFormat="1" ht="15.75" x14ac:dyDescent="0.25">
      <c r="A36" s="19"/>
      <c r="B36" s="2"/>
      <c r="C36" s="29"/>
      <c r="D36" s="4"/>
      <c r="E36" s="4"/>
      <c r="F36" s="24"/>
      <c r="G36" s="16"/>
      <c r="H36" s="9"/>
      <c r="I36" s="9"/>
      <c r="J36" s="11">
        <f t="shared" si="0"/>
        <v>0</v>
      </c>
    </row>
    <row r="37" spans="1:10" customFormat="1" ht="36.75" x14ac:dyDescent="0.25">
      <c r="A37" s="19"/>
      <c r="B37" s="2">
        <v>41667</v>
      </c>
      <c r="C37" s="30" t="s">
        <v>26</v>
      </c>
      <c r="D37" s="4"/>
      <c r="E37" s="4" t="s">
        <v>28</v>
      </c>
      <c r="F37" s="24">
        <v>533400</v>
      </c>
      <c r="G37" s="16">
        <v>1017084</v>
      </c>
      <c r="H37" s="9">
        <v>41910.019999999997</v>
      </c>
      <c r="I37" s="9">
        <v>40000</v>
      </c>
      <c r="J37" s="11">
        <f t="shared" si="0"/>
        <v>-1910.0199999999968</v>
      </c>
    </row>
    <row r="38" spans="1:10" customFormat="1" ht="15.75" x14ac:dyDescent="0.25">
      <c r="A38" s="19"/>
      <c r="B38" s="2"/>
      <c r="C38" s="29"/>
      <c r="D38" s="4"/>
      <c r="E38" s="4"/>
      <c r="F38" s="24"/>
      <c r="G38" s="16"/>
      <c r="H38" s="9"/>
      <c r="I38" s="9"/>
      <c r="J38" s="11">
        <f t="shared" si="0"/>
        <v>0</v>
      </c>
    </row>
    <row r="39" spans="1:10" customFormat="1" ht="24.75" x14ac:dyDescent="0.25">
      <c r="A39" s="19"/>
      <c r="B39" s="2">
        <v>41701</v>
      </c>
      <c r="C39" s="31" t="s">
        <v>31</v>
      </c>
      <c r="D39" s="4"/>
      <c r="E39" s="4" t="s">
        <v>32</v>
      </c>
      <c r="F39" s="24">
        <v>532200</v>
      </c>
      <c r="G39" s="16">
        <v>1017273</v>
      </c>
      <c r="H39" s="9">
        <v>40847.199999999997</v>
      </c>
      <c r="I39" s="9">
        <v>40000</v>
      </c>
      <c r="J39" s="11">
        <f t="shared" si="0"/>
        <v>-847.19999999999709</v>
      </c>
    </row>
    <row r="40" spans="1:10" customFormat="1" ht="15.75" x14ac:dyDescent="0.25">
      <c r="A40" s="19"/>
      <c r="B40" s="2"/>
      <c r="C40" s="29"/>
      <c r="D40" s="4"/>
      <c r="E40" s="4"/>
      <c r="F40" s="24"/>
      <c r="G40" s="16"/>
      <c r="H40" s="9"/>
      <c r="I40" s="9"/>
      <c r="J40" s="11">
        <f t="shared" si="0"/>
        <v>0</v>
      </c>
    </row>
    <row r="41" spans="1:10" customFormat="1" ht="36.75" x14ac:dyDescent="0.25">
      <c r="A41" s="19"/>
      <c r="B41" s="2">
        <v>41704</v>
      </c>
      <c r="C41" s="31" t="s">
        <v>33</v>
      </c>
      <c r="D41" s="4"/>
      <c r="E41" s="4" t="s">
        <v>34</v>
      </c>
      <c r="F41" s="24">
        <v>566955</v>
      </c>
      <c r="G41" s="16">
        <v>1019008</v>
      </c>
      <c r="H41" s="9">
        <v>44047.5</v>
      </c>
      <c r="I41" s="9">
        <v>43000</v>
      </c>
      <c r="J41" s="11">
        <f t="shared" si="0"/>
        <v>-1047.5</v>
      </c>
    </row>
    <row r="42" spans="1:10" customFormat="1" ht="15.75" x14ac:dyDescent="0.25">
      <c r="A42" s="19"/>
      <c r="B42" s="2"/>
      <c r="C42" s="29"/>
      <c r="D42" s="4"/>
      <c r="E42" s="4"/>
      <c r="F42" s="24"/>
      <c r="G42" s="16"/>
      <c r="H42" s="9"/>
      <c r="I42" s="9"/>
      <c r="J42" s="11">
        <f t="shared" si="0"/>
        <v>0</v>
      </c>
    </row>
    <row r="43" spans="1:10" customFormat="1" ht="36.75" x14ac:dyDescent="0.25">
      <c r="A43" s="19"/>
      <c r="B43" s="2">
        <v>41709</v>
      </c>
      <c r="C43" s="31" t="s">
        <v>29</v>
      </c>
      <c r="D43" s="4"/>
      <c r="E43" s="4" t="s">
        <v>30</v>
      </c>
      <c r="F43" s="24">
        <v>598365</v>
      </c>
      <c r="G43" s="16">
        <v>1019616</v>
      </c>
      <c r="H43" s="9">
        <v>43484.46</v>
      </c>
      <c r="I43" s="9">
        <v>45000</v>
      </c>
      <c r="J43" s="11">
        <f t="shared" si="0"/>
        <v>1515.5400000000009</v>
      </c>
    </row>
    <row r="44" spans="1:10" customFormat="1" ht="15.75" x14ac:dyDescent="0.25">
      <c r="A44" s="19"/>
      <c r="B44" s="2"/>
      <c r="C44" s="29"/>
      <c r="D44" s="4"/>
      <c r="E44" s="4"/>
      <c r="F44" s="24"/>
      <c r="G44" s="16"/>
      <c r="H44" s="9"/>
      <c r="I44" s="9"/>
      <c r="J44" s="11">
        <f t="shared" si="0"/>
        <v>0</v>
      </c>
    </row>
    <row r="45" spans="1:10" customFormat="1" ht="36.75" x14ac:dyDescent="0.25">
      <c r="A45" s="19"/>
      <c r="B45" s="2">
        <v>41712</v>
      </c>
      <c r="C45" s="31" t="s">
        <v>35</v>
      </c>
      <c r="D45" s="4"/>
      <c r="E45" s="4" t="s">
        <v>36</v>
      </c>
      <c r="F45" s="24">
        <v>596700</v>
      </c>
      <c r="G45" s="16">
        <v>1021601</v>
      </c>
      <c r="H45" s="9">
        <v>49321.86</v>
      </c>
      <c r="I45" s="9">
        <v>45000</v>
      </c>
      <c r="J45" s="11">
        <f t="shared" si="0"/>
        <v>-4321.8600000000006</v>
      </c>
    </row>
    <row r="46" spans="1:10" customFormat="1" ht="15.75" x14ac:dyDescent="0.25">
      <c r="A46" s="19"/>
      <c r="B46" s="2"/>
      <c r="C46" s="29"/>
      <c r="D46" s="4"/>
      <c r="E46" s="4"/>
      <c r="F46" s="24"/>
      <c r="G46" s="16"/>
      <c r="H46" s="9"/>
      <c r="I46" s="9"/>
      <c r="J46" s="11">
        <f t="shared" si="0"/>
        <v>0</v>
      </c>
    </row>
    <row r="47" spans="1:10" customFormat="1" ht="24.75" x14ac:dyDescent="0.25">
      <c r="A47" s="19"/>
      <c r="B47" s="2">
        <v>41717</v>
      </c>
      <c r="C47" s="31" t="s">
        <v>37</v>
      </c>
      <c r="D47" s="4"/>
      <c r="E47" s="4" t="s">
        <v>38</v>
      </c>
      <c r="F47" s="24">
        <v>594450</v>
      </c>
      <c r="G47" s="16">
        <v>1023096</v>
      </c>
      <c r="H47" s="9">
        <v>50594.04</v>
      </c>
      <c r="I47" s="9">
        <v>45000</v>
      </c>
      <c r="J47" s="11">
        <f t="shared" si="0"/>
        <v>-5594.0400000000009</v>
      </c>
    </row>
    <row r="48" spans="1:10" customFormat="1" ht="15.75" x14ac:dyDescent="0.25">
      <c r="A48" s="19"/>
      <c r="B48" s="2"/>
      <c r="C48" s="29"/>
      <c r="D48" s="4"/>
      <c r="E48" s="4"/>
      <c r="F48" s="24"/>
      <c r="G48" s="16"/>
      <c r="H48" s="9"/>
      <c r="I48" s="9"/>
      <c r="J48" s="11">
        <f t="shared" si="0"/>
        <v>0</v>
      </c>
    </row>
    <row r="49" spans="1:10" customFormat="1" ht="36.75" x14ac:dyDescent="0.25">
      <c r="A49" s="19"/>
      <c r="B49" s="2">
        <v>41723</v>
      </c>
      <c r="C49" s="31" t="s">
        <v>39</v>
      </c>
      <c r="D49" s="4"/>
      <c r="E49" s="4" t="s">
        <v>40</v>
      </c>
      <c r="F49" s="24">
        <v>728970</v>
      </c>
      <c r="G49" s="16">
        <v>1023298</v>
      </c>
      <c r="H49" s="9">
        <v>52349.04</v>
      </c>
      <c r="I49" s="9">
        <v>55000</v>
      </c>
      <c r="J49" s="11">
        <f t="shared" si="0"/>
        <v>2650.9599999999991</v>
      </c>
    </row>
    <row r="50" spans="1:10" customFormat="1" ht="15.75" x14ac:dyDescent="0.25">
      <c r="A50" s="19"/>
      <c r="B50" s="2"/>
      <c r="C50" s="29"/>
      <c r="D50" s="4"/>
      <c r="E50" s="4"/>
      <c r="F50" s="24"/>
      <c r="G50" s="16"/>
      <c r="H50" s="9"/>
      <c r="I50" s="9"/>
      <c r="J50" s="11">
        <f t="shared" si="0"/>
        <v>0</v>
      </c>
    </row>
    <row r="51" spans="1:10" customFormat="1" ht="36.75" x14ac:dyDescent="0.25">
      <c r="A51" s="19"/>
      <c r="B51" s="2">
        <v>41726</v>
      </c>
      <c r="C51" s="31" t="s">
        <v>41</v>
      </c>
      <c r="D51" s="4"/>
      <c r="E51" s="4" t="s">
        <v>42</v>
      </c>
      <c r="F51" s="24">
        <v>722700</v>
      </c>
      <c r="G51" s="16">
        <v>1024861</v>
      </c>
      <c r="H51" s="9">
        <v>52619.91</v>
      </c>
      <c r="I51" s="9">
        <v>55000</v>
      </c>
      <c r="J51" s="11">
        <f t="shared" si="0"/>
        <v>2380.0899999999965</v>
      </c>
    </row>
    <row r="52" spans="1:10" customFormat="1" ht="15.75" x14ac:dyDescent="0.25">
      <c r="A52" s="19"/>
      <c r="B52" s="2"/>
      <c r="C52" s="29"/>
      <c r="D52" s="4"/>
      <c r="E52" s="4"/>
      <c r="F52" s="24"/>
      <c r="G52" s="16"/>
      <c r="H52" s="9"/>
      <c r="I52" s="9"/>
      <c r="J52" s="11">
        <f t="shared" si="0"/>
        <v>0</v>
      </c>
    </row>
    <row r="53" spans="1:10" customFormat="1" ht="24.75" x14ac:dyDescent="0.25">
      <c r="A53" s="19"/>
      <c r="B53" s="2">
        <v>41730</v>
      </c>
      <c r="C53" s="32" t="s">
        <v>43</v>
      </c>
      <c r="D53" s="4"/>
      <c r="E53" s="4" t="s">
        <v>44</v>
      </c>
      <c r="F53" s="24">
        <v>721600</v>
      </c>
      <c r="G53" s="16">
        <v>1025799</v>
      </c>
      <c r="H53" s="9">
        <v>52362.67</v>
      </c>
      <c r="I53" s="9">
        <v>55000</v>
      </c>
      <c r="J53" s="11">
        <f t="shared" si="0"/>
        <v>2637.3300000000017</v>
      </c>
    </row>
    <row r="54" spans="1:10" customFormat="1" ht="15.75" x14ac:dyDescent="0.25">
      <c r="A54" s="19"/>
      <c r="B54" s="2"/>
      <c r="C54" s="29"/>
      <c r="D54" s="4"/>
      <c r="E54" s="4"/>
      <c r="F54" s="24"/>
      <c r="G54" s="16"/>
      <c r="H54" s="9"/>
      <c r="I54" s="9"/>
      <c r="J54" s="11">
        <f t="shared" si="0"/>
        <v>0</v>
      </c>
    </row>
    <row r="55" spans="1:10" customFormat="1" ht="24.75" x14ac:dyDescent="0.25">
      <c r="A55" s="19"/>
      <c r="B55" s="2">
        <v>41733</v>
      </c>
      <c r="C55" s="32" t="s">
        <v>138</v>
      </c>
      <c r="D55" s="4"/>
      <c r="E55" s="4" t="s">
        <v>139</v>
      </c>
      <c r="F55" s="24">
        <v>737128</v>
      </c>
      <c r="G55" s="16">
        <v>10272455</v>
      </c>
      <c r="H55" s="9">
        <v>55081.53</v>
      </c>
      <c r="I55" s="9">
        <v>56000</v>
      </c>
      <c r="J55" s="11">
        <f t="shared" si="0"/>
        <v>918.47000000000116</v>
      </c>
    </row>
    <row r="56" spans="1:10" customFormat="1" ht="15.75" x14ac:dyDescent="0.25">
      <c r="A56" s="19"/>
      <c r="B56" s="2"/>
      <c r="C56" s="29"/>
      <c r="D56" s="4"/>
      <c r="E56" s="4"/>
      <c r="F56" s="24"/>
      <c r="G56" s="16"/>
      <c r="H56" s="9"/>
      <c r="I56" s="9"/>
      <c r="J56" s="11">
        <f t="shared" si="0"/>
        <v>0</v>
      </c>
    </row>
    <row r="57" spans="1:10" customFormat="1" ht="36.75" x14ac:dyDescent="0.25">
      <c r="A57" s="19"/>
      <c r="B57" s="2">
        <v>41737</v>
      </c>
      <c r="C57" s="32" t="s">
        <v>45</v>
      </c>
      <c r="D57" s="4"/>
      <c r="E57" s="4" t="s">
        <v>46</v>
      </c>
      <c r="F57" s="24">
        <v>719510</v>
      </c>
      <c r="G57" s="16">
        <v>1027498</v>
      </c>
      <c r="H57" s="9">
        <v>53003.18</v>
      </c>
      <c r="I57" s="9">
        <v>55000</v>
      </c>
      <c r="J57" s="11">
        <f t="shared" si="0"/>
        <v>1996.8199999999997</v>
      </c>
    </row>
    <row r="58" spans="1:10" customFormat="1" ht="15.75" x14ac:dyDescent="0.25">
      <c r="A58" s="19"/>
      <c r="B58" s="2"/>
      <c r="C58" s="29"/>
      <c r="D58" s="4"/>
      <c r="E58" s="4"/>
      <c r="F58" s="24"/>
      <c r="G58" s="16"/>
      <c r="H58" s="9"/>
      <c r="I58" s="9"/>
      <c r="J58" s="11">
        <f t="shared" si="0"/>
        <v>0</v>
      </c>
    </row>
    <row r="59" spans="1:10" customFormat="1" ht="24.75" x14ac:dyDescent="0.25">
      <c r="A59" s="19"/>
      <c r="B59" s="2">
        <v>41740</v>
      </c>
      <c r="C59" s="32" t="s">
        <v>47</v>
      </c>
      <c r="D59" s="4"/>
      <c r="E59" s="4" t="s">
        <v>48</v>
      </c>
      <c r="F59" s="24">
        <v>707670</v>
      </c>
      <c r="G59" s="16">
        <v>1028509</v>
      </c>
      <c r="H59" s="9">
        <v>45940.97</v>
      </c>
      <c r="I59" s="9">
        <v>54000</v>
      </c>
      <c r="J59" s="11">
        <f t="shared" si="0"/>
        <v>8059.0299999999988</v>
      </c>
    </row>
    <row r="60" spans="1:10" customFormat="1" ht="15.75" x14ac:dyDescent="0.25">
      <c r="A60" s="19"/>
      <c r="B60" s="2"/>
      <c r="C60" s="29"/>
      <c r="D60" s="4"/>
      <c r="E60" s="4"/>
      <c r="F60" s="24"/>
      <c r="G60" s="16"/>
      <c r="H60" s="9"/>
      <c r="I60" s="9"/>
      <c r="J60" s="11">
        <f t="shared" si="0"/>
        <v>0</v>
      </c>
    </row>
    <row r="61" spans="1:10" customFormat="1" ht="24.75" x14ac:dyDescent="0.25">
      <c r="A61" s="19"/>
      <c r="B61" s="2">
        <v>41740</v>
      </c>
      <c r="C61" s="32" t="s">
        <v>49</v>
      </c>
      <c r="D61" s="4"/>
      <c r="E61" s="4" t="s">
        <v>50</v>
      </c>
      <c r="F61" s="24">
        <v>694565</v>
      </c>
      <c r="G61" s="16">
        <v>1029222</v>
      </c>
      <c r="H61" s="9">
        <v>46430.79</v>
      </c>
      <c r="I61" s="9">
        <v>53000</v>
      </c>
      <c r="J61" s="11">
        <f t="shared" si="0"/>
        <v>6569.2099999999991</v>
      </c>
    </row>
    <row r="62" spans="1:10" customFormat="1" ht="15.75" x14ac:dyDescent="0.25">
      <c r="A62" s="19"/>
      <c r="B62" s="2"/>
      <c r="C62" s="29"/>
      <c r="D62" s="4"/>
      <c r="E62" s="4"/>
      <c r="F62" s="24"/>
      <c r="G62" s="16"/>
      <c r="H62" s="9"/>
      <c r="I62" s="9"/>
      <c r="J62" s="11">
        <f t="shared" si="0"/>
        <v>0</v>
      </c>
    </row>
    <row r="63" spans="1:10" customFormat="1" ht="24.75" x14ac:dyDescent="0.25">
      <c r="A63" s="19"/>
      <c r="B63" s="2">
        <v>41745</v>
      </c>
      <c r="C63" s="32" t="s">
        <v>51</v>
      </c>
      <c r="D63" s="4"/>
      <c r="E63" s="4" t="s">
        <v>52</v>
      </c>
      <c r="F63" s="24">
        <v>459550</v>
      </c>
      <c r="G63" s="16">
        <v>1031274</v>
      </c>
      <c r="H63" s="9">
        <v>46546.73</v>
      </c>
      <c r="I63" s="9">
        <v>35000</v>
      </c>
      <c r="J63" s="11">
        <f t="shared" si="0"/>
        <v>-11546.730000000003</v>
      </c>
    </row>
    <row r="64" spans="1:10" customFormat="1" ht="15.75" x14ac:dyDescent="0.25">
      <c r="A64" s="19"/>
      <c r="B64" s="2"/>
      <c r="C64" s="29"/>
      <c r="D64" s="4"/>
      <c r="E64" s="4"/>
      <c r="F64" s="24"/>
      <c r="G64" s="16"/>
      <c r="H64" s="9"/>
      <c r="I64" s="9"/>
      <c r="J64" s="11">
        <f t="shared" si="0"/>
        <v>0</v>
      </c>
    </row>
    <row r="65" spans="1:10" customFormat="1" ht="36.75" x14ac:dyDescent="0.25">
      <c r="A65" s="19"/>
      <c r="B65" s="2">
        <v>41751</v>
      </c>
      <c r="C65" s="32" t="s">
        <v>53</v>
      </c>
      <c r="D65" s="4"/>
      <c r="E65" s="4" t="s">
        <v>54</v>
      </c>
      <c r="F65" s="24">
        <v>590400</v>
      </c>
      <c r="G65" s="16">
        <v>1031778</v>
      </c>
      <c r="H65" s="9">
        <v>46225.67</v>
      </c>
      <c r="I65" s="9">
        <v>45000</v>
      </c>
      <c r="J65" s="11">
        <f t="shared" si="0"/>
        <v>-1225.6699999999983</v>
      </c>
    </row>
    <row r="66" spans="1:10" customFormat="1" ht="15.75" x14ac:dyDescent="0.25">
      <c r="A66" s="19"/>
      <c r="B66" s="2"/>
      <c r="C66" s="29"/>
      <c r="D66" s="4"/>
      <c r="E66" s="4"/>
      <c r="F66" s="24"/>
      <c r="G66" s="16"/>
      <c r="H66" s="9"/>
      <c r="I66" s="9"/>
      <c r="J66" s="11">
        <f t="shared" si="0"/>
        <v>0</v>
      </c>
    </row>
    <row r="67" spans="1:10" customFormat="1" ht="24.75" x14ac:dyDescent="0.25">
      <c r="A67" s="19"/>
      <c r="B67" s="2">
        <v>41754</v>
      </c>
      <c r="C67" s="32" t="s">
        <v>55</v>
      </c>
      <c r="D67" s="4"/>
      <c r="E67" s="4" t="s">
        <v>56</v>
      </c>
      <c r="F67" s="24">
        <v>619460</v>
      </c>
      <c r="G67" s="16">
        <v>1033433</v>
      </c>
      <c r="H67" s="9">
        <v>47205.18</v>
      </c>
      <c r="I67" s="9">
        <v>47000</v>
      </c>
      <c r="J67" s="11">
        <f t="shared" si="0"/>
        <v>-205.18000000000029</v>
      </c>
    </row>
    <row r="68" spans="1:10" customFormat="1" ht="15.75" x14ac:dyDescent="0.25">
      <c r="A68" s="19"/>
      <c r="B68" s="2"/>
      <c r="C68" s="29"/>
      <c r="D68" s="4"/>
      <c r="E68" s="4"/>
      <c r="F68" s="24"/>
      <c r="G68" s="16"/>
      <c r="H68" s="9"/>
      <c r="I68" s="9"/>
      <c r="J68" s="11">
        <f t="shared" si="0"/>
        <v>0</v>
      </c>
    </row>
    <row r="69" spans="1:10" customFormat="1" ht="36.75" x14ac:dyDescent="0.25">
      <c r="A69" s="19"/>
      <c r="B69" s="2">
        <v>41757</v>
      </c>
      <c r="C69" s="32" t="s">
        <v>57</v>
      </c>
      <c r="D69" s="4"/>
      <c r="E69" s="4" t="s">
        <v>58</v>
      </c>
      <c r="F69" s="24">
        <v>594090</v>
      </c>
      <c r="G69" s="16">
        <v>1033763</v>
      </c>
      <c r="H69" s="9">
        <v>47650.71</v>
      </c>
      <c r="I69" s="9">
        <v>45000</v>
      </c>
      <c r="J69" s="11">
        <f t="shared" si="0"/>
        <v>-2650.7099999999991</v>
      </c>
    </row>
    <row r="70" spans="1:10" customFormat="1" ht="15.75" x14ac:dyDescent="0.25">
      <c r="A70" s="19"/>
      <c r="B70" s="2"/>
      <c r="C70" s="29"/>
      <c r="D70" s="4"/>
      <c r="E70" s="4"/>
      <c r="F70" s="24"/>
      <c r="G70" s="16"/>
      <c r="H70" s="9"/>
      <c r="I70" s="9"/>
      <c r="J70" s="11">
        <f t="shared" si="0"/>
        <v>0</v>
      </c>
    </row>
    <row r="71" spans="1:10" customFormat="1" ht="36.75" x14ac:dyDescent="0.25">
      <c r="A71" s="19"/>
      <c r="B71" s="2">
        <v>41761</v>
      </c>
      <c r="C71" s="33" t="s">
        <v>61</v>
      </c>
      <c r="D71" s="4"/>
      <c r="E71" s="4" t="s">
        <v>62</v>
      </c>
      <c r="F71" s="24">
        <v>631200</v>
      </c>
      <c r="G71" s="16">
        <v>1035522</v>
      </c>
      <c r="H71" s="9">
        <v>48369.64</v>
      </c>
      <c r="I71" s="9">
        <v>48000</v>
      </c>
      <c r="J71" s="11">
        <f t="shared" si="0"/>
        <v>-369.63999999999942</v>
      </c>
    </row>
    <row r="72" spans="1:10" customFormat="1" ht="15.75" x14ac:dyDescent="0.25">
      <c r="A72" s="19"/>
      <c r="B72" s="2"/>
      <c r="C72" s="29"/>
      <c r="D72" s="4"/>
      <c r="E72" s="4"/>
      <c r="F72" s="24"/>
      <c r="G72" s="16"/>
      <c r="H72" s="9"/>
      <c r="I72" s="9"/>
      <c r="J72" s="11">
        <f t="shared" si="0"/>
        <v>0</v>
      </c>
    </row>
    <row r="73" spans="1:10" customFormat="1" ht="36.75" x14ac:dyDescent="0.25">
      <c r="A73" s="19"/>
      <c r="B73" s="2" t="s">
        <v>63</v>
      </c>
      <c r="C73" s="33" t="s">
        <v>64</v>
      </c>
      <c r="D73" s="4"/>
      <c r="E73" s="4" t="s">
        <v>65</v>
      </c>
      <c r="F73" s="24">
        <v>628320</v>
      </c>
      <c r="G73" s="16">
        <v>1036087</v>
      </c>
      <c r="H73" s="9">
        <v>47560.01</v>
      </c>
      <c r="I73" s="9">
        <v>48000</v>
      </c>
      <c r="J73" s="11">
        <f t="shared" si="0"/>
        <v>439.98999999999796</v>
      </c>
    </row>
    <row r="74" spans="1:10" customFormat="1" ht="15.75" x14ac:dyDescent="0.25">
      <c r="A74" s="19"/>
      <c r="B74" s="2"/>
      <c r="C74" s="29"/>
      <c r="D74" s="4"/>
      <c r="E74" s="4"/>
      <c r="F74" s="24"/>
      <c r="G74" s="16"/>
      <c r="H74" s="9"/>
      <c r="I74" s="9"/>
      <c r="J74" s="11">
        <f t="shared" si="0"/>
        <v>0</v>
      </c>
    </row>
    <row r="75" spans="1:10" customFormat="1" ht="36.75" x14ac:dyDescent="0.25">
      <c r="A75" s="19"/>
      <c r="B75" s="2">
        <v>41768</v>
      </c>
      <c r="C75" s="33" t="s">
        <v>59</v>
      </c>
      <c r="D75" s="4"/>
      <c r="E75" s="4" t="s">
        <v>60</v>
      </c>
      <c r="F75" s="24">
        <v>650500</v>
      </c>
      <c r="G75" s="16">
        <v>1037628</v>
      </c>
      <c r="H75" s="9">
        <v>48279.19</v>
      </c>
      <c r="I75" s="9">
        <v>50000</v>
      </c>
      <c r="J75" s="11">
        <f t="shared" si="0"/>
        <v>1720.8099999999977</v>
      </c>
    </row>
    <row r="76" spans="1:10" customFormat="1" ht="15.75" x14ac:dyDescent="0.25">
      <c r="A76" s="19"/>
      <c r="B76" s="2"/>
      <c r="C76" s="29"/>
      <c r="D76" s="4"/>
      <c r="E76" s="4"/>
      <c r="F76" s="24"/>
      <c r="G76" s="16"/>
      <c r="H76" s="9"/>
      <c r="I76" s="9"/>
      <c r="J76" s="11">
        <f t="shared" si="0"/>
        <v>0</v>
      </c>
    </row>
    <row r="77" spans="1:10" customFormat="1" ht="24.75" x14ac:dyDescent="0.25">
      <c r="A77" s="19"/>
      <c r="B77" s="2">
        <v>41772</v>
      </c>
      <c r="C77" s="33" t="s">
        <v>66</v>
      </c>
      <c r="D77" s="4"/>
      <c r="E77" s="4" t="s">
        <v>67</v>
      </c>
      <c r="F77" s="24">
        <v>651000</v>
      </c>
      <c r="G77" s="16">
        <v>1038238</v>
      </c>
      <c r="H77" s="9">
        <v>49750.86</v>
      </c>
      <c r="I77" s="9">
        <v>50000</v>
      </c>
      <c r="J77" s="11">
        <f t="shared" si="0"/>
        <v>249.13999999999942</v>
      </c>
    </row>
    <row r="78" spans="1:10" customFormat="1" ht="15.75" x14ac:dyDescent="0.25">
      <c r="A78" s="19"/>
      <c r="B78" s="2"/>
      <c r="C78" s="29"/>
      <c r="D78" s="4"/>
      <c r="E78" s="4"/>
      <c r="F78" s="24"/>
      <c r="G78" s="16"/>
      <c r="H78" s="9"/>
      <c r="I78" s="9"/>
      <c r="J78" s="11">
        <f t="shared" si="0"/>
        <v>0</v>
      </c>
    </row>
    <row r="79" spans="1:10" customFormat="1" ht="24.75" x14ac:dyDescent="0.25">
      <c r="A79" s="19"/>
      <c r="B79" s="2">
        <v>41778</v>
      </c>
      <c r="C79" s="33" t="s">
        <v>68</v>
      </c>
      <c r="D79" s="4"/>
      <c r="E79" s="4" t="s">
        <v>69</v>
      </c>
      <c r="F79" s="24">
        <v>650000</v>
      </c>
      <c r="G79" s="16">
        <v>1039921</v>
      </c>
      <c r="H79" s="9">
        <v>50643.61</v>
      </c>
      <c r="I79" s="9">
        <v>50000</v>
      </c>
      <c r="J79" s="11">
        <f t="shared" si="0"/>
        <v>-643.61000000000058</v>
      </c>
    </row>
    <row r="80" spans="1:10" customFormat="1" ht="15.75" x14ac:dyDescent="0.25">
      <c r="A80" s="19"/>
      <c r="B80" s="2"/>
      <c r="C80" s="29"/>
      <c r="D80" s="4"/>
      <c r="E80" s="4"/>
      <c r="F80" s="24"/>
      <c r="G80" s="16"/>
      <c r="H80" s="9"/>
      <c r="I80" s="9"/>
      <c r="J80" s="11">
        <f t="shared" si="0"/>
        <v>0</v>
      </c>
    </row>
    <row r="81" spans="1:10" customFormat="1" ht="24.75" x14ac:dyDescent="0.25">
      <c r="A81" s="19"/>
      <c r="B81" s="2">
        <v>41779</v>
      </c>
      <c r="C81" s="33" t="s">
        <v>70</v>
      </c>
      <c r="D81" s="4"/>
      <c r="E81" s="4" t="s">
        <v>71</v>
      </c>
      <c r="F81" s="24">
        <v>649500</v>
      </c>
      <c r="G81" s="16">
        <v>1040403</v>
      </c>
      <c r="H81" s="9">
        <v>50002.84</v>
      </c>
      <c r="I81" s="9">
        <v>50000</v>
      </c>
      <c r="J81" s="11">
        <f t="shared" si="0"/>
        <v>-2.8399999999965075</v>
      </c>
    </row>
    <row r="82" spans="1:10" customFormat="1" ht="15.75" x14ac:dyDescent="0.25">
      <c r="A82" s="19"/>
      <c r="B82" s="2"/>
      <c r="C82" s="29"/>
      <c r="D82" s="4"/>
      <c r="E82" s="4"/>
      <c r="F82" s="24"/>
      <c r="G82" s="16"/>
      <c r="H82" s="9"/>
      <c r="I82" s="9"/>
      <c r="J82" s="11">
        <f t="shared" si="0"/>
        <v>0</v>
      </c>
    </row>
    <row r="83" spans="1:10" customFormat="1" ht="24.75" x14ac:dyDescent="0.25">
      <c r="A83" s="19"/>
      <c r="B83" s="2">
        <v>41782</v>
      </c>
      <c r="C83" s="33" t="s">
        <v>72</v>
      </c>
      <c r="D83" s="4"/>
      <c r="E83" s="4" t="s">
        <v>73</v>
      </c>
      <c r="F83" s="24">
        <v>647000</v>
      </c>
      <c r="G83" s="16">
        <v>1042595</v>
      </c>
      <c r="H83" s="9">
        <v>50529.34</v>
      </c>
      <c r="I83" s="9">
        <v>50000</v>
      </c>
      <c r="J83" s="11">
        <f t="shared" si="0"/>
        <v>-529.33999999999651</v>
      </c>
    </row>
    <row r="84" spans="1:10" customFormat="1" ht="15.75" x14ac:dyDescent="0.25">
      <c r="A84" s="19"/>
      <c r="B84" s="2"/>
      <c r="C84" s="29"/>
      <c r="D84" s="4"/>
      <c r="E84" s="4"/>
      <c r="F84" s="24"/>
      <c r="G84" s="16"/>
      <c r="H84" s="9"/>
      <c r="I84" s="9"/>
      <c r="J84" s="11">
        <f t="shared" si="0"/>
        <v>0</v>
      </c>
    </row>
    <row r="85" spans="1:10" customFormat="1" ht="24.75" x14ac:dyDescent="0.25">
      <c r="A85" s="19"/>
      <c r="B85" s="2">
        <v>41789</v>
      </c>
      <c r="C85" s="33" t="s">
        <v>74</v>
      </c>
      <c r="D85" s="4"/>
      <c r="E85" s="4" t="s">
        <v>75</v>
      </c>
      <c r="F85" s="24">
        <v>645500</v>
      </c>
      <c r="G85" s="16">
        <v>1043756</v>
      </c>
      <c r="H85" s="9">
        <v>52282.48</v>
      </c>
      <c r="I85" s="9">
        <v>50000</v>
      </c>
      <c r="J85" s="11">
        <f t="shared" si="0"/>
        <v>-2282.4800000000032</v>
      </c>
    </row>
    <row r="86" spans="1:10" customFormat="1" ht="15.75" x14ac:dyDescent="0.25">
      <c r="A86" s="19"/>
      <c r="B86" s="2"/>
      <c r="C86" s="29"/>
      <c r="D86" s="4"/>
      <c r="E86" s="4"/>
      <c r="F86" s="24"/>
      <c r="G86" s="16"/>
      <c r="H86" s="9"/>
      <c r="I86" s="9"/>
      <c r="J86" s="11">
        <f t="shared" si="0"/>
        <v>0</v>
      </c>
    </row>
    <row r="87" spans="1:10" customFormat="1" ht="36.75" x14ac:dyDescent="0.25">
      <c r="A87" s="19"/>
      <c r="B87" s="2">
        <v>41792</v>
      </c>
      <c r="C87" s="34" t="s">
        <v>80</v>
      </c>
      <c r="D87" s="4"/>
      <c r="E87" s="35" t="s">
        <v>81</v>
      </c>
      <c r="F87" s="24">
        <v>675480</v>
      </c>
      <c r="G87" s="16">
        <v>1043837</v>
      </c>
      <c r="H87" s="9">
        <v>53489.97</v>
      </c>
      <c r="I87" s="9">
        <v>52000</v>
      </c>
      <c r="J87" s="11">
        <f t="shared" si="0"/>
        <v>-1489.9700000000012</v>
      </c>
    </row>
    <row r="88" spans="1:10" customFormat="1" ht="15.75" x14ac:dyDescent="0.25">
      <c r="A88" s="19"/>
      <c r="B88" s="2"/>
      <c r="C88" s="29"/>
      <c r="D88" s="4"/>
      <c r="E88" s="4"/>
      <c r="F88" s="24"/>
      <c r="G88" s="16"/>
      <c r="H88" s="9"/>
      <c r="I88" s="9"/>
      <c r="J88" s="11">
        <f t="shared" si="0"/>
        <v>0</v>
      </c>
    </row>
    <row r="89" spans="1:10" customFormat="1" ht="36.75" x14ac:dyDescent="0.25">
      <c r="A89" s="19"/>
      <c r="B89" s="2">
        <v>41799</v>
      </c>
      <c r="C89" s="34" t="s">
        <v>82</v>
      </c>
      <c r="D89" s="4"/>
      <c r="E89" s="35" t="s">
        <v>83</v>
      </c>
      <c r="F89" s="24">
        <v>636487.14</v>
      </c>
      <c r="G89" s="16">
        <v>1045699</v>
      </c>
      <c r="H89" s="9">
        <v>51207.6</v>
      </c>
      <c r="I89" s="9">
        <v>56000</v>
      </c>
      <c r="J89" s="11">
        <f t="shared" si="0"/>
        <v>4792.4000000000015</v>
      </c>
    </row>
    <row r="90" spans="1:10" customFormat="1" ht="15.75" x14ac:dyDescent="0.25">
      <c r="A90" s="19"/>
      <c r="B90" s="2"/>
      <c r="C90" s="29"/>
      <c r="D90" s="4"/>
      <c r="E90" s="4"/>
      <c r="F90" s="24"/>
      <c r="G90" s="16"/>
      <c r="H90" s="9"/>
      <c r="I90" s="9"/>
      <c r="J90" s="11">
        <f t="shared" si="0"/>
        <v>0</v>
      </c>
    </row>
    <row r="91" spans="1:10" customFormat="1" ht="24.75" x14ac:dyDescent="0.25">
      <c r="A91" s="19"/>
      <c r="B91" s="2">
        <v>41799</v>
      </c>
      <c r="C91" s="34" t="s">
        <v>84</v>
      </c>
      <c r="D91" s="4"/>
      <c r="E91" s="35" t="s">
        <v>85</v>
      </c>
      <c r="F91" s="24">
        <v>755450</v>
      </c>
      <c r="G91" s="16">
        <v>1045700</v>
      </c>
      <c r="H91" s="9">
        <v>56127.79</v>
      </c>
      <c r="I91" s="9">
        <v>58000</v>
      </c>
      <c r="J91" s="11">
        <f t="shared" si="0"/>
        <v>1872.2099999999991</v>
      </c>
    </row>
    <row r="92" spans="1:10" customFormat="1" ht="15.75" x14ac:dyDescent="0.25">
      <c r="A92" s="19"/>
      <c r="B92" s="2"/>
      <c r="C92" s="29"/>
      <c r="D92" s="4"/>
      <c r="E92" s="4"/>
      <c r="F92" s="24"/>
      <c r="G92" s="16"/>
      <c r="H92" s="9"/>
      <c r="I92" s="9"/>
      <c r="J92" s="11">
        <f t="shared" si="0"/>
        <v>0</v>
      </c>
    </row>
    <row r="93" spans="1:10" customFormat="1" ht="24.75" x14ac:dyDescent="0.25">
      <c r="A93" s="19"/>
      <c r="B93" s="2">
        <v>41806</v>
      </c>
      <c r="C93" s="34" t="s">
        <v>76</v>
      </c>
      <c r="D93" s="4"/>
      <c r="E93" s="35" t="s">
        <v>77</v>
      </c>
      <c r="F93" s="24">
        <v>758640</v>
      </c>
      <c r="G93" s="16">
        <v>1047607</v>
      </c>
      <c r="H93" s="9">
        <v>57219.32</v>
      </c>
      <c r="I93" s="9">
        <v>58000</v>
      </c>
      <c r="J93" s="11">
        <f t="shared" si="0"/>
        <v>780.68000000000029</v>
      </c>
    </row>
    <row r="94" spans="1:10" customFormat="1" ht="15.75" x14ac:dyDescent="0.25">
      <c r="A94" s="19"/>
      <c r="B94" s="2"/>
      <c r="C94" s="29"/>
      <c r="D94" s="4"/>
      <c r="E94" s="4"/>
      <c r="F94" s="24"/>
      <c r="G94" s="16"/>
      <c r="H94" s="9"/>
      <c r="I94" s="9"/>
      <c r="J94" s="11">
        <f t="shared" si="0"/>
        <v>0</v>
      </c>
    </row>
    <row r="95" spans="1:10" customFormat="1" ht="36.75" x14ac:dyDescent="0.25">
      <c r="A95" s="19"/>
      <c r="B95" s="2">
        <v>41808</v>
      </c>
      <c r="C95" s="34" t="s">
        <v>78</v>
      </c>
      <c r="D95" s="4"/>
      <c r="E95" s="35" t="s">
        <v>79</v>
      </c>
      <c r="F95" s="24">
        <v>760090</v>
      </c>
      <c r="G95" s="16">
        <v>1047688</v>
      </c>
      <c r="H95" s="9">
        <v>58108.82</v>
      </c>
      <c r="I95" s="9">
        <v>58000</v>
      </c>
      <c r="J95" s="11">
        <f t="shared" si="0"/>
        <v>-108.81999999999971</v>
      </c>
    </row>
    <row r="96" spans="1:10" customFormat="1" ht="15.75" x14ac:dyDescent="0.25">
      <c r="A96" s="19"/>
      <c r="B96" s="2"/>
      <c r="C96" s="29"/>
      <c r="D96" s="4"/>
      <c r="E96" s="4"/>
      <c r="F96" s="24"/>
      <c r="G96" s="16"/>
      <c r="H96" s="9"/>
      <c r="I96" s="9"/>
      <c r="J96" s="11">
        <f t="shared" si="0"/>
        <v>0</v>
      </c>
    </row>
    <row r="97" spans="1:10" customFormat="1" ht="36.75" x14ac:dyDescent="0.25">
      <c r="A97" s="19"/>
      <c r="B97" s="2">
        <v>41813</v>
      </c>
      <c r="C97" s="34" t="s">
        <v>88</v>
      </c>
      <c r="D97" s="4"/>
      <c r="E97" s="35" t="s">
        <v>86</v>
      </c>
      <c r="F97" s="24">
        <v>759220</v>
      </c>
      <c r="G97" s="16">
        <v>1049557</v>
      </c>
      <c r="H97" s="9">
        <v>60699.5</v>
      </c>
      <c r="I97" s="9">
        <v>58000</v>
      </c>
      <c r="J97" s="11">
        <f t="shared" si="0"/>
        <v>-2699.5</v>
      </c>
    </row>
    <row r="98" spans="1:10" customFormat="1" ht="15.75" x14ac:dyDescent="0.25">
      <c r="A98" s="19"/>
      <c r="B98" s="2"/>
      <c r="C98" s="29"/>
      <c r="D98" s="4"/>
      <c r="E98" s="4"/>
      <c r="F98" s="24"/>
      <c r="G98" s="16"/>
      <c r="H98" s="9"/>
      <c r="I98" s="9"/>
      <c r="J98" s="11">
        <f t="shared" si="0"/>
        <v>0</v>
      </c>
    </row>
    <row r="99" spans="1:10" customFormat="1" ht="36.75" x14ac:dyDescent="0.25">
      <c r="A99" s="19"/>
      <c r="B99" s="2">
        <v>41815</v>
      </c>
      <c r="C99" s="34" t="s">
        <v>87</v>
      </c>
      <c r="D99" s="4"/>
      <c r="E99" s="35" t="s">
        <v>89</v>
      </c>
      <c r="F99" s="24">
        <v>759220</v>
      </c>
      <c r="G99" s="16">
        <v>1049686</v>
      </c>
      <c r="H99" s="9">
        <v>61589.79</v>
      </c>
      <c r="I99" s="9">
        <v>58000</v>
      </c>
      <c r="J99" s="11">
        <f t="shared" si="0"/>
        <v>-3589.7900000000009</v>
      </c>
    </row>
    <row r="100" spans="1:10" customFormat="1" ht="15.75" x14ac:dyDescent="0.25">
      <c r="A100" s="19"/>
      <c r="B100" s="2"/>
      <c r="C100" s="29"/>
      <c r="D100" s="4"/>
      <c r="E100" s="4"/>
      <c r="F100" s="24"/>
      <c r="G100" s="16"/>
      <c r="H100" s="9"/>
      <c r="I100" s="9"/>
      <c r="J100" s="11">
        <f t="shared" si="0"/>
        <v>0</v>
      </c>
    </row>
    <row r="101" spans="1:10" customFormat="1" ht="36.75" x14ac:dyDescent="0.25">
      <c r="A101" s="36"/>
      <c r="B101" s="2">
        <v>41820</v>
      </c>
      <c r="C101" s="34" t="s">
        <v>90</v>
      </c>
      <c r="D101" s="4"/>
      <c r="E101" s="35" t="s">
        <v>91</v>
      </c>
      <c r="F101" s="24">
        <v>785100</v>
      </c>
      <c r="G101" s="16">
        <v>1051140</v>
      </c>
      <c r="H101" s="9">
        <v>63945.45</v>
      </c>
      <c r="I101" s="9">
        <v>60000</v>
      </c>
      <c r="J101" s="11">
        <f t="shared" si="0"/>
        <v>-3945.4499999999971</v>
      </c>
    </row>
    <row r="102" spans="1:10" customFormat="1" ht="15.75" x14ac:dyDescent="0.25">
      <c r="A102" s="36"/>
      <c r="B102" s="2"/>
      <c r="C102" s="34"/>
      <c r="D102" s="4"/>
      <c r="E102" s="35"/>
      <c r="F102" s="24"/>
      <c r="G102" s="16"/>
      <c r="H102" s="9"/>
      <c r="I102" s="9"/>
      <c r="J102" s="11">
        <f t="shared" si="0"/>
        <v>0</v>
      </c>
    </row>
    <row r="103" spans="1:10" customFormat="1" ht="24.75" x14ac:dyDescent="0.25">
      <c r="A103" s="36"/>
      <c r="B103" s="2">
        <v>41821</v>
      </c>
      <c r="C103" s="37" t="s">
        <v>96</v>
      </c>
      <c r="D103" s="4"/>
      <c r="E103" s="4" t="s">
        <v>97</v>
      </c>
      <c r="F103" s="24">
        <v>822150</v>
      </c>
      <c r="G103" s="16">
        <v>1051308</v>
      </c>
      <c r="H103" s="9">
        <v>63495.27</v>
      </c>
      <c r="I103" s="9">
        <v>63000</v>
      </c>
      <c r="J103" s="11">
        <f t="shared" si="0"/>
        <v>-495.2699999999968</v>
      </c>
    </row>
    <row r="104" spans="1:10" customFormat="1" ht="15.75" x14ac:dyDescent="0.25">
      <c r="A104" s="19"/>
      <c r="B104" s="2"/>
      <c r="C104" s="29"/>
      <c r="D104" s="4"/>
      <c r="E104" s="4"/>
      <c r="F104" s="24"/>
      <c r="G104" s="16"/>
      <c r="H104" s="9"/>
      <c r="I104" s="9"/>
      <c r="J104" s="11">
        <f t="shared" si="0"/>
        <v>0</v>
      </c>
    </row>
    <row r="105" spans="1:10" customFormat="1" ht="36.75" x14ac:dyDescent="0.25">
      <c r="A105" s="19"/>
      <c r="B105" s="2">
        <v>41824</v>
      </c>
      <c r="C105" s="37" t="s">
        <v>94</v>
      </c>
      <c r="D105" s="4"/>
      <c r="E105" s="4" t="s">
        <v>95</v>
      </c>
      <c r="F105" s="24">
        <v>849550</v>
      </c>
      <c r="G105" s="16">
        <v>1053041</v>
      </c>
      <c r="H105" s="9">
        <v>63403.09</v>
      </c>
      <c r="I105" s="9">
        <v>65000</v>
      </c>
      <c r="J105" s="11">
        <f t="shared" si="0"/>
        <v>1596.9100000000035</v>
      </c>
    </row>
    <row r="106" spans="1:10" customFormat="1" ht="15.75" x14ac:dyDescent="0.25">
      <c r="A106" s="19"/>
      <c r="B106" s="2"/>
      <c r="C106" s="29"/>
      <c r="D106" s="4"/>
      <c r="E106" s="4"/>
      <c r="F106" s="24"/>
      <c r="G106" s="16"/>
      <c r="H106" s="9"/>
      <c r="I106" s="9"/>
      <c r="J106" s="11">
        <f t="shared" si="0"/>
        <v>0</v>
      </c>
    </row>
    <row r="107" spans="1:10" customFormat="1" ht="36.75" x14ac:dyDescent="0.25">
      <c r="A107" s="19"/>
      <c r="B107" s="2">
        <v>41828</v>
      </c>
      <c r="C107" s="37" t="s">
        <v>98</v>
      </c>
      <c r="D107" s="4"/>
      <c r="E107" s="4" t="s">
        <v>99</v>
      </c>
      <c r="F107" s="24">
        <v>849550</v>
      </c>
      <c r="G107" s="16">
        <v>1053442</v>
      </c>
      <c r="H107" s="9">
        <v>62840.75</v>
      </c>
      <c r="I107" s="9">
        <v>65000</v>
      </c>
      <c r="J107" s="11">
        <f t="shared" si="0"/>
        <v>2159.25</v>
      </c>
    </row>
    <row r="108" spans="1:10" customFormat="1" ht="15.75" x14ac:dyDescent="0.25">
      <c r="A108" s="19"/>
      <c r="B108" s="2"/>
      <c r="C108" s="29"/>
      <c r="D108" s="4"/>
      <c r="E108" s="4"/>
      <c r="F108" s="24"/>
      <c r="G108" s="16"/>
      <c r="H108" s="9"/>
      <c r="I108" s="9"/>
      <c r="J108" s="11">
        <f t="shared" si="0"/>
        <v>0</v>
      </c>
    </row>
    <row r="109" spans="1:10" customFormat="1" ht="24.75" x14ac:dyDescent="0.25">
      <c r="A109" s="19"/>
      <c r="B109" s="2">
        <v>41834</v>
      </c>
      <c r="C109" s="37" t="s">
        <v>92</v>
      </c>
      <c r="D109" s="4"/>
      <c r="E109" s="4" t="s">
        <v>93</v>
      </c>
      <c r="F109" s="24">
        <v>850850</v>
      </c>
      <c r="G109" s="16">
        <v>1054720</v>
      </c>
      <c r="H109" s="9">
        <v>64156.63</v>
      </c>
      <c r="I109" s="9">
        <v>65000</v>
      </c>
      <c r="J109" s="11">
        <f t="shared" si="0"/>
        <v>843.37000000000262</v>
      </c>
    </row>
    <row r="110" spans="1:10" customFormat="1" ht="15.75" x14ac:dyDescent="0.25">
      <c r="A110" s="19"/>
      <c r="B110" s="2"/>
      <c r="C110" s="29"/>
      <c r="D110" s="4"/>
      <c r="E110" s="4"/>
      <c r="F110" s="24"/>
      <c r="G110" s="16"/>
      <c r="H110" s="9"/>
      <c r="I110" s="9"/>
      <c r="J110" s="11">
        <f t="shared" si="0"/>
        <v>0</v>
      </c>
    </row>
    <row r="111" spans="1:10" customFormat="1" ht="36.75" x14ac:dyDescent="0.25">
      <c r="A111" s="19"/>
      <c r="B111" s="2">
        <v>41836</v>
      </c>
      <c r="C111" s="37" t="s">
        <v>100</v>
      </c>
      <c r="D111" s="4"/>
      <c r="E111" s="4" t="s">
        <v>101</v>
      </c>
      <c r="F111" s="24">
        <v>848250</v>
      </c>
      <c r="G111" s="16">
        <v>1055385</v>
      </c>
      <c r="H111" s="9">
        <v>65121.15</v>
      </c>
      <c r="I111" s="9">
        <v>65000</v>
      </c>
      <c r="J111" s="11">
        <f t="shared" si="0"/>
        <v>-121.15000000000146</v>
      </c>
    </row>
    <row r="112" spans="1:10" customFormat="1" ht="15.75" x14ac:dyDescent="0.25">
      <c r="A112" s="19"/>
      <c r="B112" s="2"/>
      <c r="C112" s="29"/>
      <c r="D112" s="4"/>
      <c r="E112" s="4"/>
      <c r="F112" s="24"/>
      <c r="G112" s="16"/>
      <c r="H112" s="9"/>
      <c r="I112" s="9"/>
      <c r="J112" s="11">
        <f t="shared" si="0"/>
        <v>0</v>
      </c>
    </row>
    <row r="113" spans="1:10" customFormat="1" ht="36.75" x14ac:dyDescent="0.25">
      <c r="A113" s="19"/>
      <c r="B113" s="2">
        <v>41841</v>
      </c>
      <c r="C113" s="37" t="s">
        <v>102</v>
      </c>
      <c r="D113" s="4"/>
      <c r="E113" s="4" t="s">
        <v>103</v>
      </c>
      <c r="F113" s="24">
        <v>886720</v>
      </c>
      <c r="G113" s="16">
        <v>1056831</v>
      </c>
      <c r="H113" s="9">
        <v>65001.64</v>
      </c>
      <c r="I113" s="9">
        <v>68000</v>
      </c>
      <c r="J113" s="11">
        <f t="shared" si="0"/>
        <v>2998.3600000000006</v>
      </c>
    </row>
    <row r="114" spans="1:10" customFormat="1" ht="15.75" x14ac:dyDescent="0.25">
      <c r="A114" s="19"/>
      <c r="B114" s="2"/>
      <c r="C114" s="29"/>
      <c r="D114" s="4"/>
      <c r="E114" s="4"/>
      <c r="F114" s="24"/>
      <c r="G114" s="16"/>
      <c r="H114" s="9"/>
      <c r="I114" s="9"/>
      <c r="J114" s="11">
        <f t="shared" si="0"/>
        <v>0</v>
      </c>
    </row>
    <row r="115" spans="1:10" customFormat="1" ht="24.75" x14ac:dyDescent="0.25">
      <c r="A115" s="19"/>
      <c r="B115" s="2">
        <v>41843</v>
      </c>
      <c r="C115" s="37" t="s">
        <v>104</v>
      </c>
      <c r="D115" s="4"/>
      <c r="E115" s="4" t="s">
        <v>105</v>
      </c>
      <c r="F115" s="24">
        <v>848900</v>
      </c>
      <c r="G115" s="16">
        <v>1057064</v>
      </c>
      <c r="H115" s="9">
        <v>65321.65</v>
      </c>
      <c r="I115" s="9">
        <v>65000</v>
      </c>
      <c r="J115" s="11">
        <f t="shared" si="0"/>
        <v>-321.65000000000146</v>
      </c>
    </row>
    <row r="116" spans="1:10" customFormat="1" ht="15.75" x14ac:dyDescent="0.25">
      <c r="A116" s="19"/>
      <c r="B116" s="2"/>
      <c r="C116" s="29"/>
      <c r="D116" s="4"/>
      <c r="E116" s="4"/>
      <c r="F116" s="24"/>
      <c r="G116" s="16"/>
      <c r="H116" s="9"/>
      <c r="I116" s="9"/>
      <c r="J116" s="11">
        <f t="shared" si="0"/>
        <v>0</v>
      </c>
    </row>
    <row r="117" spans="1:10" customFormat="1" ht="39" x14ac:dyDescent="0.25">
      <c r="A117" s="19"/>
      <c r="B117" s="2">
        <v>41849</v>
      </c>
      <c r="C117" s="38" t="s">
        <v>106</v>
      </c>
      <c r="D117" s="4"/>
      <c r="E117" s="4" t="s">
        <v>107</v>
      </c>
      <c r="F117" s="24">
        <v>859320</v>
      </c>
      <c r="G117" s="16">
        <v>1058494</v>
      </c>
      <c r="H117" s="9">
        <v>65740.17</v>
      </c>
      <c r="I117" s="9">
        <v>66000</v>
      </c>
      <c r="J117" s="11">
        <f t="shared" si="0"/>
        <v>259.83000000000175</v>
      </c>
    </row>
    <row r="118" spans="1:10" customFormat="1" ht="15.75" x14ac:dyDescent="0.25">
      <c r="A118" s="19"/>
      <c r="B118" s="2"/>
      <c r="C118" s="29"/>
      <c r="D118" s="4"/>
      <c r="E118" s="4"/>
      <c r="F118" s="24"/>
      <c r="G118" s="16"/>
      <c r="H118" s="9"/>
      <c r="I118" s="9"/>
      <c r="J118" s="11">
        <f t="shared" si="0"/>
        <v>0</v>
      </c>
    </row>
    <row r="119" spans="1:10" customFormat="1" ht="36.75" x14ac:dyDescent="0.25">
      <c r="A119" s="19"/>
      <c r="B119" s="2">
        <v>41850</v>
      </c>
      <c r="C119" s="37" t="s">
        <v>110</v>
      </c>
      <c r="D119" s="4"/>
      <c r="E119" s="4" t="s">
        <v>111</v>
      </c>
      <c r="F119" s="24">
        <v>872541</v>
      </c>
      <c r="G119" s="16">
        <v>1059194</v>
      </c>
      <c r="H119" s="9">
        <v>66261.47</v>
      </c>
      <c r="I119" s="9">
        <v>67000</v>
      </c>
      <c r="J119" s="11">
        <f t="shared" si="0"/>
        <v>738.52999999999884</v>
      </c>
    </row>
    <row r="120" spans="1:10" customFormat="1" ht="15.75" x14ac:dyDescent="0.25">
      <c r="A120" s="19"/>
      <c r="B120" s="2"/>
      <c r="C120" s="29"/>
      <c r="D120" s="4"/>
      <c r="E120" s="4"/>
      <c r="F120" s="24"/>
      <c r="G120" s="16"/>
      <c r="H120" s="9"/>
      <c r="I120" s="9"/>
      <c r="J120" s="11">
        <f t="shared" si="0"/>
        <v>0</v>
      </c>
    </row>
    <row r="121" spans="1:10" customFormat="1" ht="24.75" x14ac:dyDescent="0.25">
      <c r="A121" s="19"/>
      <c r="B121" s="2">
        <v>41845</v>
      </c>
      <c r="C121" s="37" t="s">
        <v>108</v>
      </c>
      <c r="D121" s="4"/>
      <c r="E121" s="4" t="s">
        <v>109</v>
      </c>
      <c r="F121" s="24">
        <v>585675</v>
      </c>
      <c r="G121" s="16">
        <v>1059258</v>
      </c>
      <c r="H121" s="9">
        <v>44328</v>
      </c>
      <c r="I121" s="9">
        <v>45000</v>
      </c>
      <c r="J121" s="11">
        <f t="shared" si="0"/>
        <v>672</v>
      </c>
    </row>
    <row r="122" spans="1:10" customFormat="1" ht="15.75" x14ac:dyDescent="0.25">
      <c r="A122" s="19"/>
      <c r="B122" s="2"/>
      <c r="C122" s="29"/>
      <c r="D122" s="4"/>
      <c r="E122" s="4"/>
      <c r="F122" s="24"/>
      <c r="G122" s="16"/>
      <c r="H122" s="9"/>
      <c r="I122" s="9"/>
      <c r="J122" s="11">
        <f t="shared" si="0"/>
        <v>0</v>
      </c>
    </row>
    <row r="123" spans="1:10" customFormat="1" ht="36.75" x14ac:dyDescent="0.25">
      <c r="A123" s="19"/>
      <c r="B123" s="2">
        <v>41855</v>
      </c>
      <c r="C123" s="39" t="s">
        <v>116</v>
      </c>
      <c r="D123" s="4"/>
      <c r="E123" s="4" t="s">
        <v>117</v>
      </c>
      <c r="F123" s="24">
        <v>859950</v>
      </c>
      <c r="G123" s="16">
        <v>1060574</v>
      </c>
      <c r="H123" s="9">
        <v>66268.45</v>
      </c>
      <c r="I123" s="9">
        <v>65000</v>
      </c>
      <c r="J123" s="11">
        <f t="shared" si="0"/>
        <v>-1268.4499999999971</v>
      </c>
    </row>
    <row r="124" spans="1:10" customFormat="1" ht="15.75" x14ac:dyDescent="0.25">
      <c r="A124" s="19"/>
      <c r="B124" s="2"/>
      <c r="C124" s="29"/>
      <c r="D124" s="4"/>
      <c r="E124" s="4"/>
      <c r="F124" s="24"/>
      <c r="G124" s="16"/>
      <c r="H124" s="9"/>
      <c r="I124" s="9"/>
      <c r="J124" s="11">
        <f t="shared" si="0"/>
        <v>0</v>
      </c>
    </row>
    <row r="125" spans="1:10" customFormat="1" ht="36.75" x14ac:dyDescent="0.25">
      <c r="A125" s="19"/>
      <c r="B125" s="2">
        <v>41856</v>
      </c>
      <c r="C125" s="39" t="s">
        <v>118</v>
      </c>
      <c r="D125" s="4"/>
      <c r="E125" s="4" t="s">
        <v>119</v>
      </c>
      <c r="F125" s="24">
        <v>860600</v>
      </c>
      <c r="G125" s="16">
        <v>1061066</v>
      </c>
      <c r="H125" s="9">
        <v>65506.04</v>
      </c>
      <c r="I125" s="9">
        <v>65000</v>
      </c>
      <c r="J125" s="11">
        <f t="shared" si="0"/>
        <v>-506.04000000000087</v>
      </c>
    </row>
    <row r="126" spans="1:10" customFormat="1" ht="15.75" x14ac:dyDescent="0.25">
      <c r="A126" s="19"/>
      <c r="B126" s="2"/>
      <c r="C126" s="29"/>
      <c r="D126" s="4"/>
      <c r="E126" s="4"/>
      <c r="F126" s="24"/>
      <c r="G126" s="16"/>
      <c r="H126" s="9"/>
      <c r="I126" s="9"/>
      <c r="J126" s="11">
        <f t="shared" si="0"/>
        <v>0</v>
      </c>
    </row>
    <row r="127" spans="1:10" customFormat="1" ht="36.75" x14ac:dyDescent="0.25">
      <c r="A127" s="19"/>
      <c r="B127" s="2">
        <v>41862</v>
      </c>
      <c r="C127" s="30" t="s">
        <v>112</v>
      </c>
      <c r="D127" s="4"/>
      <c r="E127" s="4" t="s">
        <v>113</v>
      </c>
      <c r="F127" s="24">
        <v>864175</v>
      </c>
      <c r="G127" s="16">
        <v>1062656</v>
      </c>
      <c r="H127" s="9">
        <v>62361.48</v>
      </c>
      <c r="I127" s="9">
        <v>65000</v>
      </c>
      <c r="J127" s="11">
        <f t="shared" si="0"/>
        <v>2638.5199999999968</v>
      </c>
    </row>
    <row r="128" spans="1:10" customFormat="1" ht="15.75" x14ac:dyDescent="0.25">
      <c r="A128" s="19"/>
      <c r="B128" s="2"/>
      <c r="C128" s="29"/>
      <c r="D128" s="4"/>
      <c r="E128" s="4"/>
      <c r="F128" s="24"/>
      <c r="G128" s="16"/>
      <c r="H128" s="9"/>
      <c r="I128" s="9"/>
      <c r="J128" s="11">
        <f t="shared" si="0"/>
        <v>0</v>
      </c>
    </row>
    <row r="129" spans="1:11" ht="36.75" x14ac:dyDescent="0.25">
      <c r="A129" s="19"/>
      <c r="B129" s="2">
        <v>41862</v>
      </c>
      <c r="C129" s="30" t="s">
        <v>120</v>
      </c>
      <c r="D129" s="4"/>
      <c r="E129" s="4" t="s">
        <v>121</v>
      </c>
      <c r="F129" s="24">
        <v>890430</v>
      </c>
      <c r="G129" s="16">
        <v>1062938</v>
      </c>
      <c r="H129" s="9">
        <v>53721.63</v>
      </c>
      <c r="I129" s="9">
        <v>67000</v>
      </c>
      <c r="J129" s="11">
        <f t="shared" si="0"/>
        <v>13278.370000000003</v>
      </c>
    </row>
    <row r="130" spans="1:11" ht="15.75" x14ac:dyDescent="0.25">
      <c r="A130" s="19"/>
      <c r="C130" s="29"/>
      <c r="D130" s="4"/>
      <c r="E130" s="4"/>
      <c r="F130" s="24"/>
      <c r="G130" s="16"/>
      <c r="J130" s="11">
        <f t="shared" si="0"/>
        <v>0</v>
      </c>
    </row>
    <row r="131" spans="1:11" ht="24.75" x14ac:dyDescent="0.25">
      <c r="A131" s="19"/>
      <c r="B131" s="2">
        <v>41870</v>
      </c>
      <c r="C131" s="29" t="s">
        <v>122</v>
      </c>
      <c r="D131" s="4"/>
      <c r="E131" s="4" t="s">
        <v>123</v>
      </c>
      <c r="F131" s="24">
        <v>790200</v>
      </c>
      <c r="G131" s="16">
        <v>1064706</v>
      </c>
      <c r="H131" s="9">
        <v>48875.86</v>
      </c>
      <c r="I131" s="9">
        <v>60000</v>
      </c>
      <c r="J131" s="11">
        <f t="shared" si="0"/>
        <v>11124.14</v>
      </c>
    </row>
    <row r="132" spans="1:11" ht="15.75" x14ac:dyDescent="0.25">
      <c r="A132" s="19"/>
      <c r="C132" s="29"/>
      <c r="D132" s="4"/>
      <c r="E132" s="4"/>
      <c r="F132" s="24"/>
      <c r="G132" s="16"/>
      <c r="J132" s="11">
        <f t="shared" si="0"/>
        <v>0</v>
      </c>
    </row>
    <row r="133" spans="1:11" ht="24.75" x14ac:dyDescent="0.25">
      <c r="A133" s="19"/>
      <c r="B133" s="2">
        <v>41870</v>
      </c>
      <c r="C133" s="30" t="s">
        <v>114</v>
      </c>
      <c r="D133" s="4"/>
      <c r="E133" s="4" t="s">
        <v>115</v>
      </c>
      <c r="F133" s="24">
        <v>393900</v>
      </c>
      <c r="G133" s="16">
        <v>1064884</v>
      </c>
      <c r="H133" s="9">
        <v>47058.47</v>
      </c>
      <c r="I133" s="9">
        <v>30000</v>
      </c>
      <c r="J133" s="11">
        <f t="shared" si="0"/>
        <v>-17058.47</v>
      </c>
      <c r="K133" s="43" t="s">
        <v>140</v>
      </c>
    </row>
    <row r="134" spans="1:11" ht="15.75" x14ac:dyDescent="0.25">
      <c r="A134" s="19"/>
      <c r="C134" s="29"/>
      <c r="D134" s="4"/>
      <c r="E134" s="4"/>
      <c r="F134" s="24"/>
      <c r="G134" s="16"/>
      <c r="J134" s="11">
        <f t="shared" si="0"/>
        <v>0</v>
      </c>
    </row>
    <row r="135" spans="1:11" ht="36.75" x14ac:dyDescent="0.25">
      <c r="A135" s="19"/>
      <c r="B135" s="2">
        <v>41877</v>
      </c>
      <c r="C135" s="30" t="s">
        <v>141</v>
      </c>
      <c r="D135" s="4"/>
      <c r="E135" s="4" t="s">
        <v>142</v>
      </c>
      <c r="F135" s="24">
        <v>528000</v>
      </c>
      <c r="G135" s="16">
        <v>1066388</v>
      </c>
      <c r="H135" s="9">
        <v>45979.91</v>
      </c>
      <c r="I135" s="9">
        <v>40000</v>
      </c>
      <c r="J135" s="11">
        <f t="shared" si="0"/>
        <v>-5979.9100000000035</v>
      </c>
    </row>
    <row r="136" spans="1:11" ht="15.75" x14ac:dyDescent="0.25">
      <c r="A136" s="19"/>
      <c r="C136" s="29"/>
      <c r="D136" s="4"/>
      <c r="E136" s="4"/>
      <c r="F136" s="24"/>
      <c r="G136" s="16"/>
      <c r="J136" s="11">
        <f t="shared" si="0"/>
        <v>0</v>
      </c>
    </row>
    <row r="137" spans="1:11" ht="36.75" x14ac:dyDescent="0.25">
      <c r="A137" s="19"/>
      <c r="B137" s="2">
        <v>41877</v>
      </c>
      <c r="C137" s="30" t="s">
        <v>143</v>
      </c>
      <c r="D137" s="4"/>
      <c r="E137" s="4" t="s">
        <v>144</v>
      </c>
      <c r="F137" s="24">
        <v>527800</v>
      </c>
      <c r="G137" s="16">
        <v>1066954</v>
      </c>
      <c r="H137" s="9">
        <v>45422.23</v>
      </c>
      <c r="I137" s="9">
        <v>40000</v>
      </c>
      <c r="J137" s="11">
        <f t="shared" si="0"/>
        <v>-5422.2300000000032</v>
      </c>
    </row>
    <row r="138" spans="1:11" ht="15.75" x14ac:dyDescent="0.25">
      <c r="A138" s="19"/>
      <c r="C138" s="29"/>
      <c r="D138" s="4"/>
      <c r="E138" s="4"/>
      <c r="F138" s="24"/>
      <c r="G138" s="16"/>
      <c r="J138" s="11">
        <f t="shared" si="0"/>
        <v>0</v>
      </c>
    </row>
    <row r="139" spans="1:11" ht="36.75" x14ac:dyDescent="0.25">
      <c r="A139" s="19"/>
      <c r="B139" s="2">
        <v>41883</v>
      </c>
      <c r="C139" s="44" t="s">
        <v>145</v>
      </c>
      <c r="D139" s="4"/>
      <c r="E139" s="4" t="s">
        <v>146</v>
      </c>
      <c r="F139" s="24">
        <v>592650</v>
      </c>
      <c r="G139" s="16">
        <v>1068801</v>
      </c>
      <c r="H139" s="9">
        <v>46761.15</v>
      </c>
      <c r="I139" s="9">
        <v>45000</v>
      </c>
      <c r="J139" s="11">
        <f t="shared" si="0"/>
        <v>-1761.1500000000015</v>
      </c>
    </row>
    <row r="140" spans="1:11" ht="15.75" x14ac:dyDescent="0.25">
      <c r="A140" s="19"/>
      <c r="C140" s="29"/>
      <c r="D140" s="4"/>
      <c r="E140" s="4"/>
      <c r="F140" s="24"/>
      <c r="G140" s="16"/>
      <c r="J140" s="11">
        <f t="shared" si="0"/>
        <v>0</v>
      </c>
    </row>
    <row r="141" spans="1:11" ht="36.75" x14ac:dyDescent="0.25">
      <c r="A141" s="36"/>
      <c r="B141" s="2">
        <v>41885</v>
      </c>
      <c r="C141" s="44" t="s">
        <v>147</v>
      </c>
      <c r="D141" s="4"/>
      <c r="E141" s="4" t="s">
        <v>148</v>
      </c>
      <c r="F141" s="24">
        <v>592200</v>
      </c>
      <c r="G141" s="16">
        <v>1068802</v>
      </c>
      <c r="H141" s="9">
        <v>46835.94</v>
      </c>
      <c r="I141" s="9">
        <v>45000</v>
      </c>
      <c r="J141" s="11">
        <f t="shared" si="0"/>
        <v>-1835.9400000000023</v>
      </c>
    </row>
    <row r="142" spans="1:11" ht="15.75" x14ac:dyDescent="0.25">
      <c r="A142" s="19"/>
      <c r="C142" s="29"/>
      <c r="D142" s="4"/>
      <c r="E142" s="4"/>
      <c r="F142" s="24"/>
      <c r="G142" s="16"/>
      <c r="J142" s="11">
        <f t="shared" si="0"/>
        <v>0</v>
      </c>
    </row>
    <row r="143" spans="1:11" ht="24.75" x14ac:dyDescent="0.25">
      <c r="A143" s="19"/>
      <c r="B143" s="2">
        <v>41887</v>
      </c>
      <c r="C143" s="44" t="s">
        <v>149</v>
      </c>
      <c r="D143" s="4"/>
      <c r="E143" s="4" t="s">
        <v>150</v>
      </c>
      <c r="F143" s="24">
        <v>657500</v>
      </c>
      <c r="G143" s="16">
        <v>1070581</v>
      </c>
      <c r="H143" s="9">
        <v>45910.41</v>
      </c>
      <c r="I143" s="9">
        <v>50000</v>
      </c>
      <c r="J143" s="11">
        <f t="shared" si="0"/>
        <v>4089.5899999999965</v>
      </c>
    </row>
    <row r="144" spans="1:11" ht="15.75" x14ac:dyDescent="0.25">
      <c r="A144" s="19"/>
      <c r="C144" s="29"/>
      <c r="D144" s="4"/>
      <c r="E144" s="4"/>
      <c r="F144" s="24"/>
      <c r="G144" s="16"/>
      <c r="J144" s="11">
        <f t="shared" si="0"/>
        <v>0</v>
      </c>
    </row>
    <row r="145" spans="1:10" customFormat="1" ht="24.75" x14ac:dyDescent="0.25">
      <c r="A145" s="19"/>
      <c r="B145" s="2">
        <v>41890</v>
      </c>
      <c r="C145" s="44" t="s">
        <v>151</v>
      </c>
      <c r="D145" s="4"/>
      <c r="E145" s="4" t="s">
        <v>152</v>
      </c>
      <c r="F145" s="24">
        <v>628320</v>
      </c>
      <c r="G145" s="16">
        <v>1070986</v>
      </c>
      <c r="H145" s="9">
        <v>50116.07</v>
      </c>
      <c r="I145" s="9">
        <v>48000</v>
      </c>
      <c r="J145" s="11">
        <f t="shared" si="0"/>
        <v>-2116.0699999999997</v>
      </c>
    </row>
    <row r="146" spans="1:10" customFormat="1" ht="15.75" x14ac:dyDescent="0.25">
      <c r="A146" s="19"/>
      <c r="B146" s="2"/>
      <c r="C146" s="29"/>
      <c r="D146" s="4"/>
      <c r="E146" s="4"/>
      <c r="F146" s="24"/>
      <c r="G146" s="16"/>
      <c r="H146" s="9"/>
      <c r="I146" s="9"/>
      <c r="J146" s="11">
        <f t="shared" si="0"/>
        <v>0</v>
      </c>
    </row>
    <row r="147" spans="1:10" customFormat="1" ht="36.75" x14ac:dyDescent="0.25">
      <c r="A147" s="19"/>
      <c r="B147" s="2">
        <v>41894</v>
      </c>
      <c r="C147" s="44" t="s">
        <v>153</v>
      </c>
      <c r="D147" s="4"/>
      <c r="E147" s="4" t="s">
        <v>154</v>
      </c>
      <c r="F147" s="24">
        <v>663250</v>
      </c>
      <c r="G147" s="16">
        <v>1072858</v>
      </c>
      <c r="H147" s="9">
        <v>52432.12</v>
      </c>
      <c r="I147" s="9">
        <v>50000</v>
      </c>
      <c r="J147" s="11">
        <f t="shared" si="0"/>
        <v>-2432.1200000000026</v>
      </c>
    </row>
    <row r="148" spans="1:10" customFormat="1" ht="15.75" x14ac:dyDescent="0.25">
      <c r="A148" s="19"/>
      <c r="B148" s="2"/>
      <c r="C148" s="29"/>
      <c r="D148" s="4"/>
      <c r="E148" s="4"/>
      <c r="F148" s="24"/>
      <c r="G148" s="16"/>
      <c r="H148" s="9"/>
      <c r="I148" s="9"/>
      <c r="J148" s="11">
        <f t="shared" si="0"/>
        <v>0</v>
      </c>
    </row>
    <row r="149" spans="1:10" customFormat="1" ht="24.75" x14ac:dyDescent="0.25">
      <c r="A149" s="19"/>
      <c r="B149" s="2">
        <v>41897</v>
      </c>
      <c r="C149" s="44" t="s">
        <v>155</v>
      </c>
      <c r="D149" s="4"/>
      <c r="E149" s="4" t="s">
        <v>156</v>
      </c>
      <c r="F149" s="24">
        <v>689520</v>
      </c>
      <c r="G149" s="16">
        <v>1073566</v>
      </c>
      <c r="H149" s="9">
        <v>52140.11</v>
      </c>
      <c r="I149" s="9">
        <v>52000</v>
      </c>
      <c r="J149" s="11">
        <f t="shared" si="0"/>
        <v>-140.11000000000058</v>
      </c>
    </row>
    <row r="150" spans="1:10" customFormat="1" ht="15.75" x14ac:dyDescent="0.25">
      <c r="A150" s="19"/>
      <c r="B150" s="2"/>
      <c r="C150" s="29"/>
      <c r="D150" s="4"/>
      <c r="E150" s="4"/>
      <c r="F150" s="24"/>
      <c r="G150" s="16"/>
      <c r="H150" s="9"/>
      <c r="I150" s="9"/>
      <c r="J150" s="11">
        <f t="shared" si="0"/>
        <v>0</v>
      </c>
    </row>
    <row r="151" spans="1:10" customFormat="1" ht="24.75" x14ac:dyDescent="0.25">
      <c r="A151" s="19"/>
      <c r="B151" s="2">
        <v>41901</v>
      </c>
      <c r="C151" s="44" t="s">
        <v>157</v>
      </c>
      <c r="D151" s="4"/>
      <c r="E151" s="4" t="s">
        <v>158</v>
      </c>
      <c r="F151" s="24">
        <v>729850</v>
      </c>
      <c r="G151" s="16">
        <v>1074644</v>
      </c>
      <c r="H151" s="9">
        <v>56584.17</v>
      </c>
      <c r="I151" s="9">
        <v>55000</v>
      </c>
      <c r="J151" s="11">
        <f t="shared" si="0"/>
        <v>-1584.1699999999983</v>
      </c>
    </row>
    <row r="152" spans="1:10" customFormat="1" ht="15.75" x14ac:dyDescent="0.25">
      <c r="A152" s="19"/>
      <c r="B152" s="2"/>
      <c r="C152" s="29"/>
      <c r="D152" s="4"/>
      <c r="E152" s="4"/>
      <c r="F152" s="24"/>
      <c r="G152" s="16"/>
      <c r="H152" s="9"/>
      <c r="I152" s="9"/>
      <c r="J152" s="11">
        <f t="shared" si="0"/>
        <v>0</v>
      </c>
    </row>
    <row r="153" spans="1:10" customFormat="1" ht="24.75" x14ac:dyDescent="0.25">
      <c r="A153" s="19"/>
      <c r="B153" s="2">
        <v>41904</v>
      </c>
      <c r="C153" s="44" t="s">
        <v>159</v>
      </c>
      <c r="D153" s="4"/>
      <c r="E153" s="4" t="s">
        <v>160</v>
      </c>
      <c r="F153" s="24">
        <v>730950</v>
      </c>
      <c r="G153" s="16">
        <v>1075276</v>
      </c>
      <c r="H153" s="9">
        <v>59406.14</v>
      </c>
      <c r="I153" s="9">
        <v>55000</v>
      </c>
      <c r="J153" s="11">
        <f t="shared" si="0"/>
        <v>-4406.1399999999994</v>
      </c>
    </row>
    <row r="154" spans="1:10" customFormat="1" ht="15.75" x14ac:dyDescent="0.25">
      <c r="A154" s="19"/>
      <c r="B154" s="2"/>
      <c r="C154" s="29"/>
      <c r="D154" s="4"/>
      <c r="E154" s="4"/>
      <c r="F154" s="24"/>
      <c r="G154" s="16"/>
      <c r="H154" s="9"/>
      <c r="I154" s="9"/>
      <c r="J154" s="11">
        <f t="shared" si="0"/>
        <v>0</v>
      </c>
    </row>
    <row r="155" spans="1:10" customFormat="1" ht="36.75" x14ac:dyDescent="0.25">
      <c r="A155" s="19"/>
      <c r="B155" s="2">
        <v>41912</v>
      </c>
      <c r="C155" s="44" t="s">
        <v>161</v>
      </c>
      <c r="D155" s="4"/>
      <c r="E155" s="4" t="s">
        <v>162</v>
      </c>
      <c r="F155" s="24">
        <v>808800</v>
      </c>
      <c r="G155" s="16">
        <v>1077737</v>
      </c>
      <c r="H155" s="9">
        <v>49579.199999999997</v>
      </c>
      <c r="I155" s="9">
        <v>60000</v>
      </c>
      <c r="J155" s="11">
        <f t="shared" si="0"/>
        <v>10420.800000000003</v>
      </c>
    </row>
    <row r="156" spans="1:10" customFormat="1" ht="15.75" x14ac:dyDescent="0.25">
      <c r="A156" s="19"/>
      <c r="B156" s="2"/>
      <c r="C156" s="29"/>
      <c r="D156" s="4"/>
      <c r="E156" s="4"/>
      <c r="F156" s="24"/>
      <c r="G156" s="16"/>
      <c r="H156" s="9"/>
      <c r="I156" s="9"/>
      <c r="J156" s="11">
        <f t="shared" si="0"/>
        <v>0</v>
      </c>
    </row>
    <row r="157" spans="1:10" customFormat="1" ht="24.75" x14ac:dyDescent="0.25">
      <c r="A157" s="19"/>
      <c r="B157" s="2">
        <v>41911</v>
      </c>
      <c r="C157" s="44" t="s">
        <v>163</v>
      </c>
      <c r="D157" s="4"/>
      <c r="E157" s="4" t="s">
        <v>164</v>
      </c>
      <c r="F157" s="24">
        <v>907180</v>
      </c>
      <c r="G157" s="16">
        <v>1077489</v>
      </c>
      <c r="H157" s="9">
        <v>60755.44</v>
      </c>
      <c r="I157" s="9">
        <v>67000</v>
      </c>
      <c r="J157" s="11">
        <f t="shared" si="0"/>
        <v>6244.5599999999977</v>
      </c>
    </row>
    <row r="158" spans="1:10" customFormat="1" ht="15.75" x14ac:dyDescent="0.25">
      <c r="A158" s="19"/>
      <c r="B158" s="2"/>
      <c r="C158" s="29"/>
      <c r="D158" s="4"/>
      <c r="E158" s="4"/>
      <c r="F158" s="24"/>
      <c r="G158" s="16"/>
      <c r="H158" s="9"/>
      <c r="I158" s="9"/>
      <c r="J158" s="11">
        <f t="shared" si="0"/>
        <v>0</v>
      </c>
    </row>
    <row r="159" spans="1:10" customFormat="1" ht="36.75" x14ac:dyDescent="0.25">
      <c r="A159" s="19"/>
      <c r="B159" s="2">
        <v>41911</v>
      </c>
      <c r="C159" s="44" t="s">
        <v>165</v>
      </c>
      <c r="D159" s="4"/>
      <c r="E159" s="4" t="s">
        <v>166</v>
      </c>
      <c r="F159" s="24">
        <v>907180</v>
      </c>
      <c r="G159" s="16">
        <v>1077490</v>
      </c>
      <c r="H159" s="9">
        <v>60786.87</v>
      </c>
      <c r="I159" s="9">
        <v>67000</v>
      </c>
      <c r="J159" s="11">
        <f t="shared" si="0"/>
        <v>6213.1299999999974</v>
      </c>
    </row>
    <row r="160" spans="1:10" customFormat="1" ht="15.75" x14ac:dyDescent="0.25">
      <c r="A160" s="19"/>
      <c r="B160" s="2"/>
      <c r="C160" s="29"/>
      <c r="D160" s="4"/>
      <c r="E160" s="4"/>
      <c r="F160" s="24"/>
      <c r="G160" s="16"/>
      <c r="H160" s="9"/>
      <c r="I160" s="9"/>
      <c r="J160" s="11">
        <f t="shared" si="0"/>
        <v>0</v>
      </c>
    </row>
    <row r="161" spans="1:10" customFormat="1" ht="36.75" x14ac:dyDescent="0.25">
      <c r="A161" s="19"/>
      <c r="B161" s="2">
        <v>41915</v>
      </c>
      <c r="C161" s="45" t="s">
        <v>177</v>
      </c>
      <c r="D161" s="4"/>
      <c r="E161" s="4" t="s">
        <v>178</v>
      </c>
      <c r="F161" s="24">
        <v>836938</v>
      </c>
      <c r="G161" s="16">
        <v>1076818</v>
      </c>
      <c r="H161" s="9">
        <v>59294.16</v>
      </c>
      <c r="I161" s="9">
        <v>65000</v>
      </c>
      <c r="J161" s="11">
        <f t="shared" si="0"/>
        <v>5705.8399999999965</v>
      </c>
    </row>
    <row r="162" spans="1:10" customFormat="1" ht="15.75" x14ac:dyDescent="0.25">
      <c r="A162" s="19"/>
      <c r="B162" s="2"/>
      <c r="C162" s="29"/>
      <c r="D162" s="4"/>
      <c r="E162" s="4"/>
      <c r="F162" s="24"/>
      <c r="G162" s="16"/>
      <c r="H162" s="9"/>
      <c r="I162" s="9"/>
      <c r="J162" s="11">
        <f t="shared" si="0"/>
        <v>0</v>
      </c>
    </row>
    <row r="163" spans="1:10" customFormat="1" ht="36.75" x14ac:dyDescent="0.25">
      <c r="A163" s="19"/>
      <c r="B163" s="2">
        <v>41918</v>
      </c>
      <c r="C163" s="45" t="s">
        <v>167</v>
      </c>
      <c r="D163" s="4"/>
      <c r="E163" s="4" t="s">
        <v>168</v>
      </c>
      <c r="F163" s="24">
        <v>674500</v>
      </c>
      <c r="G163" s="16">
        <v>1079277</v>
      </c>
      <c r="H163" s="9">
        <v>63545.47</v>
      </c>
      <c r="I163" s="9">
        <v>50000</v>
      </c>
      <c r="J163" s="11">
        <f t="shared" si="0"/>
        <v>-13545.470000000001</v>
      </c>
    </row>
    <row r="164" spans="1:10" customFormat="1" ht="15.75" x14ac:dyDescent="0.25">
      <c r="A164" s="19"/>
      <c r="B164" s="2"/>
      <c r="C164" s="29"/>
      <c r="D164" s="4"/>
      <c r="E164" s="4"/>
      <c r="F164" s="24"/>
      <c r="G164" s="16"/>
      <c r="H164" s="9"/>
      <c r="I164" s="9"/>
      <c r="J164" s="11">
        <f t="shared" si="0"/>
        <v>0</v>
      </c>
    </row>
    <row r="165" spans="1:10" customFormat="1" ht="36.75" x14ac:dyDescent="0.25">
      <c r="A165" s="19"/>
      <c r="B165" s="2">
        <v>41922</v>
      </c>
      <c r="C165" s="45" t="s">
        <v>169</v>
      </c>
      <c r="D165" s="4"/>
      <c r="E165" s="4" t="s">
        <v>170</v>
      </c>
      <c r="F165" s="24">
        <v>835760</v>
      </c>
      <c r="G165" s="16">
        <v>1079751</v>
      </c>
      <c r="H165" s="9">
        <v>63719.05</v>
      </c>
      <c r="I165" s="9">
        <v>62000</v>
      </c>
      <c r="J165" s="11">
        <f t="shared" si="0"/>
        <v>-1719.0500000000029</v>
      </c>
    </row>
    <row r="166" spans="1:10" customFormat="1" ht="15.75" x14ac:dyDescent="0.25">
      <c r="A166" s="19"/>
      <c r="B166" s="2"/>
      <c r="C166" s="29"/>
      <c r="D166" s="4"/>
      <c r="E166" s="4"/>
      <c r="F166" s="24"/>
      <c r="G166" s="16"/>
      <c r="H166" s="9"/>
      <c r="I166" s="9"/>
      <c r="J166" s="11">
        <f t="shared" si="0"/>
        <v>0</v>
      </c>
    </row>
    <row r="167" spans="1:10" customFormat="1" ht="36.75" x14ac:dyDescent="0.25">
      <c r="A167" s="19"/>
      <c r="B167" s="2">
        <v>41922</v>
      </c>
      <c r="C167" s="45" t="s">
        <v>171</v>
      </c>
      <c r="D167" s="4"/>
      <c r="E167" s="4" t="s">
        <v>172</v>
      </c>
      <c r="F167" s="24">
        <v>863744</v>
      </c>
      <c r="G167" s="16">
        <v>1081330</v>
      </c>
      <c r="H167" s="9">
        <v>65160.959999999999</v>
      </c>
      <c r="I167" s="9">
        <v>64000</v>
      </c>
      <c r="J167" s="11">
        <f t="shared" si="0"/>
        <v>-1160.9599999999991</v>
      </c>
    </row>
    <row r="168" spans="1:10" customFormat="1" ht="15.75" x14ac:dyDescent="0.25">
      <c r="A168" s="19"/>
      <c r="B168" s="2"/>
      <c r="C168" s="29"/>
      <c r="D168" s="4"/>
      <c r="E168" s="4"/>
      <c r="F168" s="24"/>
      <c r="G168" s="16"/>
      <c r="H168" s="9"/>
      <c r="I168" s="9"/>
      <c r="J168" s="11">
        <f t="shared" si="0"/>
        <v>0</v>
      </c>
    </row>
    <row r="169" spans="1:10" customFormat="1" ht="24.75" x14ac:dyDescent="0.25">
      <c r="A169" s="19"/>
      <c r="B169" s="2">
        <v>41932</v>
      </c>
      <c r="C169" s="45" t="s">
        <v>173</v>
      </c>
      <c r="D169" s="4"/>
      <c r="E169" s="4" t="s">
        <v>174</v>
      </c>
      <c r="F169" s="24">
        <v>877500</v>
      </c>
      <c r="G169" s="16">
        <v>1083479</v>
      </c>
      <c r="H169" s="9">
        <v>53597.26</v>
      </c>
      <c r="I169" s="9">
        <v>65000</v>
      </c>
      <c r="J169" s="11">
        <f t="shared" si="0"/>
        <v>11402.739999999998</v>
      </c>
    </row>
    <row r="170" spans="1:10" customFormat="1" ht="15.75" x14ac:dyDescent="0.25">
      <c r="A170" s="19"/>
      <c r="B170" s="2"/>
      <c r="C170" s="29"/>
      <c r="D170" s="4"/>
      <c r="E170" s="4"/>
      <c r="F170" s="24"/>
      <c r="G170" s="16"/>
      <c r="H170" s="9"/>
      <c r="I170" s="9"/>
      <c r="J170" s="11">
        <f t="shared" si="0"/>
        <v>0</v>
      </c>
    </row>
    <row r="171" spans="1:10" customFormat="1" ht="36.75" x14ac:dyDescent="0.25">
      <c r="A171" s="19"/>
      <c r="B171" s="2">
        <v>41934</v>
      </c>
      <c r="C171" s="45" t="s">
        <v>179</v>
      </c>
      <c r="D171" s="4"/>
      <c r="E171" s="4" t="s">
        <v>180</v>
      </c>
      <c r="F171" s="24">
        <v>611100</v>
      </c>
      <c r="G171" s="16">
        <v>1085413</v>
      </c>
      <c r="H171" s="9">
        <v>41746.99</v>
      </c>
      <c r="I171" s="9">
        <v>45000</v>
      </c>
      <c r="J171" s="11">
        <f t="shared" si="0"/>
        <v>3253.010000000002</v>
      </c>
    </row>
    <row r="172" spans="1:10" customFormat="1" ht="15.75" x14ac:dyDescent="0.25">
      <c r="A172" s="19"/>
      <c r="B172" s="2"/>
      <c r="C172" s="29"/>
      <c r="D172" s="4"/>
      <c r="E172" s="4"/>
      <c r="F172" s="24"/>
      <c r="G172" s="16"/>
      <c r="H172" s="9"/>
      <c r="I172" s="9"/>
      <c r="J172" s="11">
        <f t="shared" si="0"/>
        <v>0</v>
      </c>
    </row>
    <row r="173" spans="1:10" customFormat="1" ht="36.75" x14ac:dyDescent="0.25">
      <c r="A173" s="19"/>
      <c r="B173" s="2">
        <v>41941</v>
      </c>
      <c r="C173" s="45" t="s">
        <v>175</v>
      </c>
      <c r="D173" s="4"/>
      <c r="E173" s="4" t="s">
        <v>176</v>
      </c>
      <c r="F173" s="24">
        <v>405450</v>
      </c>
      <c r="G173" s="16">
        <v>1085887</v>
      </c>
      <c r="H173" s="9">
        <v>42060.31</v>
      </c>
      <c r="I173" s="9">
        <v>30000</v>
      </c>
      <c r="J173" s="11">
        <f t="shared" si="0"/>
        <v>-12060.309999999998</v>
      </c>
    </row>
    <row r="174" spans="1:10" customFormat="1" ht="15.75" x14ac:dyDescent="0.25">
      <c r="A174" s="19"/>
      <c r="B174" s="2"/>
      <c r="C174" s="29"/>
      <c r="D174" s="4"/>
      <c r="E174" s="4"/>
      <c r="F174" s="24"/>
      <c r="G174" s="16"/>
      <c r="H174" s="9"/>
      <c r="I174" s="9"/>
      <c r="J174" s="11">
        <f t="shared" si="0"/>
        <v>0</v>
      </c>
    </row>
    <row r="175" spans="1:10" customFormat="1" ht="36.75" x14ac:dyDescent="0.25">
      <c r="A175" s="19"/>
      <c r="B175" s="2">
        <v>41942</v>
      </c>
      <c r="C175" s="45" t="s">
        <v>175</v>
      </c>
      <c r="D175" s="4"/>
      <c r="E175" s="4" t="s">
        <v>176</v>
      </c>
      <c r="F175" s="24">
        <v>3758.53</v>
      </c>
      <c r="G175" s="16">
        <v>1085887</v>
      </c>
      <c r="H175" s="9">
        <v>0</v>
      </c>
      <c r="I175" s="9">
        <v>279.02999999999997</v>
      </c>
      <c r="J175" s="11">
        <f t="shared" si="0"/>
        <v>279.02999999999997</v>
      </c>
    </row>
    <row r="176" spans="1:10" customFormat="1" ht="15.75" x14ac:dyDescent="0.25">
      <c r="A176" s="19"/>
      <c r="B176" s="2"/>
      <c r="C176" s="29"/>
      <c r="D176" s="4"/>
      <c r="E176" s="4"/>
      <c r="F176" s="24"/>
      <c r="G176" s="16"/>
      <c r="H176" s="9"/>
      <c r="I176" s="9"/>
      <c r="J176" s="11">
        <f t="shared" si="0"/>
        <v>0</v>
      </c>
    </row>
    <row r="177" spans="1:11" ht="15.75" x14ac:dyDescent="0.25">
      <c r="A177" s="19"/>
      <c r="C177" s="29"/>
      <c r="D177" s="4"/>
      <c r="E177" s="4"/>
      <c r="F177" s="24"/>
      <c r="G177" s="16"/>
      <c r="J177" s="11">
        <f t="shared" si="0"/>
        <v>0</v>
      </c>
      <c r="K177"/>
    </row>
    <row r="178" spans="1:11" ht="15.75" x14ac:dyDescent="0.25">
      <c r="A178" s="19"/>
      <c r="C178" s="29"/>
      <c r="D178" s="4"/>
      <c r="E178" s="4"/>
      <c r="F178" s="24"/>
      <c r="G178" s="16"/>
      <c r="J178" s="11">
        <f t="shared" si="0"/>
        <v>0</v>
      </c>
      <c r="K178"/>
    </row>
    <row r="179" spans="1:11" ht="15.75" thickBot="1" x14ac:dyDescent="0.3">
      <c r="G179" s="17"/>
      <c r="J179" s="11">
        <f t="shared" si="0"/>
        <v>0</v>
      </c>
      <c r="K179"/>
    </row>
    <row r="180" spans="1:11" ht="15.75" thickBot="1" x14ac:dyDescent="0.3">
      <c r="J180" s="11">
        <f t="shared" si="0"/>
        <v>0</v>
      </c>
      <c r="K180"/>
    </row>
    <row r="181" spans="1:11" x14ac:dyDescent="0.25">
      <c r="I181" s="565">
        <f>SUM(J3:J180)</f>
        <v>2999.9999999999864</v>
      </c>
      <c r="J181" s="566"/>
      <c r="K181"/>
    </row>
    <row r="182" spans="1:11" ht="15.75" thickBot="1" x14ac:dyDescent="0.3">
      <c r="I182" s="567"/>
      <c r="J182" s="568"/>
      <c r="K182"/>
    </row>
  </sheetData>
  <mergeCells count="2">
    <mergeCell ref="I181:J182"/>
    <mergeCell ref="F1:G1"/>
  </mergeCells>
  <pageMargins left="0.23622047244094491" right="0.23622047244094491" top="0.35433070866141736" bottom="0.35433070866141736" header="0.31496062992125984" footer="0.31496062992125984"/>
  <pageSetup scale="75"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33CC"/>
  </sheetPr>
  <dimension ref="A1:O416"/>
  <sheetViews>
    <sheetView topLeftCell="A402" zoomScaleNormal="100" workbookViewId="0">
      <selection activeCell="E411" sqref="E411"/>
    </sheetView>
  </sheetViews>
  <sheetFormatPr baseColWidth="10" defaultRowHeight="15" x14ac:dyDescent="0.25"/>
  <cols>
    <col min="1" max="1" width="3.42578125" customWidth="1"/>
    <col min="2" max="2" width="11.42578125" style="2"/>
    <col min="3" max="3" width="55.42578125" customWidth="1"/>
    <col min="4" max="4" width="1.7109375" customWidth="1"/>
    <col min="5" max="5" width="11.7109375" style="42" bestFit="1" customWidth="1"/>
    <col min="6" max="6" width="14.140625" style="51" bestFit="1" customWidth="1"/>
    <col min="7" max="7" width="10.140625" style="10" customWidth="1"/>
    <col min="8" max="8" width="12.7109375" style="9" bestFit="1" customWidth="1"/>
    <col min="9" max="9" width="11.42578125" style="9"/>
    <col min="10" max="10" width="12.7109375" style="9" bestFit="1" customWidth="1"/>
    <col min="11" max="11" width="17.85546875" style="7" customWidth="1"/>
    <col min="12" max="12" width="46.85546875" customWidth="1"/>
  </cols>
  <sheetData>
    <row r="1" spans="1:11" ht="19.5" thickBot="1" x14ac:dyDescent="0.35">
      <c r="C1" s="18" t="s">
        <v>7</v>
      </c>
      <c r="D1" s="19"/>
      <c r="E1" s="40"/>
      <c r="F1" s="569" t="s">
        <v>181</v>
      </c>
      <c r="G1" s="569"/>
      <c r="H1" s="569"/>
      <c r="I1" s="569"/>
    </row>
    <row r="2" spans="1:11" ht="32.25" thickBot="1" x14ac:dyDescent="0.3">
      <c r="A2" s="12"/>
      <c r="B2" s="26"/>
      <c r="C2" s="13" t="s">
        <v>0</v>
      </c>
      <c r="D2" s="12"/>
      <c r="E2" s="41"/>
      <c r="F2" s="22" t="s">
        <v>1</v>
      </c>
      <c r="G2" s="15" t="s">
        <v>2</v>
      </c>
      <c r="H2" s="14" t="s">
        <v>3</v>
      </c>
      <c r="I2" s="28" t="s">
        <v>4</v>
      </c>
      <c r="J2" s="14" t="s">
        <v>5</v>
      </c>
      <c r="K2" s="107" t="s">
        <v>1285</v>
      </c>
    </row>
    <row r="3" spans="1:11" ht="19.5" thickTop="1" x14ac:dyDescent="0.3">
      <c r="C3" s="20"/>
      <c r="G3" s="16"/>
      <c r="J3" s="11">
        <v>0</v>
      </c>
      <c r="K3" s="108">
        <f>J3</f>
        <v>0</v>
      </c>
    </row>
    <row r="4" spans="1:11" ht="25.5" x14ac:dyDescent="0.3">
      <c r="B4" s="2">
        <v>41957</v>
      </c>
      <c r="C4" s="50" t="s">
        <v>182</v>
      </c>
      <c r="E4" s="42" t="s">
        <v>166</v>
      </c>
      <c r="F4" s="51">
        <v>651360</v>
      </c>
      <c r="G4" s="16">
        <v>1091680</v>
      </c>
      <c r="H4" s="9">
        <v>47222.37</v>
      </c>
      <c r="I4" s="9">
        <v>48000</v>
      </c>
      <c r="J4" s="11">
        <f t="shared" ref="J4:J273" si="0">I4-H4</f>
        <v>777.62999999999738</v>
      </c>
      <c r="K4" s="109">
        <f>J4</f>
        <v>777.62999999999738</v>
      </c>
    </row>
    <row r="5" spans="1:11" ht="18.75" x14ac:dyDescent="0.3">
      <c r="C5" s="29"/>
      <c r="G5" s="16"/>
      <c r="J5" s="11">
        <f t="shared" si="0"/>
        <v>0</v>
      </c>
      <c r="K5" s="110">
        <f>K4+J5</f>
        <v>777.62999999999738</v>
      </c>
    </row>
    <row r="6" spans="1:11" ht="25.5" x14ac:dyDescent="0.3">
      <c r="B6" s="2">
        <v>41962</v>
      </c>
      <c r="C6" s="50" t="s">
        <v>183</v>
      </c>
      <c r="E6" s="42" t="s">
        <v>184</v>
      </c>
      <c r="F6" s="51">
        <v>613800</v>
      </c>
      <c r="G6" s="16">
        <v>1092382</v>
      </c>
      <c r="H6" s="9">
        <v>44084.85</v>
      </c>
      <c r="I6" s="9">
        <v>45000</v>
      </c>
      <c r="J6" s="11">
        <f t="shared" si="0"/>
        <v>915.15000000000146</v>
      </c>
      <c r="K6" s="109">
        <f t="shared" ref="K6:K69" si="1">K5+J6</f>
        <v>1692.7799999999988</v>
      </c>
    </row>
    <row r="7" spans="1:11" ht="18.75" x14ac:dyDescent="0.3">
      <c r="C7" s="29"/>
      <c r="G7" s="16"/>
      <c r="J7" s="11">
        <f t="shared" si="0"/>
        <v>0</v>
      </c>
      <c r="K7" s="110">
        <f t="shared" si="1"/>
        <v>1692.7799999999988</v>
      </c>
    </row>
    <row r="8" spans="1:11" ht="37.5" x14ac:dyDescent="0.3">
      <c r="B8" s="2">
        <v>41967</v>
      </c>
      <c r="C8" s="50" t="s">
        <v>185</v>
      </c>
      <c r="E8" s="42" t="s">
        <v>186</v>
      </c>
      <c r="F8" s="51">
        <v>629188</v>
      </c>
      <c r="G8" s="16">
        <v>1094181</v>
      </c>
      <c r="H8" s="9">
        <v>45381.65</v>
      </c>
      <c r="I8" s="9">
        <v>46000</v>
      </c>
      <c r="J8" s="11">
        <f t="shared" si="0"/>
        <v>618.34999999999854</v>
      </c>
      <c r="K8" s="109">
        <f t="shared" si="1"/>
        <v>2311.1299999999974</v>
      </c>
    </row>
    <row r="9" spans="1:11" ht="18.75" x14ac:dyDescent="0.3">
      <c r="C9" s="29"/>
      <c r="G9" s="16"/>
      <c r="J9" s="11">
        <f t="shared" si="0"/>
        <v>0</v>
      </c>
      <c r="K9" s="110">
        <f t="shared" si="1"/>
        <v>2311.1299999999974</v>
      </c>
    </row>
    <row r="10" spans="1:11" ht="25.5" x14ac:dyDescent="0.3">
      <c r="B10" s="2">
        <v>41974</v>
      </c>
      <c r="C10" s="45" t="s">
        <v>190</v>
      </c>
      <c r="E10" s="42" t="s">
        <v>189</v>
      </c>
      <c r="F10" s="51">
        <v>619200</v>
      </c>
      <c r="G10" s="16">
        <v>1095649</v>
      </c>
      <c r="H10" s="9">
        <v>41913</v>
      </c>
      <c r="I10" s="9">
        <v>45000</v>
      </c>
      <c r="J10" s="11">
        <f t="shared" si="0"/>
        <v>3087</v>
      </c>
      <c r="K10" s="109">
        <f t="shared" si="1"/>
        <v>5398.1299999999974</v>
      </c>
    </row>
    <row r="11" spans="1:11" ht="18.75" x14ac:dyDescent="0.3">
      <c r="C11" s="29"/>
      <c r="G11" s="16"/>
      <c r="J11" s="11">
        <f t="shared" si="0"/>
        <v>0</v>
      </c>
      <c r="K11" s="110">
        <f t="shared" si="1"/>
        <v>5398.1299999999974</v>
      </c>
    </row>
    <row r="12" spans="1:11" ht="25.5" x14ac:dyDescent="0.3">
      <c r="B12" s="2">
        <v>41975</v>
      </c>
      <c r="C12" s="45" t="s">
        <v>191</v>
      </c>
      <c r="E12" s="42" t="s">
        <v>192</v>
      </c>
      <c r="F12" s="51">
        <v>521145</v>
      </c>
      <c r="G12" s="16">
        <v>1096597</v>
      </c>
      <c r="H12" s="9">
        <v>42776.6</v>
      </c>
      <c r="I12" s="9">
        <v>37000</v>
      </c>
      <c r="J12" s="11">
        <f t="shared" si="0"/>
        <v>-5776.5999999999985</v>
      </c>
      <c r="K12" s="109">
        <f t="shared" si="1"/>
        <v>-378.47000000000116</v>
      </c>
    </row>
    <row r="13" spans="1:11" ht="18.75" x14ac:dyDescent="0.3">
      <c r="C13" s="29"/>
      <c r="G13" s="16"/>
      <c r="J13" s="11">
        <f t="shared" si="0"/>
        <v>0</v>
      </c>
      <c r="K13" s="110">
        <f t="shared" si="1"/>
        <v>-378.47000000000116</v>
      </c>
    </row>
    <row r="14" spans="1:11" ht="25.5" x14ac:dyDescent="0.3">
      <c r="B14" s="2">
        <v>41981</v>
      </c>
      <c r="C14" s="45" t="s">
        <v>187</v>
      </c>
      <c r="E14" s="42" t="s">
        <v>188</v>
      </c>
      <c r="F14" s="51">
        <v>618340</v>
      </c>
      <c r="G14" s="16">
        <v>1099513</v>
      </c>
      <c r="H14" s="9">
        <v>39284.400000000001</v>
      </c>
      <c r="I14" s="9">
        <v>43000</v>
      </c>
      <c r="J14" s="11">
        <f t="shared" si="0"/>
        <v>3715.5999999999985</v>
      </c>
      <c r="K14" s="109">
        <f t="shared" si="1"/>
        <v>3337.1299999999974</v>
      </c>
    </row>
    <row r="15" spans="1:11" ht="18.75" x14ac:dyDescent="0.3">
      <c r="C15" s="27"/>
      <c r="G15" s="16"/>
      <c r="J15" s="11">
        <f t="shared" si="0"/>
        <v>0</v>
      </c>
      <c r="K15" s="110">
        <f t="shared" si="1"/>
        <v>3337.1299999999974</v>
      </c>
    </row>
    <row r="16" spans="1:11" ht="27" x14ac:dyDescent="0.3">
      <c r="B16" s="2">
        <v>41984</v>
      </c>
      <c r="C16" s="52" t="s">
        <v>195</v>
      </c>
      <c r="E16" s="42" t="s">
        <v>196</v>
      </c>
      <c r="F16" s="51">
        <v>632917</v>
      </c>
      <c r="G16" s="16">
        <v>1098503</v>
      </c>
      <c r="H16" s="9">
        <v>42371.1</v>
      </c>
      <c r="I16" s="9">
        <v>43000</v>
      </c>
      <c r="J16" s="11">
        <f t="shared" si="0"/>
        <v>628.90000000000146</v>
      </c>
      <c r="K16" s="109">
        <f t="shared" si="1"/>
        <v>3966.0299999999988</v>
      </c>
    </row>
    <row r="17" spans="2:11" ht="18.75" x14ac:dyDescent="0.3">
      <c r="C17" s="27"/>
      <c r="G17" s="16"/>
      <c r="J17" s="11">
        <f t="shared" si="0"/>
        <v>0</v>
      </c>
      <c r="K17" s="110">
        <f t="shared" si="1"/>
        <v>3966.0299999999988</v>
      </c>
    </row>
    <row r="18" spans="2:11" ht="27" x14ac:dyDescent="0.3">
      <c r="B18" s="2">
        <v>41984</v>
      </c>
      <c r="C18" s="52" t="s">
        <v>193</v>
      </c>
      <c r="E18" s="42" t="s">
        <v>194</v>
      </c>
      <c r="F18" s="51">
        <v>632917</v>
      </c>
      <c r="G18" s="16">
        <v>1100255</v>
      </c>
      <c r="H18" s="9">
        <v>39008.89</v>
      </c>
      <c r="I18" s="9">
        <v>43000</v>
      </c>
      <c r="J18" s="11">
        <f t="shared" si="0"/>
        <v>3991.1100000000006</v>
      </c>
      <c r="K18" s="109">
        <f t="shared" si="1"/>
        <v>7957.1399999999994</v>
      </c>
    </row>
    <row r="19" spans="2:11" ht="18.75" x14ac:dyDescent="0.3">
      <c r="C19" s="46"/>
      <c r="D19" s="4"/>
      <c r="E19" s="4"/>
      <c r="F19" s="24"/>
      <c r="G19" s="16"/>
      <c r="J19" s="11">
        <f t="shared" si="0"/>
        <v>0</v>
      </c>
      <c r="K19" s="110">
        <f t="shared" si="1"/>
        <v>7957.1399999999994</v>
      </c>
    </row>
    <row r="20" spans="2:11" ht="27" x14ac:dyDescent="0.3">
      <c r="B20" s="2">
        <v>41988</v>
      </c>
      <c r="C20" s="53" t="s">
        <v>197</v>
      </c>
      <c r="E20" s="42" t="s">
        <v>198</v>
      </c>
      <c r="F20" s="51">
        <v>637690</v>
      </c>
      <c r="G20" s="16">
        <v>1100140</v>
      </c>
      <c r="H20" s="9">
        <v>38441.870000000003</v>
      </c>
      <c r="I20" s="9">
        <v>43000</v>
      </c>
      <c r="J20" s="11">
        <f t="shared" si="0"/>
        <v>4558.1299999999974</v>
      </c>
      <c r="K20" s="109">
        <f t="shared" si="1"/>
        <v>12515.269999999997</v>
      </c>
    </row>
    <row r="21" spans="2:11" ht="18.75" x14ac:dyDescent="0.3">
      <c r="C21" s="47"/>
      <c r="D21" s="6"/>
      <c r="E21" s="4"/>
      <c r="F21" s="25"/>
      <c r="G21" s="16"/>
      <c r="J21" s="11">
        <f t="shared" si="0"/>
        <v>0</v>
      </c>
      <c r="K21" s="110">
        <f t="shared" si="1"/>
        <v>12515.269999999997</v>
      </c>
    </row>
    <row r="22" spans="2:11" ht="27" x14ac:dyDescent="0.3">
      <c r="B22" s="2">
        <v>41990</v>
      </c>
      <c r="C22" s="53" t="s">
        <v>201</v>
      </c>
      <c r="D22" s="4"/>
      <c r="E22" s="4" t="s">
        <v>202</v>
      </c>
      <c r="F22" s="24">
        <v>511700</v>
      </c>
      <c r="G22" s="16">
        <v>1101027</v>
      </c>
      <c r="H22" s="9">
        <v>38132.089999999997</v>
      </c>
      <c r="I22" s="9">
        <v>35000</v>
      </c>
      <c r="J22" s="11">
        <f t="shared" si="0"/>
        <v>-3132.0899999999965</v>
      </c>
      <c r="K22" s="109">
        <f t="shared" si="1"/>
        <v>9383.18</v>
      </c>
    </row>
    <row r="23" spans="2:11" ht="18.75" x14ac:dyDescent="0.3">
      <c r="C23" s="54"/>
      <c r="D23" s="4"/>
      <c r="E23" s="4"/>
      <c r="F23" s="24"/>
      <c r="G23" s="16"/>
      <c r="J23" s="11">
        <f t="shared" si="0"/>
        <v>0</v>
      </c>
      <c r="K23" s="110">
        <f t="shared" si="1"/>
        <v>9383.18</v>
      </c>
    </row>
    <row r="24" spans="2:11" ht="27" x14ac:dyDescent="0.3">
      <c r="B24" s="2">
        <v>41990</v>
      </c>
      <c r="C24" s="53" t="s">
        <v>199</v>
      </c>
      <c r="E24" s="42" t="s">
        <v>200</v>
      </c>
      <c r="F24" s="51">
        <v>511700</v>
      </c>
      <c r="G24" s="16">
        <v>1101028</v>
      </c>
      <c r="H24" s="9">
        <v>38306.35</v>
      </c>
      <c r="I24" s="9">
        <v>35000</v>
      </c>
      <c r="J24" s="11">
        <f t="shared" si="0"/>
        <v>-3306.3499999999985</v>
      </c>
      <c r="K24" s="109">
        <f t="shared" si="1"/>
        <v>6076.8300000000017</v>
      </c>
    </row>
    <row r="25" spans="2:11" ht="18.75" x14ac:dyDescent="0.3">
      <c r="C25" s="54"/>
      <c r="G25" s="16"/>
      <c r="J25" s="11">
        <f t="shared" si="0"/>
        <v>0</v>
      </c>
      <c r="K25" s="110">
        <f t="shared" si="1"/>
        <v>6076.8300000000017</v>
      </c>
    </row>
    <row r="26" spans="2:11" ht="27" x14ac:dyDescent="0.3">
      <c r="B26" s="2">
        <v>41991</v>
      </c>
      <c r="C26" s="53" t="s">
        <v>203</v>
      </c>
      <c r="E26" s="42" t="s">
        <v>204</v>
      </c>
      <c r="F26" s="51">
        <v>436200</v>
      </c>
      <c r="G26" s="16">
        <v>1101265</v>
      </c>
      <c r="H26" s="9">
        <v>35179.589999999997</v>
      </c>
      <c r="I26" s="9">
        <v>30000</v>
      </c>
      <c r="J26" s="11">
        <f t="shared" si="0"/>
        <v>-5179.5899999999965</v>
      </c>
      <c r="K26" s="109">
        <f t="shared" si="1"/>
        <v>897.24000000000524</v>
      </c>
    </row>
    <row r="27" spans="2:11" ht="18.75" x14ac:dyDescent="0.3">
      <c r="C27" s="29"/>
      <c r="D27" s="4"/>
      <c r="E27" s="4"/>
      <c r="F27" s="24"/>
      <c r="G27" s="16"/>
      <c r="J27" s="11">
        <f t="shared" si="0"/>
        <v>0</v>
      </c>
      <c r="K27" s="110">
        <f t="shared" si="1"/>
        <v>897.24000000000524</v>
      </c>
    </row>
    <row r="28" spans="2:11" ht="25.5" x14ac:dyDescent="0.3">
      <c r="B28" s="2">
        <v>41996</v>
      </c>
      <c r="C28" s="45" t="s">
        <v>205</v>
      </c>
      <c r="D28" s="4"/>
      <c r="E28" s="4" t="s">
        <v>206</v>
      </c>
      <c r="F28" s="24">
        <v>514535</v>
      </c>
      <c r="G28" s="16">
        <v>1102687</v>
      </c>
      <c r="H28" s="9">
        <v>33693.89</v>
      </c>
      <c r="I28" s="9">
        <v>35000</v>
      </c>
      <c r="J28" s="11">
        <f t="shared" si="0"/>
        <v>1306.1100000000006</v>
      </c>
      <c r="K28" s="109">
        <f t="shared" si="1"/>
        <v>2203.3500000000058</v>
      </c>
    </row>
    <row r="29" spans="2:11" ht="18.75" x14ac:dyDescent="0.3">
      <c r="C29" s="48"/>
      <c r="D29" s="4"/>
      <c r="E29" s="4"/>
      <c r="F29" s="24"/>
      <c r="G29" s="16"/>
      <c r="J29" s="11">
        <f t="shared" si="0"/>
        <v>0</v>
      </c>
      <c r="K29" s="110">
        <f t="shared" si="1"/>
        <v>2203.3500000000058</v>
      </c>
    </row>
    <row r="30" spans="2:11" ht="27" x14ac:dyDescent="0.3">
      <c r="B30" s="2">
        <v>41997</v>
      </c>
      <c r="C30" s="55" t="s">
        <v>207</v>
      </c>
      <c r="D30" s="4"/>
      <c r="E30" s="4" t="s">
        <v>208</v>
      </c>
      <c r="F30" s="24">
        <v>486420</v>
      </c>
      <c r="G30" s="16">
        <v>1104146</v>
      </c>
      <c r="H30" s="9">
        <v>33934.769999999997</v>
      </c>
      <c r="I30" s="9">
        <v>33000</v>
      </c>
      <c r="J30" s="11">
        <f t="shared" si="0"/>
        <v>-934.7699999999968</v>
      </c>
      <c r="K30" s="109">
        <f t="shared" si="1"/>
        <v>1268.580000000009</v>
      </c>
    </row>
    <row r="31" spans="2:11" ht="18.75" x14ac:dyDescent="0.3">
      <c r="C31" s="48"/>
      <c r="D31" s="4"/>
      <c r="E31" s="4"/>
      <c r="F31" s="24"/>
      <c r="G31" s="16"/>
      <c r="J31" s="11">
        <f t="shared" si="0"/>
        <v>0</v>
      </c>
      <c r="K31" s="110">
        <f t="shared" si="1"/>
        <v>1268.580000000009</v>
      </c>
    </row>
    <row r="32" spans="2:11" ht="27" x14ac:dyDescent="0.3">
      <c r="B32" s="2">
        <v>41999</v>
      </c>
      <c r="C32" s="55" t="s">
        <v>209</v>
      </c>
      <c r="D32" s="4"/>
      <c r="E32" s="4" t="s">
        <v>210</v>
      </c>
      <c r="F32" s="24">
        <v>1002320</v>
      </c>
      <c r="G32" s="16">
        <v>1103502</v>
      </c>
      <c r="H32" s="9">
        <v>63552</v>
      </c>
      <c r="I32" s="9">
        <v>68000</v>
      </c>
      <c r="J32" s="11">
        <f t="shared" si="0"/>
        <v>4448</v>
      </c>
      <c r="K32" s="109">
        <f t="shared" si="1"/>
        <v>5716.580000000009</v>
      </c>
    </row>
    <row r="33" spans="2:11" ht="18.75" x14ac:dyDescent="0.3">
      <c r="C33" s="48"/>
      <c r="D33" s="4"/>
      <c r="E33" s="4"/>
      <c r="F33" s="24"/>
      <c r="G33" s="16"/>
      <c r="J33" s="11">
        <f t="shared" si="0"/>
        <v>0</v>
      </c>
      <c r="K33" s="110">
        <f t="shared" si="1"/>
        <v>5716.580000000009</v>
      </c>
    </row>
    <row r="34" spans="2:11" ht="27" x14ac:dyDescent="0.3">
      <c r="B34" s="2">
        <v>42006</v>
      </c>
      <c r="C34" s="56" t="s">
        <v>211</v>
      </c>
      <c r="D34" s="4"/>
      <c r="E34" s="4" t="s">
        <v>212</v>
      </c>
      <c r="F34" s="24">
        <v>446550</v>
      </c>
      <c r="G34" s="16">
        <v>1106118</v>
      </c>
      <c r="H34" s="9">
        <v>30983.68</v>
      </c>
      <c r="I34" s="9">
        <v>30000</v>
      </c>
      <c r="J34" s="11">
        <f t="shared" si="0"/>
        <v>-983.68000000000029</v>
      </c>
      <c r="K34" s="111">
        <f t="shared" si="1"/>
        <v>4732.9000000000087</v>
      </c>
    </row>
    <row r="35" spans="2:11" ht="18.75" x14ac:dyDescent="0.3">
      <c r="C35" s="48" t="s">
        <v>6</v>
      </c>
      <c r="D35" s="4"/>
      <c r="E35" s="4"/>
      <c r="F35" s="24"/>
      <c r="G35" s="16"/>
      <c r="J35" s="11">
        <f t="shared" si="0"/>
        <v>0</v>
      </c>
      <c r="K35" s="110">
        <f t="shared" si="1"/>
        <v>4732.9000000000087</v>
      </c>
    </row>
    <row r="36" spans="2:11" ht="39.75" x14ac:dyDescent="0.3">
      <c r="B36" s="2">
        <v>42006</v>
      </c>
      <c r="C36" s="56" t="s">
        <v>214</v>
      </c>
      <c r="D36" s="4"/>
      <c r="E36" s="4" t="s">
        <v>213</v>
      </c>
      <c r="F36" s="24">
        <v>449100</v>
      </c>
      <c r="G36" s="16">
        <v>1106545</v>
      </c>
      <c r="H36" s="9">
        <v>31430.54</v>
      </c>
      <c r="I36" s="9">
        <v>30000</v>
      </c>
      <c r="J36" s="11">
        <f t="shared" si="0"/>
        <v>-1430.5400000000009</v>
      </c>
      <c r="K36" s="111">
        <f t="shared" si="1"/>
        <v>3302.3600000000079</v>
      </c>
    </row>
    <row r="37" spans="2:11" ht="18.75" x14ac:dyDescent="0.3">
      <c r="C37" s="48"/>
      <c r="D37" s="4"/>
      <c r="E37" s="4"/>
      <c r="F37" s="24"/>
      <c r="G37" s="16"/>
      <c r="J37" s="11">
        <f t="shared" si="0"/>
        <v>0</v>
      </c>
      <c r="K37" s="110">
        <f t="shared" si="1"/>
        <v>3302.3600000000079</v>
      </c>
    </row>
    <row r="38" spans="2:11" ht="39.75" x14ac:dyDescent="0.3">
      <c r="B38" s="2">
        <v>42012</v>
      </c>
      <c r="C38" s="56" t="s">
        <v>215</v>
      </c>
      <c r="D38" s="4"/>
      <c r="E38" s="4" t="s">
        <v>216</v>
      </c>
      <c r="F38" s="24">
        <v>439500</v>
      </c>
      <c r="G38" s="16">
        <v>1108916</v>
      </c>
      <c r="H38" s="9">
        <v>35457.56</v>
      </c>
      <c r="I38" s="9">
        <v>30000</v>
      </c>
      <c r="J38" s="11">
        <f t="shared" si="0"/>
        <v>-5457.5599999999977</v>
      </c>
      <c r="K38" s="111">
        <f t="shared" si="1"/>
        <v>-2155.1999999999898</v>
      </c>
    </row>
    <row r="39" spans="2:11" ht="18.75" x14ac:dyDescent="0.3">
      <c r="C39" s="48"/>
      <c r="D39" s="4"/>
      <c r="E39" s="4"/>
      <c r="F39" s="24"/>
      <c r="G39" s="16"/>
      <c r="J39" s="11">
        <f t="shared" si="0"/>
        <v>0</v>
      </c>
      <c r="K39" s="110">
        <f t="shared" si="1"/>
        <v>-2155.1999999999898</v>
      </c>
    </row>
    <row r="40" spans="2:11" ht="39.75" x14ac:dyDescent="0.3">
      <c r="B40" s="2">
        <v>42016</v>
      </c>
      <c r="C40" s="57" t="s">
        <v>217</v>
      </c>
      <c r="D40" s="4"/>
      <c r="E40" s="4" t="s">
        <v>218</v>
      </c>
      <c r="F40" s="24">
        <v>440400</v>
      </c>
      <c r="G40" s="16">
        <v>1108513</v>
      </c>
      <c r="H40" s="9">
        <v>35161.08</v>
      </c>
      <c r="I40" s="9">
        <v>30000</v>
      </c>
      <c r="J40" s="11">
        <f t="shared" si="0"/>
        <v>-5161.0800000000017</v>
      </c>
      <c r="K40" s="111">
        <f t="shared" si="1"/>
        <v>-7316.2799999999916</v>
      </c>
    </row>
    <row r="41" spans="2:11" ht="18.75" x14ac:dyDescent="0.3">
      <c r="C41" s="48"/>
      <c r="D41" s="4"/>
      <c r="E41" s="4"/>
      <c r="F41" s="24"/>
      <c r="G41" s="16"/>
      <c r="J41" s="11">
        <f t="shared" si="0"/>
        <v>0</v>
      </c>
      <c r="K41" s="110">
        <f t="shared" si="1"/>
        <v>-7316.2799999999916</v>
      </c>
    </row>
    <row r="42" spans="2:11" ht="27" x14ac:dyDescent="0.3">
      <c r="B42" s="2">
        <v>42020</v>
      </c>
      <c r="C42" s="57" t="s">
        <v>219</v>
      </c>
      <c r="D42" s="4"/>
      <c r="E42" s="4" t="s">
        <v>220</v>
      </c>
      <c r="F42" s="24">
        <v>439200</v>
      </c>
      <c r="G42" s="16">
        <v>1109799</v>
      </c>
      <c r="H42" s="9">
        <v>35787.99</v>
      </c>
      <c r="I42" s="9">
        <v>30000</v>
      </c>
      <c r="J42" s="11">
        <f t="shared" si="0"/>
        <v>-5787.989999999998</v>
      </c>
      <c r="K42" s="111">
        <f t="shared" si="1"/>
        <v>-13104.26999999999</v>
      </c>
    </row>
    <row r="43" spans="2:11" ht="18.75" x14ac:dyDescent="0.3">
      <c r="C43" s="48"/>
      <c r="D43" s="4"/>
      <c r="E43" s="4"/>
      <c r="F43" s="24"/>
      <c r="G43" s="16"/>
      <c r="J43" s="11">
        <f t="shared" si="0"/>
        <v>0</v>
      </c>
      <c r="K43" s="110">
        <f t="shared" si="1"/>
        <v>-13104.26999999999</v>
      </c>
    </row>
    <row r="44" spans="2:11" ht="27" x14ac:dyDescent="0.3">
      <c r="B44" s="2">
        <v>42023</v>
      </c>
      <c r="C44" s="57" t="s">
        <v>221</v>
      </c>
      <c r="D44" s="4"/>
      <c r="E44" s="4" t="s">
        <v>222</v>
      </c>
      <c r="F44" s="24">
        <v>586640</v>
      </c>
      <c r="G44" s="16">
        <v>1110387</v>
      </c>
      <c r="H44" s="9">
        <v>36861.730000000003</v>
      </c>
      <c r="I44" s="9">
        <v>40000</v>
      </c>
      <c r="J44" s="11">
        <f t="shared" si="0"/>
        <v>3138.2699999999968</v>
      </c>
      <c r="K44" s="111">
        <f t="shared" si="1"/>
        <v>-9965.9999999999927</v>
      </c>
    </row>
    <row r="45" spans="2:11" ht="18.75" x14ac:dyDescent="0.3">
      <c r="C45" s="48"/>
      <c r="D45" s="4"/>
      <c r="E45" s="4"/>
      <c r="F45" s="24"/>
      <c r="G45" s="16"/>
      <c r="J45" s="11">
        <f t="shared" si="0"/>
        <v>0</v>
      </c>
      <c r="K45" s="110">
        <f t="shared" si="1"/>
        <v>-9965.9999999999927</v>
      </c>
    </row>
    <row r="46" spans="2:11" ht="27" x14ac:dyDescent="0.3">
      <c r="B46" s="2">
        <v>42027</v>
      </c>
      <c r="C46" s="57" t="s">
        <v>223</v>
      </c>
      <c r="D46" s="4"/>
      <c r="E46" s="4" t="s">
        <v>224</v>
      </c>
      <c r="F46" s="24">
        <v>658575</v>
      </c>
      <c r="G46" s="16">
        <v>1111954</v>
      </c>
      <c r="H46" s="9">
        <v>37008.06</v>
      </c>
      <c r="I46" s="9">
        <v>45000</v>
      </c>
      <c r="J46" s="11">
        <f t="shared" si="0"/>
        <v>7991.9400000000023</v>
      </c>
      <c r="K46" s="111">
        <f t="shared" si="1"/>
        <v>-1974.0599999999904</v>
      </c>
    </row>
    <row r="47" spans="2:11" ht="18.75" x14ac:dyDescent="0.3">
      <c r="C47" s="48"/>
      <c r="D47" s="4"/>
      <c r="E47" s="4"/>
      <c r="F47" s="24"/>
      <c r="G47" s="16"/>
      <c r="J47" s="11">
        <f t="shared" si="0"/>
        <v>0</v>
      </c>
      <c r="K47" s="110">
        <f t="shared" si="1"/>
        <v>-1974.0599999999904</v>
      </c>
    </row>
    <row r="48" spans="2:11" ht="27" x14ac:dyDescent="0.3">
      <c r="B48" s="2">
        <v>42030</v>
      </c>
      <c r="C48" s="57" t="s">
        <v>225</v>
      </c>
      <c r="D48" s="4"/>
      <c r="E48" s="4" t="s">
        <v>226</v>
      </c>
      <c r="F48" s="24">
        <v>557840</v>
      </c>
      <c r="G48" s="16">
        <v>1112638</v>
      </c>
      <c r="H48" s="9">
        <v>35450.14</v>
      </c>
      <c r="I48" s="9">
        <v>38000</v>
      </c>
      <c r="J48" s="11">
        <f t="shared" si="0"/>
        <v>2549.8600000000006</v>
      </c>
      <c r="K48" s="111">
        <f t="shared" si="1"/>
        <v>575.80000000001019</v>
      </c>
    </row>
    <row r="49" spans="2:11" ht="18.75" x14ac:dyDescent="0.3">
      <c r="C49" s="48"/>
      <c r="D49" s="4"/>
      <c r="E49" s="4"/>
      <c r="F49" s="24"/>
      <c r="G49" s="16"/>
      <c r="J49" s="11">
        <f t="shared" si="0"/>
        <v>0</v>
      </c>
      <c r="K49" s="110">
        <f t="shared" si="1"/>
        <v>575.80000000001019</v>
      </c>
    </row>
    <row r="50" spans="2:11" ht="27" x14ac:dyDescent="0.3">
      <c r="B50" s="2">
        <v>42030</v>
      </c>
      <c r="C50" s="57" t="s">
        <v>225</v>
      </c>
      <c r="D50" s="4"/>
      <c r="E50" s="4" t="s">
        <v>227</v>
      </c>
      <c r="F50" s="24">
        <v>557840</v>
      </c>
      <c r="G50" s="16">
        <v>1112191</v>
      </c>
      <c r="H50" s="9">
        <v>34863.33</v>
      </c>
      <c r="I50" s="9">
        <v>38000</v>
      </c>
      <c r="J50" s="11">
        <f t="shared" si="0"/>
        <v>3136.6699999999983</v>
      </c>
      <c r="K50" s="111">
        <f t="shared" si="1"/>
        <v>3712.4700000000084</v>
      </c>
    </row>
    <row r="51" spans="2:11" ht="18.75" x14ac:dyDescent="0.3">
      <c r="C51" s="48"/>
      <c r="D51" s="4"/>
      <c r="E51" s="4"/>
      <c r="F51" s="24"/>
      <c r="G51" s="16"/>
      <c r="J51" s="11">
        <f t="shared" si="0"/>
        <v>0</v>
      </c>
      <c r="K51" s="110">
        <f t="shared" si="1"/>
        <v>3712.4700000000084</v>
      </c>
    </row>
    <row r="52" spans="2:11" ht="27" x14ac:dyDescent="0.3">
      <c r="B52" s="2">
        <v>42034</v>
      </c>
      <c r="C52" s="57" t="s">
        <v>228</v>
      </c>
      <c r="D52" s="4"/>
      <c r="E52" s="4" t="s">
        <v>229</v>
      </c>
      <c r="F52" s="24">
        <v>465558</v>
      </c>
      <c r="G52" s="16">
        <v>1114433</v>
      </c>
      <c r="H52" s="9">
        <v>31345.39</v>
      </c>
      <c r="I52" s="9">
        <v>31000</v>
      </c>
      <c r="J52" s="11">
        <f t="shared" si="0"/>
        <v>-345.38999999999942</v>
      </c>
      <c r="K52" s="111">
        <f t="shared" si="1"/>
        <v>3367.080000000009</v>
      </c>
    </row>
    <row r="53" spans="2:11" ht="18.75" x14ac:dyDescent="0.3">
      <c r="C53" s="48"/>
      <c r="D53" s="4"/>
      <c r="E53" s="4"/>
      <c r="F53" s="24"/>
      <c r="G53" s="16"/>
      <c r="J53" s="11">
        <f t="shared" si="0"/>
        <v>0</v>
      </c>
      <c r="K53" s="110">
        <f t="shared" si="1"/>
        <v>3367.080000000009</v>
      </c>
    </row>
    <row r="54" spans="2:11" ht="27" x14ac:dyDescent="0.3">
      <c r="B54" s="2">
        <v>42038</v>
      </c>
      <c r="C54" s="58" t="s">
        <v>230</v>
      </c>
      <c r="D54" s="4"/>
      <c r="E54" s="4" t="s">
        <v>231</v>
      </c>
      <c r="F54" s="24">
        <v>518350</v>
      </c>
      <c r="G54" s="16">
        <v>1114745</v>
      </c>
      <c r="H54" s="9">
        <v>30005.34</v>
      </c>
      <c r="I54" s="9">
        <v>35000</v>
      </c>
      <c r="J54" s="11">
        <f t="shared" si="0"/>
        <v>4994.66</v>
      </c>
      <c r="K54" s="111">
        <f t="shared" si="1"/>
        <v>8361.7400000000089</v>
      </c>
    </row>
    <row r="55" spans="2:11" ht="18.75" x14ac:dyDescent="0.3">
      <c r="C55" s="48" t="s">
        <v>6</v>
      </c>
      <c r="D55" s="4"/>
      <c r="E55" s="4"/>
      <c r="F55" s="24"/>
      <c r="G55" s="16"/>
      <c r="J55" s="11">
        <f t="shared" si="0"/>
        <v>0</v>
      </c>
      <c r="K55" s="110">
        <f t="shared" si="1"/>
        <v>8361.7400000000089</v>
      </c>
    </row>
    <row r="56" spans="2:11" ht="27" x14ac:dyDescent="0.3">
      <c r="B56" s="2">
        <v>42038</v>
      </c>
      <c r="C56" s="58" t="s">
        <v>232</v>
      </c>
      <c r="D56" s="4"/>
      <c r="E56" s="4" t="s">
        <v>233</v>
      </c>
      <c r="F56" s="24">
        <v>518350</v>
      </c>
      <c r="G56" s="16">
        <v>1114746</v>
      </c>
      <c r="H56" s="9">
        <v>28630.86</v>
      </c>
      <c r="I56" s="9">
        <v>35000</v>
      </c>
      <c r="J56" s="11">
        <f t="shared" si="0"/>
        <v>6369.1399999999994</v>
      </c>
      <c r="K56" s="111">
        <f t="shared" si="1"/>
        <v>14730.880000000008</v>
      </c>
    </row>
    <row r="57" spans="2:11" ht="18.75" x14ac:dyDescent="0.3">
      <c r="C57" s="48"/>
      <c r="D57" s="4"/>
      <c r="E57" s="4"/>
      <c r="F57" s="24"/>
      <c r="G57" s="16"/>
      <c r="J57" s="11">
        <f t="shared" si="0"/>
        <v>0</v>
      </c>
      <c r="K57" s="110">
        <f t="shared" si="1"/>
        <v>14730.880000000008</v>
      </c>
    </row>
    <row r="58" spans="2:11" ht="27" x14ac:dyDescent="0.3">
      <c r="B58" s="2">
        <v>42044</v>
      </c>
      <c r="C58" s="58" t="s">
        <v>234</v>
      </c>
      <c r="D58" s="4"/>
      <c r="E58" s="4" t="s">
        <v>235</v>
      </c>
      <c r="F58" s="24">
        <v>222435</v>
      </c>
      <c r="G58" s="16">
        <v>1116543</v>
      </c>
      <c r="H58" s="9">
        <v>28556.99</v>
      </c>
      <c r="I58" s="9">
        <v>15000</v>
      </c>
      <c r="J58" s="11">
        <f>I58-H58</f>
        <v>-13556.990000000002</v>
      </c>
      <c r="K58" s="111">
        <f t="shared" si="1"/>
        <v>1173.8900000000067</v>
      </c>
    </row>
    <row r="59" spans="2:11" ht="18.75" x14ac:dyDescent="0.3">
      <c r="C59" s="48"/>
      <c r="D59" s="4"/>
      <c r="E59" s="4"/>
      <c r="F59" s="24"/>
      <c r="G59" s="16"/>
      <c r="J59" s="11">
        <f t="shared" si="0"/>
        <v>0</v>
      </c>
      <c r="K59" s="110">
        <f t="shared" si="1"/>
        <v>1173.8900000000067</v>
      </c>
    </row>
    <row r="60" spans="2:11" ht="29.25" customHeight="1" x14ac:dyDescent="0.3">
      <c r="B60" s="2">
        <v>42046</v>
      </c>
      <c r="C60" s="39" t="s">
        <v>236</v>
      </c>
      <c r="D60" s="4"/>
      <c r="E60" s="4" t="s">
        <v>237</v>
      </c>
      <c r="F60" s="24">
        <v>436943</v>
      </c>
      <c r="G60" s="16">
        <v>1117008</v>
      </c>
      <c r="H60" s="9">
        <v>29594.87</v>
      </c>
      <c r="I60" s="9">
        <v>29000</v>
      </c>
      <c r="J60" s="11">
        <f t="shared" si="0"/>
        <v>-594.86999999999898</v>
      </c>
      <c r="K60" s="111">
        <f t="shared" si="1"/>
        <v>579.02000000000771</v>
      </c>
    </row>
    <row r="61" spans="2:11" ht="18.75" x14ac:dyDescent="0.3">
      <c r="C61" s="48"/>
      <c r="D61" s="4"/>
      <c r="E61" s="4"/>
      <c r="F61" s="24"/>
      <c r="G61" s="16"/>
      <c r="J61" s="11">
        <f t="shared" si="0"/>
        <v>0</v>
      </c>
      <c r="K61" s="110">
        <f t="shared" si="1"/>
        <v>579.02000000000771</v>
      </c>
    </row>
    <row r="62" spans="2:11" ht="30" customHeight="1" x14ac:dyDescent="0.3">
      <c r="B62" s="2">
        <v>42046</v>
      </c>
      <c r="C62" s="39" t="s">
        <v>239</v>
      </c>
      <c r="D62" s="4"/>
      <c r="E62" s="4" t="s">
        <v>238</v>
      </c>
      <c r="F62" s="24">
        <v>436943</v>
      </c>
      <c r="G62" s="16">
        <v>1117007</v>
      </c>
      <c r="H62" s="9">
        <v>29679.62</v>
      </c>
      <c r="I62" s="9">
        <v>29000</v>
      </c>
      <c r="J62" s="11">
        <f t="shared" si="0"/>
        <v>-679.61999999999898</v>
      </c>
      <c r="K62" s="111">
        <f t="shared" si="1"/>
        <v>-100.59999999999127</v>
      </c>
    </row>
    <row r="63" spans="2:11" ht="18.75" x14ac:dyDescent="0.3">
      <c r="C63" s="48"/>
      <c r="D63" s="4"/>
      <c r="E63" s="4"/>
      <c r="F63" s="24"/>
      <c r="G63" s="16"/>
      <c r="J63" s="11">
        <f t="shared" si="0"/>
        <v>0</v>
      </c>
      <c r="K63" s="110">
        <f t="shared" si="1"/>
        <v>-100.59999999999127</v>
      </c>
    </row>
    <row r="64" spans="2:11" ht="27.75" customHeight="1" x14ac:dyDescent="0.3">
      <c r="B64" s="2">
        <v>42048</v>
      </c>
      <c r="C64" s="59" t="s">
        <v>240</v>
      </c>
      <c r="D64" s="4"/>
      <c r="E64" s="4" t="s">
        <v>241</v>
      </c>
      <c r="F64" s="24">
        <v>433260</v>
      </c>
      <c r="G64" s="16">
        <v>1118550</v>
      </c>
      <c r="H64" s="9">
        <v>30284.9</v>
      </c>
      <c r="I64" s="9">
        <v>29000</v>
      </c>
      <c r="J64" s="11">
        <f t="shared" si="0"/>
        <v>-1284.9000000000015</v>
      </c>
      <c r="K64" s="111">
        <f t="shared" si="1"/>
        <v>-1385.4999999999927</v>
      </c>
    </row>
    <row r="65" spans="2:11" ht="18.75" x14ac:dyDescent="0.3">
      <c r="C65" s="48"/>
      <c r="D65" s="4"/>
      <c r="E65" s="4"/>
      <c r="F65" s="24"/>
      <c r="G65" s="16"/>
      <c r="J65" s="11">
        <f t="shared" si="0"/>
        <v>0</v>
      </c>
      <c r="K65" s="110">
        <f t="shared" si="1"/>
        <v>-1385.4999999999927</v>
      </c>
    </row>
    <row r="66" spans="2:11" ht="25.5" customHeight="1" x14ac:dyDescent="0.3">
      <c r="B66" s="2">
        <v>42051</v>
      </c>
      <c r="C66" s="59" t="s">
        <v>242</v>
      </c>
      <c r="D66" s="4"/>
      <c r="E66" s="4" t="s">
        <v>243</v>
      </c>
      <c r="F66" s="24">
        <v>447600</v>
      </c>
      <c r="G66" s="16">
        <v>1118881</v>
      </c>
      <c r="H66" s="9">
        <v>31023.39</v>
      </c>
      <c r="I66" s="9">
        <v>30000</v>
      </c>
      <c r="J66" s="11">
        <f t="shared" si="0"/>
        <v>-1023.3899999999994</v>
      </c>
      <c r="K66" s="111">
        <f t="shared" si="1"/>
        <v>-2408.8899999999921</v>
      </c>
    </row>
    <row r="67" spans="2:11" ht="18.75" x14ac:dyDescent="0.3">
      <c r="C67" s="48"/>
      <c r="D67" s="4"/>
      <c r="E67" s="4"/>
      <c r="F67" s="24"/>
      <c r="G67" s="16"/>
      <c r="J67" s="11">
        <f t="shared" si="0"/>
        <v>0</v>
      </c>
      <c r="K67" s="110">
        <f t="shared" si="1"/>
        <v>-2408.8899999999921</v>
      </c>
    </row>
    <row r="68" spans="2:11" ht="37.5" x14ac:dyDescent="0.3">
      <c r="B68" s="2">
        <v>42051</v>
      </c>
      <c r="C68" s="59" t="s">
        <v>244</v>
      </c>
      <c r="D68" s="4"/>
      <c r="E68" s="4" t="s">
        <v>245</v>
      </c>
      <c r="F68" s="24">
        <v>447600</v>
      </c>
      <c r="G68" s="16">
        <v>1118880</v>
      </c>
      <c r="H68" s="9">
        <v>30730.959999999999</v>
      </c>
      <c r="I68" s="9">
        <v>30000</v>
      </c>
      <c r="J68" s="11">
        <f t="shared" si="0"/>
        <v>-730.95999999999913</v>
      </c>
      <c r="K68" s="111">
        <f t="shared" si="1"/>
        <v>-3139.8499999999913</v>
      </c>
    </row>
    <row r="69" spans="2:11" ht="18.75" x14ac:dyDescent="0.3">
      <c r="C69" s="48"/>
      <c r="D69" s="4"/>
      <c r="E69" s="4"/>
      <c r="F69" s="24"/>
      <c r="G69" s="16"/>
      <c r="J69" s="11">
        <f t="shared" si="0"/>
        <v>0</v>
      </c>
      <c r="K69" s="110">
        <f t="shared" si="1"/>
        <v>-3139.8499999999913</v>
      </c>
    </row>
    <row r="70" spans="2:11" ht="25.5" x14ac:dyDescent="0.3">
      <c r="B70" s="2">
        <v>42053</v>
      </c>
      <c r="C70" s="59" t="s">
        <v>246</v>
      </c>
      <c r="D70" s="4"/>
      <c r="E70" s="4" t="s">
        <v>247</v>
      </c>
      <c r="F70" s="24">
        <v>447300</v>
      </c>
      <c r="G70" s="16">
        <v>1120714</v>
      </c>
      <c r="H70" s="9">
        <v>31665.27</v>
      </c>
      <c r="I70" s="9">
        <v>30000</v>
      </c>
      <c r="J70" s="11">
        <f t="shared" si="0"/>
        <v>-1665.2700000000004</v>
      </c>
      <c r="K70" s="111">
        <f t="shared" ref="K70:K133" si="2">K69+J70</f>
        <v>-4805.1199999999917</v>
      </c>
    </row>
    <row r="71" spans="2:11" ht="18.75" x14ac:dyDescent="0.3">
      <c r="C71" s="48"/>
      <c r="D71" s="4"/>
      <c r="E71" s="4"/>
      <c r="F71" s="24"/>
      <c r="G71" s="16"/>
      <c r="J71" s="11">
        <f t="shared" si="0"/>
        <v>0</v>
      </c>
      <c r="K71" s="110">
        <f t="shared" si="2"/>
        <v>-4805.1199999999917</v>
      </c>
    </row>
    <row r="72" spans="2:11" ht="37.5" x14ac:dyDescent="0.3">
      <c r="B72" s="2">
        <v>42058</v>
      </c>
      <c r="C72" s="59" t="s">
        <v>248</v>
      </c>
      <c r="D72" s="4"/>
      <c r="E72" s="4" t="s">
        <v>249</v>
      </c>
      <c r="F72" s="24">
        <v>512686</v>
      </c>
      <c r="G72" s="16">
        <v>1121120</v>
      </c>
      <c r="H72" s="9">
        <v>29240.87</v>
      </c>
      <c r="I72" s="9">
        <v>34000</v>
      </c>
      <c r="J72" s="11">
        <f t="shared" si="0"/>
        <v>4759.130000000001</v>
      </c>
      <c r="K72" s="111">
        <f t="shared" si="2"/>
        <v>-45.989999999990687</v>
      </c>
    </row>
    <row r="73" spans="2:11" ht="18.75" x14ac:dyDescent="0.3">
      <c r="C73" s="48"/>
      <c r="D73" s="4"/>
      <c r="E73" s="4"/>
      <c r="F73" s="24"/>
      <c r="G73" s="16"/>
      <c r="J73" s="11">
        <f t="shared" si="0"/>
        <v>0</v>
      </c>
      <c r="K73" s="110">
        <f t="shared" si="2"/>
        <v>-45.989999999990687</v>
      </c>
    </row>
    <row r="74" spans="2:11" ht="37.5" x14ac:dyDescent="0.3">
      <c r="B74" s="2">
        <v>42058</v>
      </c>
      <c r="C74" s="59" t="s">
        <v>251</v>
      </c>
      <c r="D74" s="4"/>
      <c r="E74" s="4" t="s">
        <v>250</v>
      </c>
      <c r="F74" s="24">
        <v>512686</v>
      </c>
      <c r="G74" s="16">
        <v>1122002</v>
      </c>
      <c r="H74" s="9">
        <v>28384</v>
      </c>
      <c r="I74" s="9">
        <v>34000</v>
      </c>
      <c r="J74" s="11">
        <f t="shared" si="0"/>
        <v>5616</v>
      </c>
      <c r="K74" s="111">
        <f t="shared" si="2"/>
        <v>5570.0100000000093</v>
      </c>
    </row>
    <row r="75" spans="2:11" ht="18.75" x14ac:dyDescent="0.3">
      <c r="C75" s="48"/>
      <c r="D75" s="4"/>
      <c r="E75" s="4"/>
      <c r="F75" s="24"/>
      <c r="G75" s="16"/>
      <c r="J75" s="11">
        <f t="shared" si="0"/>
        <v>0</v>
      </c>
      <c r="K75" s="110">
        <f t="shared" si="2"/>
        <v>5570.0100000000093</v>
      </c>
    </row>
    <row r="76" spans="2:11" ht="37.5" x14ac:dyDescent="0.3">
      <c r="B76" s="2">
        <v>42062</v>
      </c>
      <c r="C76" s="39" t="s">
        <v>252</v>
      </c>
      <c r="D76" s="4"/>
      <c r="E76" s="4" t="s">
        <v>253</v>
      </c>
      <c r="F76" s="24">
        <v>374950</v>
      </c>
      <c r="G76" s="16">
        <v>1122799</v>
      </c>
      <c r="H76" s="9">
        <v>29851.57</v>
      </c>
      <c r="I76" s="9">
        <v>25000</v>
      </c>
      <c r="J76" s="11">
        <f t="shared" si="0"/>
        <v>-4851.57</v>
      </c>
      <c r="K76" s="111">
        <f t="shared" si="2"/>
        <v>718.4400000000096</v>
      </c>
    </row>
    <row r="77" spans="2:11" ht="18.75" x14ac:dyDescent="0.3">
      <c r="C77" s="48"/>
      <c r="D77" s="4"/>
      <c r="E77" s="4"/>
      <c r="F77" s="24"/>
      <c r="G77" s="16"/>
      <c r="J77" s="11">
        <f t="shared" si="0"/>
        <v>0</v>
      </c>
      <c r="K77" s="110">
        <f t="shared" si="2"/>
        <v>718.4400000000096</v>
      </c>
    </row>
    <row r="78" spans="2:11" ht="27" x14ac:dyDescent="0.3">
      <c r="B78" s="2">
        <v>42065</v>
      </c>
      <c r="C78" s="60" t="s">
        <v>254</v>
      </c>
      <c r="D78" s="4"/>
      <c r="E78" s="4" t="s">
        <v>255</v>
      </c>
      <c r="F78" s="24">
        <v>435000</v>
      </c>
      <c r="G78" s="16">
        <v>1123275</v>
      </c>
      <c r="H78" s="9">
        <v>28643.4</v>
      </c>
      <c r="I78" s="9">
        <v>29000</v>
      </c>
      <c r="J78" s="11">
        <f t="shared" si="0"/>
        <v>356.59999999999854</v>
      </c>
      <c r="K78" s="111">
        <f t="shared" si="2"/>
        <v>1075.0400000000081</v>
      </c>
    </row>
    <row r="79" spans="2:11" ht="18.75" x14ac:dyDescent="0.3">
      <c r="C79" s="48"/>
      <c r="D79" s="4"/>
      <c r="E79" s="4"/>
      <c r="F79" s="24"/>
      <c r="G79" s="16"/>
      <c r="J79" s="11">
        <f t="shared" si="0"/>
        <v>0</v>
      </c>
      <c r="K79" s="110">
        <f t="shared" si="2"/>
        <v>1075.0400000000081</v>
      </c>
    </row>
    <row r="80" spans="2:11" ht="27" x14ac:dyDescent="0.3">
      <c r="B80" s="2">
        <v>42065</v>
      </c>
      <c r="C80" s="60" t="s">
        <v>256</v>
      </c>
      <c r="D80" s="4"/>
      <c r="E80" s="4" t="s">
        <v>257</v>
      </c>
      <c r="F80" s="24">
        <v>435000</v>
      </c>
      <c r="G80" s="16">
        <v>1123274</v>
      </c>
      <c r="H80" s="9">
        <v>27466.86</v>
      </c>
      <c r="I80" s="9">
        <v>29000</v>
      </c>
      <c r="J80" s="11">
        <f t="shared" si="0"/>
        <v>1533.1399999999994</v>
      </c>
      <c r="K80" s="111">
        <f t="shared" si="2"/>
        <v>2608.1800000000076</v>
      </c>
    </row>
    <row r="81" spans="1:11" ht="18.75" x14ac:dyDescent="0.3">
      <c r="C81" s="48"/>
      <c r="D81" s="4"/>
      <c r="E81" s="4"/>
      <c r="F81" s="24"/>
      <c r="G81" s="16"/>
      <c r="J81" s="11">
        <f t="shared" si="0"/>
        <v>0</v>
      </c>
      <c r="K81" s="110">
        <f t="shared" si="2"/>
        <v>2608.1800000000076</v>
      </c>
    </row>
    <row r="82" spans="1:11" ht="27" x14ac:dyDescent="0.3">
      <c r="B82" s="2">
        <v>42072</v>
      </c>
      <c r="C82" s="60" t="s">
        <v>258</v>
      </c>
      <c r="D82" s="4"/>
      <c r="E82" s="4" t="s">
        <v>259</v>
      </c>
      <c r="F82" s="24">
        <v>418392</v>
      </c>
      <c r="G82" s="16">
        <v>1124967</v>
      </c>
      <c r="H82" s="9">
        <v>28743.39</v>
      </c>
      <c r="I82" s="9">
        <v>27000</v>
      </c>
      <c r="J82" s="11">
        <f t="shared" si="0"/>
        <v>-1743.3899999999994</v>
      </c>
      <c r="K82" s="111">
        <f t="shared" si="2"/>
        <v>864.79000000000815</v>
      </c>
    </row>
    <row r="83" spans="1:11" ht="18.75" x14ac:dyDescent="0.3">
      <c r="C83" s="48"/>
      <c r="D83" s="4"/>
      <c r="E83" s="4"/>
      <c r="F83" s="24"/>
      <c r="G83" s="16"/>
      <c r="J83" s="11">
        <f t="shared" si="0"/>
        <v>0</v>
      </c>
      <c r="K83" s="110">
        <f t="shared" si="2"/>
        <v>864.79000000000815</v>
      </c>
    </row>
    <row r="84" spans="1:11" ht="27" x14ac:dyDescent="0.3">
      <c r="B84" s="2">
        <v>42073</v>
      </c>
      <c r="C84" s="60" t="s">
        <v>262</v>
      </c>
      <c r="D84" s="4"/>
      <c r="E84" s="4" t="s">
        <v>263</v>
      </c>
      <c r="F84" s="24">
        <v>450805</v>
      </c>
      <c r="G84" s="16">
        <v>1125356</v>
      </c>
      <c r="H84" s="9">
        <v>26773.82</v>
      </c>
      <c r="I84" s="9">
        <v>29000</v>
      </c>
      <c r="J84" s="11">
        <f>I84-H84</f>
        <v>2226.1800000000003</v>
      </c>
      <c r="K84" s="111">
        <f t="shared" si="2"/>
        <v>3090.9700000000084</v>
      </c>
    </row>
    <row r="85" spans="1:11" ht="18.75" x14ac:dyDescent="0.3">
      <c r="C85" s="48"/>
      <c r="D85" s="4"/>
      <c r="E85" s="4"/>
      <c r="F85" s="24"/>
      <c r="G85" s="16"/>
      <c r="J85" s="11">
        <v>0</v>
      </c>
      <c r="K85" s="110">
        <f t="shared" si="2"/>
        <v>3090.9700000000084</v>
      </c>
    </row>
    <row r="86" spans="1:11" ht="27" x14ac:dyDescent="0.3">
      <c r="B86" s="2">
        <v>42073</v>
      </c>
      <c r="C86" s="60" t="s">
        <v>260</v>
      </c>
      <c r="D86" s="4"/>
      <c r="E86" s="4" t="s">
        <v>261</v>
      </c>
      <c r="F86" s="24">
        <v>450805</v>
      </c>
      <c r="G86" s="16">
        <v>1125448</v>
      </c>
      <c r="H86" s="9">
        <v>27398.31</v>
      </c>
      <c r="I86" s="9">
        <v>29000</v>
      </c>
      <c r="J86" s="11">
        <f>I86-H86</f>
        <v>1601.6899999999987</v>
      </c>
      <c r="K86" s="111">
        <f t="shared" si="2"/>
        <v>4692.6600000000071</v>
      </c>
    </row>
    <row r="87" spans="1:11" ht="18.75" x14ac:dyDescent="0.3">
      <c r="C87" s="48"/>
      <c r="D87" s="4"/>
      <c r="E87" s="4"/>
      <c r="F87" s="24"/>
      <c r="G87" s="16"/>
      <c r="J87" s="11">
        <f>I87-H87</f>
        <v>0</v>
      </c>
      <c r="K87" s="110">
        <f t="shared" si="2"/>
        <v>4692.6600000000071</v>
      </c>
    </row>
    <row r="88" spans="1:11" ht="27" x14ac:dyDescent="0.3">
      <c r="A88" s="49"/>
      <c r="B88" s="2">
        <v>42076</v>
      </c>
      <c r="C88" s="60" t="s">
        <v>264</v>
      </c>
      <c r="D88" s="4"/>
      <c r="E88" s="4" t="s">
        <v>265</v>
      </c>
      <c r="F88" s="24">
        <v>372480</v>
      </c>
      <c r="G88" s="16">
        <v>1127123</v>
      </c>
      <c r="H88" s="9">
        <v>27419.94</v>
      </c>
      <c r="I88" s="9">
        <v>24000</v>
      </c>
      <c r="J88" s="11">
        <f t="shared" si="0"/>
        <v>-3419.9399999999987</v>
      </c>
      <c r="K88" s="111">
        <f t="shared" si="2"/>
        <v>1272.7200000000084</v>
      </c>
    </row>
    <row r="89" spans="1:11" ht="18.75" x14ac:dyDescent="0.3">
      <c r="A89" s="49"/>
      <c r="C89" s="48"/>
      <c r="D89" s="4"/>
      <c r="E89" s="4"/>
      <c r="F89" s="24"/>
      <c r="G89" s="16"/>
      <c r="J89" s="11">
        <f t="shared" si="0"/>
        <v>0</v>
      </c>
      <c r="K89" s="110">
        <f t="shared" si="2"/>
        <v>1272.7200000000084</v>
      </c>
    </row>
    <row r="90" spans="1:11" ht="27" x14ac:dyDescent="0.3">
      <c r="B90" s="2">
        <v>42080</v>
      </c>
      <c r="C90" s="60" t="s">
        <v>268</v>
      </c>
      <c r="D90" s="4"/>
      <c r="E90" s="4" t="s">
        <v>271</v>
      </c>
      <c r="F90" s="24">
        <v>448050</v>
      </c>
      <c r="G90" s="16">
        <v>1127490</v>
      </c>
      <c r="H90" s="9">
        <v>25115.73</v>
      </c>
      <c r="I90" s="9">
        <v>29000</v>
      </c>
      <c r="J90" s="11">
        <f>I90-H90</f>
        <v>3884.2700000000004</v>
      </c>
      <c r="K90" s="111">
        <f t="shared" si="2"/>
        <v>5156.9900000000089</v>
      </c>
    </row>
    <row r="91" spans="1:11" ht="18.75" x14ac:dyDescent="0.3">
      <c r="C91" s="48"/>
      <c r="D91" s="4"/>
      <c r="E91" s="4"/>
      <c r="F91" s="24"/>
      <c r="G91" s="16"/>
      <c r="J91" s="11">
        <f t="shared" ref="J91:J94" si="3">I91-H91</f>
        <v>0</v>
      </c>
      <c r="K91" s="110">
        <f t="shared" si="2"/>
        <v>5156.9900000000089</v>
      </c>
    </row>
    <row r="92" spans="1:11" ht="27" x14ac:dyDescent="0.3">
      <c r="B92" s="2">
        <v>42080</v>
      </c>
      <c r="C92" s="60" t="s">
        <v>266</v>
      </c>
      <c r="D92" s="4"/>
      <c r="E92" s="4" t="s">
        <v>267</v>
      </c>
      <c r="F92" s="24">
        <v>448050</v>
      </c>
      <c r="G92" s="16">
        <v>1127491</v>
      </c>
      <c r="H92" s="9">
        <v>25383.4</v>
      </c>
      <c r="I92" s="9">
        <v>29000</v>
      </c>
      <c r="J92" s="11">
        <f t="shared" si="3"/>
        <v>3616.5999999999985</v>
      </c>
      <c r="K92" s="111">
        <f t="shared" si="2"/>
        <v>8773.5900000000074</v>
      </c>
    </row>
    <row r="93" spans="1:11" ht="18.75" x14ac:dyDescent="0.3">
      <c r="C93" s="48"/>
      <c r="D93" s="4"/>
      <c r="E93" s="4"/>
      <c r="F93" s="24"/>
      <c r="G93" s="16"/>
      <c r="J93" s="11">
        <f t="shared" si="3"/>
        <v>0</v>
      </c>
      <c r="K93" s="110">
        <f t="shared" si="2"/>
        <v>8773.5900000000074</v>
      </c>
    </row>
    <row r="94" spans="1:11" ht="27" x14ac:dyDescent="0.3">
      <c r="B94" s="2">
        <v>42083</v>
      </c>
      <c r="C94" s="60" t="s">
        <v>269</v>
      </c>
      <c r="D94" s="4"/>
      <c r="E94" s="4" t="s">
        <v>270</v>
      </c>
      <c r="F94" s="24">
        <v>392392</v>
      </c>
      <c r="G94" s="16">
        <v>1129242</v>
      </c>
      <c r="H94" s="9">
        <v>25132.65</v>
      </c>
      <c r="I94" s="9">
        <v>26000</v>
      </c>
      <c r="J94" s="11">
        <f t="shared" si="3"/>
        <v>867.34999999999854</v>
      </c>
      <c r="K94" s="111">
        <f t="shared" si="2"/>
        <v>9640.940000000006</v>
      </c>
    </row>
    <row r="95" spans="1:11" ht="18.75" x14ac:dyDescent="0.3">
      <c r="C95" s="48"/>
      <c r="D95" s="4"/>
      <c r="E95" s="4"/>
      <c r="F95" s="24"/>
      <c r="G95" s="16"/>
      <c r="J95" s="11">
        <f t="shared" si="0"/>
        <v>0</v>
      </c>
      <c r="K95" s="110">
        <f t="shared" si="2"/>
        <v>9640.940000000006</v>
      </c>
    </row>
    <row r="96" spans="1:11" ht="27" x14ac:dyDescent="0.3">
      <c r="B96" s="2">
        <v>42086</v>
      </c>
      <c r="C96" s="60" t="s">
        <v>280</v>
      </c>
      <c r="D96" s="4"/>
      <c r="E96" s="4" t="s">
        <v>281</v>
      </c>
      <c r="F96" s="24">
        <v>314937</v>
      </c>
      <c r="G96" s="16">
        <v>1129663</v>
      </c>
      <c r="H96" s="9">
        <v>23371.119999999999</v>
      </c>
      <c r="I96" s="9">
        <v>21000</v>
      </c>
      <c r="J96" s="11">
        <f t="shared" si="0"/>
        <v>-2371.119999999999</v>
      </c>
      <c r="K96" s="111">
        <f t="shared" si="2"/>
        <v>7269.820000000007</v>
      </c>
    </row>
    <row r="97" spans="2:15" ht="18.75" x14ac:dyDescent="0.3">
      <c r="C97" s="48"/>
      <c r="D97" s="4"/>
      <c r="E97" s="4"/>
      <c r="F97" s="24"/>
      <c r="G97" s="16"/>
      <c r="J97" s="11">
        <f t="shared" si="0"/>
        <v>0</v>
      </c>
      <c r="K97" s="110">
        <f t="shared" si="2"/>
        <v>7269.820000000007</v>
      </c>
    </row>
    <row r="98" spans="2:15" ht="27" x14ac:dyDescent="0.3">
      <c r="B98" s="2">
        <v>42086</v>
      </c>
      <c r="C98" s="60" t="s">
        <v>278</v>
      </c>
      <c r="D98" s="4"/>
      <c r="E98" s="4" t="s">
        <v>279</v>
      </c>
      <c r="F98" s="24">
        <v>314937</v>
      </c>
      <c r="G98" s="16">
        <v>1129335</v>
      </c>
      <c r="H98" s="9">
        <v>24059.38</v>
      </c>
      <c r="I98" s="9">
        <v>21000</v>
      </c>
      <c r="J98" s="11">
        <f t="shared" si="0"/>
        <v>-3059.380000000001</v>
      </c>
      <c r="K98" s="111">
        <f t="shared" si="2"/>
        <v>4210.440000000006</v>
      </c>
    </row>
    <row r="99" spans="2:15" ht="18.75" x14ac:dyDescent="0.3">
      <c r="D99" s="4"/>
      <c r="E99" s="4"/>
      <c r="F99" s="24"/>
      <c r="G99" s="16"/>
      <c r="J99" s="11">
        <f t="shared" si="0"/>
        <v>0</v>
      </c>
      <c r="K99" s="110">
        <f t="shared" si="2"/>
        <v>4210.440000000006</v>
      </c>
    </row>
    <row r="100" spans="2:15" ht="27" x14ac:dyDescent="0.3">
      <c r="B100" s="2">
        <v>42086</v>
      </c>
      <c r="C100" s="60" t="s">
        <v>272</v>
      </c>
      <c r="D100" s="4"/>
      <c r="E100" s="61" t="s">
        <v>273</v>
      </c>
      <c r="F100" s="62">
        <v>1048600</v>
      </c>
      <c r="G100" s="112">
        <v>1130410</v>
      </c>
      <c r="H100" s="75">
        <v>26630.28</v>
      </c>
      <c r="I100" s="113"/>
      <c r="J100" s="114">
        <f t="shared" si="0"/>
        <v>-26630.28</v>
      </c>
      <c r="K100" s="115">
        <f t="shared" si="2"/>
        <v>-22419.839999999993</v>
      </c>
    </row>
    <row r="101" spans="2:15" ht="18.75" x14ac:dyDescent="0.3">
      <c r="C101" s="55" t="s">
        <v>1286</v>
      </c>
      <c r="D101" s="4"/>
      <c r="E101" s="116" t="s">
        <v>1287</v>
      </c>
      <c r="F101" s="117"/>
      <c r="G101" s="112"/>
      <c r="H101" s="75"/>
      <c r="I101" s="113">
        <v>4287.6000000000004</v>
      </c>
      <c r="J101" s="114">
        <f t="shared" ref="J101:J102" si="4">I101-H101</f>
        <v>4287.6000000000004</v>
      </c>
      <c r="K101" s="115">
        <f t="shared" si="2"/>
        <v>-18132.239999999991</v>
      </c>
    </row>
    <row r="102" spans="2:15" ht="27" x14ac:dyDescent="0.3">
      <c r="B102" s="2">
        <v>42086</v>
      </c>
      <c r="C102" s="60" t="s">
        <v>276</v>
      </c>
      <c r="D102" s="4"/>
      <c r="E102" s="61" t="s">
        <v>274</v>
      </c>
      <c r="F102" s="62"/>
      <c r="G102" s="112">
        <v>1131212</v>
      </c>
      <c r="H102" s="113">
        <v>21479.88</v>
      </c>
      <c r="I102" s="113"/>
      <c r="J102" s="114">
        <f t="shared" si="4"/>
        <v>-21479.88</v>
      </c>
      <c r="K102" s="115">
        <f t="shared" si="2"/>
        <v>-39612.119999999995</v>
      </c>
    </row>
    <row r="103" spans="2:15" ht="27" x14ac:dyDescent="0.3">
      <c r="B103" s="2">
        <v>42086</v>
      </c>
      <c r="C103" s="60" t="s">
        <v>275</v>
      </c>
      <c r="D103" s="4"/>
      <c r="E103" s="61" t="s">
        <v>277</v>
      </c>
      <c r="F103" s="62"/>
      <c r="G103" s="112">
        <v>1131213</v>
      </c>
      <c r="H103" s="113">
        <v>21563.93</v>
      </c>
      <c r="I103" s="113">
        <v>70000</v>
      </c>
      <c r="J103" s="114">
        <f t="shared" si="0"/>
        <v>48436.07</v>
      </c>
      <c r="K103" s="115">
        <f t="shared" si="2"/>
        <v>8823.9500000000044</v>
      </c>
    </row>
    <row r="104" spans="2:15" ht="18.75" x14ac:dyDescent="0.3">
      <c r="C104" s="48"/>
      <c r="D104" s="4"/>
      <c r="E104" s="4"/>
      <c r="F104" s="24"/>
      <c r="G104" s="16"/>
      <c r="J104" s="11">
        <f t="shared" si="0"/>
        <v>0</v>
      </c>
      <c r="K104" s="110">
        <f t="shared" si="2"/>
        <v>8823.9500000000044</v>
      </c>
    </row>
    <row r="105" spans="2:15" ht="27" x14ac:dyDescent="0.3">
      <c r="B105" s="2">
        <v>42095</v>
      </c>
      <c r="C105" s="63" t="s">
        <v>284</v>
      </c>
      <c r="D105" s="4"/>
      <c r="E105" s="4" t="s">
        <v>285</v>
      </c>
      <c r="F105" s="24">
        <v>302960</v>
      </c>
      <c r="G105" s="16">
        <v>1133402</v>
      </c>
      <c r="H105" s="9">
        <v>22241.29</v>
      </c>
      <c r="I105" s="9">
        <v>20000</v>
      </c>
      <c r="J105" s="11">
        <f t="shared" si="0"/>
        <v>-2241.2900000000009</v>
      </c>
      <c r="K105" s="110">
        <f t="shared" si="2"/>
        <v>6582.6600000000035</v>
      </c>
    </row>
    <row r="106" spans="2:15" ht="18.75" x14ac:dyDescent="0.3">
      <c r="C106" s="48"/>
      <c r="D106" s="4"/>
      <c r="E106" s="4"/>
      <c r="F106" s="24"/>
      <c r="G106" s="16"/>
      <c r="J106" s="11">
        <f t="shared" si="0"/>
        <v>0</v>
      </c>
      <c r="K106" s="111">
        <f t="shared" si="2"/>
        <v>6582.6600000000035</v>
      </c>
    </row>
    <row r="107" spans="2:15" ht="27" x14ac:dyDescent="0.3">
      <c r="B107" s="2">
        <v>42100</v>
      </c>
      <c r="C107" s="63" t="s">
        <v>288</v>
      </c>
      <c r="D107" s="4"/>
      <c r="E107" s="4" t="s">
        <v>289</v>
      </c>
      <c r="F107" s="24">
        <v>326040</v>
      </c>
      <c r="G107" s="16">
        <v>1133748</v>
      </c>
      <c r="H107" s="9">
        <v>22780.36</v>
      </c>
      <c r="I107" s="9">
        <v>22000</v>
      </c>
      <c r="J107" s="11">
        <f t="shared" si="0"/>
        <v>-780.36000000000058</v>
      </c>
      <c r="K107" s="110">
        <f t="shared" si="2"/>
        <v>5802.3000000000029</v>
      </c>
    </row>
    <row r="108" spans="2:15" ht="18.75" x14ac:dyDescent="0.3">
      <c r="C108" s="48" t="s">
        <v>6</v>
      </c>
      <c r="D108" s="4"/>
      <c r="E108" s="4"/>
      <c r="F108" s="24"/>
      <c r="G108" s="16"/>
      <c r="J108" s="11">
        <f t="shared" si="0"/>
        <v>0</v>
      </c>
      <c r="K108" s="111">
        <f t="shared" si="2"/>
        <v>5802.3000000000029</v>
      </c>
    </row>
    <row r="109" spans="2:15" ht="27" x14ac:dyDescent="0.3">
      <c r="B109" s="2">
        <v>42100</v>
      </c>
      <c r="C109" s="63" t="s">
        <v>287</v>
      </c>
      <c r="D109" s="4"/>
      <c r="E109" s="4" t="s">
        <v>286</v>
      </c>
      <c r="F109" s="24">
        <v>326040</v>
      </c>
      <c r="G109" s="16">
        <v>1133749</v>
      </c>
      <c r="H109" s="9">
        <v>23013.119999999999</v>
      </c>
      <c r="I109" s="9">
        <v>22000</v>
      </c>
      <c r="J109" s="11">
        <f t="shared" si="0"/>
        <v>-1013.119999999999</v>
      </c>
      <c r="K109" s="110">
        <f t="shared" si="2"/>
        <v>4789.1800000000039</v>
      </c>
      <c r="L109" s="47"/>
      <c r="M109" s="4"/>
      <c r="N109" s="118"/>
      <c r="O109" s="2"/>
    </row>
    <row r="110" spans="2:15" ht="18.75" x14ac:dyDescent="0.3">
      <c r="C110" s="48"/>
      <c r="D110" s="4"/>
      <c r="E110" s="4"/>
      <c r="F110" s="24"/>
      <c r="G110" s="16"/>
      <c r="J110" s="11">
        <f t="shared" si="0"/>
        <v>0</v>
      </c>
      <c r="K110" s="111">
        <f t="shared" si="2"/>
        <v>4789.1800000000039</v>
      </c>
    </row>
    <row r="111" spans="2:15" ht="27" x14ac:dyDescent="0.3">
      <c r="B111" s="2">
        <v>42104</v>
      </c>
      <c r="C111" s="63" t="s">
        <v>290</v>
      </c>
      <c r="D111" s="4"/>
      <c r="E111" s="4" t="s">
        <v>291</v>
      </c>
      <c r="F111" s="24">
        <v>106400</v>
      </c>
      <c r="G111" s="16">
        <v>1135547</v>
      </c>
      <c r="H111" s="9">
        <v>69120</v>
      </c>
      <c r="I111" s="9">
        <v>70000</v>
      </c>
      <c r="J111" s="11">
        <f t="shared" si="0"/>
        <v>880</v>
      </c>
      <c r="K111" s="110">
        <f t="shared" si="2"/>
        <v>5669.1800000000039</v>
      </c>
    </row>
    <row r="112" spans="2:15" ht="18.75" x14ac:dyDescent="0.3">
      <c r="C112" s="48"/>
      <c r="D112" s="4"/>
      <c r="E112" s="4"/>
      <c r="F112" s="24"/>
      <c r="G112" s="16"/>
      <c r="J112" s="11">
        <f t="shared" si="0"/>
        <v>0</v>
      </c>
      <c r="K112" s="111">
        <f t="shared" si="2"/>
        <v>5669.1800000000039</v>
      </c>
    </row>
    <row r="113" spans="2:11" ht="37.5" x14ac:dyDescent="0.3">
      <c r="B113" s="2">
        <v>42107</v>
      </c>
      <c r="C113" s="119" t="s">
        <v>1288</v>
      </c>
      <c r="D113" s="4"/>
      <c r="E113" s="4" t="s">
        <v>1289</v>
      </c>
      <c r="F113" s="118">
        <v>397540</v>
      </c>
      <c r="G113" s="120">
        <v>1135548</v>
      </c>
      <c r="H113" s="9">
        <v>25544.94</v>
      </c>
      <c r="I113" s="9">
        <v>26000</v>
      </c>
      <c r="J113" s="11">
        <f t="shared" si="0"/>
        <v>455.06000000000131</v>
      </c>
      <c r="K113" s="110">
        <f t="shared" si="2"/>
        <v>6124.2400000000052</v>
      </c>
    </row>
    <row r="114" spans="2:11" ht="18.75" x14ac:dyDescent="0.3">
      <c r="C114" s="48"/>
      <c r="D114" s="4"/>
      <c r="E114" s="4"/>
      <c r="F114" s="24"/>
      <c r="G114" s="16"/>
      <c r="J114" s="11">
        <f t="shared" si="0"/>
        <v>0</v>
      </c>
      <c r="K114" s="111">
        <f t="shared" si="2"/>
        <v>6124.2400000000052</v>
      </c>
    </row>
    <row r="115" spans="2:11" ht="39.75" x14ac:dyDescent="0.3">
      <c r="B115" s="2">
        <v>42107</v>
      </c>
      <c r="C115" s="63" t="s">
        <v>292</v>
      </c>
      <c r="D115" s="4"/>
      <c r="E115" s="4" t="s">
        <v>293</v>
      </c>
      <c r="F115" s="24">
        <v>397540</v>
      </c>
      <c r="G115" s="16">
        <v>1136095</v>
      </c>
      <c r="H115" s="9">
        <v>26056.02</v>
      </c>
      <c r="I115" s="9">
        <v>26000</v>
      </c>
      <c r="J115" s="11">
        <f t="shared" si="0"/>
        <v>-56.020000000000437</v>
      </c>
      <c r="K115" s="110">
        <f t="shared" si="2"/>
        <v>6068.2200000000048</v>
      </c>
    </row>
    <row r="116" spans="2:11" ht="18.75" x14ac:dyDescent="0.3">
      <c r="C116" s="48"/>
      <c r="D116" s="4"/>
      <c r="E116" s="4"/>
      <c r="F116" s="24"/>
      <c r="G116" s="16"/>
      <c r="J116" s="11">
        <f t="shared" si="0"/>
        <v>0</v>
      </c>
      <c r="K116" s="111">
        <f t="shared" si="2"/>
        <v>6068.2200000000048</v>
      </c>
    </row>
    <row r="117" spans="2:11" ht="27" x14ac:dyDescent="0.3">
      <c r="B117" s="2">
        <v>42107</v>
      </c>
      <c r="C117" s="63" t="s">
        <v>294</v>
      </c>
      <c r="D117" s="4"/>
      <c r="E117" s="4" t="s">
        <v>295</v>
      </c>
      <c r="F117" s="24">
        <v>397540</v>
      </c>
      <c r="G117" s="16">
        <v>1136096</v>
      </c>
      <c r="H117" s="9">
        <v>28686.92</v>
      </c>
      <c r="I117" s="9">
        <v>26000</v>
      </c>
      <c r="J117" s="11">
        <f t="shared" si="0"/>
        <v>-2686.9199999999983</v>
      </c>
      <c r="K117" s="110">
        <f t="shared" si="2"/>
        <v>3381.3000000000065</v>
      </c>
    </row>
    <row r="118" spans="2:11" ht="18.75" x14ac:dyDescent="0.3">
      <c r="C118" s="48"/>
      <c r="D118" s="4"/>
      <c r="E118" s="4"/>
      <c r="F118" s="24"/>
      <c r="G118" s="16"/>
      <c r="J118" s="11">
        <f t="shared" si="0"/>
        <v>0</v>
      </c>
      <c r="K118" s="111">
        <f t="shared" si="2"/>
        <v>3381.3000000000065</v>
      </c>
    </row>
    <row r="119" spans="2:11" ht="27" x14ac:dyDescent="0.3">
      <c r="B119" s="2">
        <v>42111</v>
      </c>
      <c r="C119" s="63" t="s">
        <v>282</v>
      </c>
      <c r="D119" s="4"/>
      <c r="E119" s="4" t="s">
        <v>283</v>
      </c>
      <c r="F119" s="24">
        <v>394680</v>
      </c>
      <c r="G119" s="16">
        <v>1137838</v>
      </c>
      <c r="H119" s="9">
        <v>29591.200000000001</v>
      </c>
      <c r="I119" s="9">
        <v>26000</v>
      </c>
      <c r="J119" s="11">
        <f t="shared" si="0"/>
        <v>-3591.2000000000007</v>
      </c>
      <c r="K119" s="110">
        <f t="shared" si="2"/>
        <v>-209.89999999999418</v>
      </c>
    </row>
    <row r="120" spans="2:11" ht="18.75" x14ac:dyDescent="0.3">
      <c r="C120" s="48"/>
      <c r="D120" s="4"/>
      <c r="E120" s="4"/>
      <c r="F120" s="24"/>
      <c r="G120" s="16"/>
      <c r="J120" s="11">
        <f t="shared" si="0"/>
        <v>0</v>
      </c>
      <c r="K120" s="111">
        <f t="shared" si="2"/>
        <v>-209.89999999999418</v>
      </c>
    </row>
    <row r="121" spans="2:11" ht="27" x14ac:dyDescent="0.3">
      <c r="B121" s="2">
        <v>42114</v>
      </c>
      <c r="C121" s="63" t="s">
        <v>296</v>
      </c>
      <c r="D121" s="4"/>
      <c r="E121" s="4" t="s">
        <v>297</v>
      </c>
      <c r="F121" s="24">
        <v>447180</v>
      </c>
      <c r="G121" s="16">
        <v>1138317</v>
      </c>
      <c r="H121" s="9">
        <v>30364.78</v>
      </c>
      <c r="I121" s="9">
        <v>29000</v>
      </c>
      <c r="J121" s="11">
        <f t="shared" si="0"/>
        <v>-1364.7799999999988</v>
      </c>
      <c r="K121" s="110">
        <f t="shared" si="2"/>
        <v>-1574.679999999993</v>
      </c>
    </row>
    <row r="122" spans="2:11" ht="18.75" x14ac:dyDescent="0.3">
      <c r="C122" s="48" t="s">
        <v>6</v>
      </c>
      <c r="D122" s="4"/>
      <c r="E122" s="4"/>
      <c r="F122" s="24"/>
      <c r="G122" s="16"/>
      <c r="J122" s="11">
        <f t="shared" si="0"/>
        <v>0</v>
      </c>
      <c r="K122" s="111">
        <f t="shared" si="2"/>
        <v>-1574.679999999993</v>
      </c>
    </row>
    <row r="123" spans="2:11" ht="27" x14ac:dyDescent="0.3">
      <c r="B123" s="2">
        <v>42114</v>
      </c>
      <c r="C123" s="63" t="s">
        <v>298</v>
      </c>
      <c r="D123" s="4"/>
      <c r="E123" s="4" t="s">
        <v>299</v>
      </c>
      <c r="F123" s="24">
        <v>447180</v>
      </c>
      <c r="G123" s="16">
        <v>1138318</v>
      </c>
      <c r="H123" s="9">
        <v>30473.41</v>
      </c>
      <c r="I123" s="9">
        <v>29000</v>
      </c>
      <c r="J123" s="11">
        <f t="shared" si="0"/>
        <v>-1473.4099999999999</v>
      </c>
      <c r="K123" s="110">
        <f t="shared" si="2"/>
        <v>-3048.0899999999929</v>
      </c>
    </row>
    <row r="124" spans="2:11" ht="18.75" x14ac:dyDescent="0.3">
      <c r="C124" s="48" t="s">
        <v>6</v>
      </c>
      <c r="D124" s="4"/>
      <c r="E124" s="4"/>
      <c r="F124" s="24"/>
      <c r="G124" s="16"/>
      <c r="J124" s="11">
        <f t="shared" si="0"/>
        <v>0</v>
      </c>
      <c r="K124" s="111">
        <f t="shared" si="2"/>
        <v>-3048.0899999999929</v>
      </c>
    </row>
    <row r="125" spans="2:11" ht="27" x14ac:dyDescent="0.3">
      <c r="B125" s="2">
        <v>42118</v>
      </c>
      <c r="C125" s="63" t="s">
        <v>300</v>
      </c>
      <c r="D125" s="4"/>
      <c r="E125" s="4" t="s">
        <v>301</v>
      </c>
      <c r="F125" s="24">
        <v>539700</v>
      </c>
      <c r="G125" s="16">
        <v>1140035</v>
      </c>
      <c r="H125" s="9">
        <v>30141</v>
      </c>
      <c r="I125" s="9">
        <v>35000</v>
      </c>
      <c r="J125" s="11">
        <f t="shared" si="0"/>
        <v>4859</v>
      </c>
      <c r="K125" s="110">
        <f t="shared" si="2"/>
        <v>1810.9100000000071</v>
      </c>
    </row>
    <row r="126" spans="2:11" ht="18.75" x14ac:dyDescent="0.3">
      <c r="C126" s="48" t="s">
        <v>6</v>
      </c>
      <c r="D126" s="4"/>
      <c r="E126" s="4"/>
      <c r="F126" s="24"/>
      <c r="G126" s="16"/>
      <c r="J126" s="11">
        <f t="shared" si="0"/>
        <v>0</v>
      </c>
      <c r="K126" s="111">
        <f t="shared" si="2"/>
        <v>1810.9100000000071</v>
      </c>
    </row>
    <row r="127" spans="2:11" ht="27" x14ac:dyDescent="0.3">
      <c r="B127" s="2">
        <v>42121</v>
      </c>
      <c r="C127" s="63" t="s">
        <v>304</v>
      </c>
      <c r="D127" s="4"/>
      <c r="E127" s="4" t="s">
        <v>305</v>
      </c>
      <c r="F127" s="24">
        <v>506550</v>
      </c>
      <c r="G127" s="16">
        <v>1140036</v>
      </c>
      <c r="H127" s="9">
        <v>28861.13</v>
      </c>
      <c r="I127" s="9">
        <v>33000</v>
      </c>
      <c r="J127" s="11">
        <f t="shared" si="0"/>
        <v>4138.869999999999</v>
      </c>
      <c r="K127" s="110">
        <f t="shared" si="2"/>
        <v>5949.7800000000061</v>
      </c>
    </row>
    <row r="128" spans="2:11" ht="18.75" x14ac:dyDescent="0.3">
      <c r="C128" s="48"/>
      <c r="D128" s="4"/>
      <c r="E128" s="4"/>
      <c r="F128" s="24"/>
      <c r="G128" s="16"/>
      <c r="J128" s="11">
        <f t="shared" si="0"/>
        <v>0</v>
      </c>
      <c r="K128" s="111">
        <f t="shared" si="2"/>
        <v>5949.7800000000061</v>
      </c>
    </row>
    <row r="129" spans="2:11" ht="27" x14ac:dyDescent="0.3">
      <c r="B129" s="2">
        <v>42121</v>
      </c>
      <c r="C129" s="63" t="s">
        <v>302</v>
      </c>
      <c r="D129" s="4"/>
      <c r="E129" s="4" t="s">
        <v>303</v>
      </c>
      <c r="F129" s="24">
        <v>506550</v>
      </c>
      <c r="G129" s="16">
        <v>1140314</v>
      </c>
      <c r="H129" s="9">
        <v>30035.69</v>
      </c>
      <c r="I129" s="9">
        <v>33000</v>
      </c>
      <c r="J129" s="11">
        <f t="shared" si="0"/>
        <v>2964.3100000000013</v>
      </c>
      <c r="K129" s="110">
        <f t="shared" si="2"/>
        <v>8914.0900000000074</v>
      </c>
    </row>
    <row r="130" spans="2:11" ht="18.75" x14ac:dyDescent="0.3">
      <c r="C130" s="48" t="s">
        <v>6</v>
      </c>
      <c r="D130" s="4"/>
      <c r="E130" s="4"/>
      <c r="F130" s="24"/>
      <c r="G130" s="16"/>
      <c r="J130" s="11">
        <f t="shared" si="0"/>
        <v>0</v>
      </c>
      <c r="K130" s="111">
        <f t="shared" si="2"/>
        <v>8914.0900000000074</v>
      </c>
    </row>
    <row r="131" spans="2:11" ht="27" x14ac:dyDescent="0.3">
      <c r="B131" s="2">
        <v>42124</v>
      </c>
      <c r="C131" s="63" t="s">
        <v>306</v>
      </c>
      <c r="D131" s="4"/>
      <c r="E131" s="4" t="s">
        <v>307</v>
      </c>
      <c r="F131" s="24">
        <v>431648</v>
      </c>
      <c r="G131" s="16">
        <v>1141914</v>
      </c>
      <c r="H131" s="9">
        <v>29681.56</v>
      </c>
      <c r="I131" s="9">
        <v>28000</v>
      </c>
      <c r="J131" s="11">
        <f t="shared" si="0"/>
        <v>-1681.5600000000013</v>
      </c>
      <c r="K131" s="110">
        <f t="shared" si="2"/>
        <v>7232.5300000000061</v>
      </c>
    </row>
    <row r="132" spans="2:11" ht="18.75" x14ac:dyDescent="0.3">
      <c r="C132" s="48"/>
      <c r="D132" s="4"/>
      <c r="E132" s="4"/>
      <c r="F132" s="24"/>
      <c r="G132" s="16"/>
      <c r="J132" s="11">
        <f t="shared" si="0"/>
        <v>0</v>
      </c>
      <c r="K132" s="111">
        <f t="shared" si="2"/>
        <v>7232.5300000000061</v>
      </c>
    </row>
    <row r="133" spans="2:11" ht="27" x14ac:dyDescent="0.3">
      <c r="B133" s="2">
        <v>42124</v>
      </c>
      <c r="C133" s="63" t="s">
        <v>306</v>
      </c>
      <c r="D133" s="4"/>
      <c r="E133" s="4" t="s">
        <v>308</v>
      </c>
      <c r="F133" s="24">
        <v>431648</v>
      </c>
      <c r="G133" s="16">
        <v>1142241</v>
      </c>
      <c r="H133" s="9">
        <v>30716.799999999999</v>
      </c>
      <c r="I133" s="9">
        <v>28000</v>
      </c>
      <c r="J133" s="11">
        <f t="shared" si="0"/>
        <v>-2716.7999999999993</v>
      </c>
      <c r="K133" s="110">
        <f t="shared" si="2"/>
        <v>4515.7300000000068</v>
      </c>
    </row>
    <row r="134" spans="2:11" ht="18.75" x14ac:dyDescent="0.3">
      <c r="C134" s="48"/>
      <c r="D134" s="4"/>
      <c r="E134" s="4"/>
      <c r="F134" s="24"/>
      <c r="G134" s="16"/>
      <c r="J134" s="11">
        <f t="shared" si="0"/>
        <v>0</v>
      </c>
      <c r="K134" s="111">
        <f t="shared" ref="K134:K197" si="5">K133+J134</f>
        <v>4515.7300000000068</v>
      </c>
    </row>
    <row r="135" spans="2:11" ht="27" x14ac:dyDescent="0.3">
      <c r="B135" s="2">
        <v>42128</v>
      </c>
      <c r="C135" s="64" t="s">
        <v>311</v>
      </c>
      <c r="D135" s="4"/>
      <c r="E135" s="4" t="s">
        <v>312</v>
      </c>
      <c r="F135" s="24">
        <v>481275</v>
      </c>
      <c r="G135" s="16">
        <v>1142706</v>
      </c>
      <c r="H135" s="9">
        <v>31076.400000000001</v>
      </c>
      <c r="I135" s="9">
        <v>31000</v>
      </c>
      <c r="J135" s="11">
        <f t="shared" si="0"/>
        <v>-76.400000000001455</v>
      </c>
      <c r="K135" s="110">
        <f t="shared" si="5"/>
        <v>4439.3300000000054</v>
      </c>
    </row>
    <row r="136" spans="2:11" ht="18.75" x14ac:dyDescent="0.3">
      <c r="C136" s="48" t="s">
        <v>6</v>
      </c>
      <c r="D136" s="4"/>
      <c r="E136" s="4"/>
      <c r="F136" s="24"/>
      <c r="G136" s="16"/>
      <c r="J136" s="11">
        <f t="shared" si="0"/>
        <v>0</v>
      </c>
      <c r="K136" s="111">
        <f t="shared" si="5"/>
        <v>4439.3300000000054</v>
      </c>
    </row>
    <row r="137" spans="2:11" ht="27" x14ac:dyDescent="0.3">
      <c r="B137" s="2">
        <v>42128</v>
      </c>
      <c r="C137" s="64" t="s">
        <v>309</v>
      </c>
      <c r="D137" s="4"/>
      <c r="E137" s="4" t="s">
        <v>310</v>
      </c>
      <c r="F137" s="24">
        <v>481275</v>
      </c>
      <c r="G137" s="16">
        <v>1142707</v>
      </c>
      <c r="H137" s="9">
        <v>31044.5</v>
      </c>
      <c r="I137" s="9">
        <v>31000</v>
      </c>
      <c r="J137" s="11">
        <f t="shared" si="0"/>
        <v>-44.5</v>
      </c>
      <c r="K137" s="110">
        <f t="shared" si="5"/>
        <v>4394.8300000000054</v>
      </c>
    </row>
    <row r="138" spans="2:11" ht="18.75" x14ac:dyDescent="0.3">
      <c r="C138" s="48" t="s">
        <v>6</v>
      </c>
      <c r="D138" s="4"/>
      <c r="E138" s="4"/>
      <c r="F138" s="24"/>
      <c r="G138" s="16"/>
      <c r="J138" s="11">
        <f t="shared" si="0"/>
        <v>0</v>
      </c>
      <c r="K138" s="111">
        <f t="shared" si="5"/>
        <v>4394.8300000000054</v>
      </c>
    </row>
    <row r="139" spans="2:11" ht="27" x14ac:dyDescent="0.3">
      <c r="B139" s="2">
        <v>42132</v>
      </c>
      <c r="C139" s="64" t="s">
        <v>315</v>
      </c>
      <c r="D139" s="4"/>
      <c r="E139" s="4" t="s">
        <v>316</v>
      </c>
      <c r="F139" s="24">
        <v>471665</v>
      </c>
      <c r="G139" s="16">
        <v>1144389</v>
      </c>
      <c r="H139" s="9">
        <v>31146.93</v>
      </c>
      <c r="I139" s="9">
        <v>31000</v>
      </c>
      <c r="J139" s="11">
        <f t="shared" si="0"/>
        <v>-146.93000000000029</v>
      </c>
      <c r="K139" s="110">
        <f t="shared" si="5"/>
        <v>4247.9000000000051</v>
      </c>
    </row>
    <row r="140" spans="2:11" ht="18.75" x14ac:dyDescent="0.3">
      <c r="C140" s="48" t="s">
        <v>6</v>
      </c>
      <c r="D140" s="4"/>
      <c r="E140" s="4"/>
      <c r="F140" s="24"/>
      <c r="G140" s="16"/>
      <c r="J140" s="11">
        <f t="shared" si="0"/>
        <v>0</v>
      </c>
      <c r="K140" s="111">
        <f t="shared" si="5"/>
        <v>4247.9000000000051</v>
      </c>
    </row>
    <row r="141" spans="2:11" ht="27" x14ac:dyDescent="0.3">
      <c r="B141" s="2">
        <v>42132</v>
      </c>
      <c r="C141" s="64" t="s">
        <v>313</v>
      </c>
      <c r="D141" s="4"/>
      <c r="E141" s="4" t="s">
        <v>314</v>
      </c>
      <c r="F141" s="24">
        <v>471665</v>
      </c>
      <c r="G141" s="16">
        <v>1144390</v>
      </c>
      <c r="H141" s="9">
        <v>32026.400000000001</v>
      </c>
      <c r="I141" s="9">
        <v>31000</v>
      </c>
      <c r="J141" s="11">
        <f t="shared" si="0"/>
        <v>-1026.4000000000015</v>
      </c>
      <c r="K141" s="110">
        <f t="shared" si="5"/>
        <v>3221.5000000000036</v>
      </c>
    </row>
    <row r="142" spans="2:11" ht="18.75" x14ac:dyDescent="0.3">
      <c r="C142" s="48" t="s">
        <v>6</v>
      </c>
      <c r="D142" s="4"/>
      <c r="E142" s="4"/>
      <c r="F142" s="24"/>
      <c r="G142" s="16"/>
      <c r="J142" s="11">
        <f t="shared" si="0"/>
        <v>0</v>
      </c>
      <c r="K142" s="111">
        <f t="shared" si="5"/>
        <v>3221.5000000000036</v>
      </c>
    </row>
    <row r="143" spans="2:11" ht="27" x14ac:dyDescent="0.3">
      <c r="B143" s="2">
        <v>42135</v>
      </c>
      <c r="C143" s="64" t="s">
        <v>317</v>
      </c>
      <c r="D143" s="4"/>
      <c r="E143" s="4" t="s">
        <v>318</v>
      </c>
      <c r="F143" s="24">
        <v>488320</v>
      </c>
      <c r="G143" s="16">
        <v>1144949</v>
      </c>
      <c r="H143" s="9">
        <v>32369.759999999998</v>
      </c>
      <c r="I143" s="9">
        <v>32000</v>
      </c>
      <c r="J143" s="11">
        <f t="shared" si="0"/>
        <v>-369.7599999999984</v>
      </c>
      <c r="K143" s="110">
        <f t="shared" si="5"/>
        <v>2851.7400000000052</v>
      </c>
    </row>
    <row r="144" spans="2:11" ht="18.75" x14ac:dyDescent="0.3">
      <c r="C144" s="48" t="s">
        <v>6</v>
      </c>
      <c r="D144" s="4"/>
      <c r="E144" s="4"/>
      <c r="F144" s="24"/>
      <c r="G144" s="16"/>
      <c r="J144" s="11">
        <f t="shared" si="0"/>
        <v>0</v>
      </c>
      <c r="K144" s="111">
        <f t="shared" si="5"/>
        <v>2851.7400000000052</v>
      </c>
    </row>
    <row r="145" spans="1:11" ht="27" x14ac:dyDescent="0.3">
      <c r="B145" s="2">
        <v>42135</v>
      </c>
      <c r="C145" s="64" t="s">
        <v>320</v>
      </c>
      <c r="D145" s="4"/>
      <c r="E145" s="4" t="s">
        <v>319</v>
      </c>
      <c r="F145" s="24">
        <v>488320</v>
      </c>
      <c r="G145" s="16">
        <v>1144950</v>
      </c>
      <c r="H145" s="9">
        <v>32575.5</v>
      </c>
      <c r="I145" s="9">
        <v>32000</v>
      </c>
      <c r="J145" s="11">
        <f t="shared" si="0"/>
        <v>-575.5</v>
      </c>
      <c r="K145" s="110">
        <f t="shared" si="5"/>
        <v>2276.2400000000052</v>
      </c>
    </row>
    <row r="146" spans="1:11" ht="18.75" x14ac:dyDescent="0.3">
      <c r="C146" s="48" t="s">
        <v>6</v>
      </c>
      <c r="D146" s="4"/>
      <c r="E146" s="4"/>
      <c r="F146" s="24"/>
      <c r="G146" s="16"/>
      <c r="J146" s="11">
        <f t="shared" si="0"/>
        <v>0</v>
      </c>
      <c r="K146" s="111">
        <f t="shared" si="5"/>
        <v>2276.2400000000052</v>
      </c>
    </row>
    <row r="147" spans="1:11" ht="27" x14ac:dyDescent="0.3">
      <c r="B147" s="2">
        <v>42139</v>
      </c>
      <c r="C147" s="64" t="s">
        <v>321</v>
      </c>
      <c r="D147" s="4"/>
      <c r="E147" s="4" t="s">
        <v>322</v>
      </c>
      <c r="F147" s="24">
        <v>497904</v>
      </c>
      <c r="G147" s="16">
        <v>1146559</v>
      </c>
      <c r="H147" s="9">
        <v>33704.71</v>
      </c>
      <c r="I147" s="9">
        <v>33000</v>
      </c>
      <c r="J147" s="11">
        <f t="shared" si="0"/>
        <v>-704.70999999999913</v>
      </c>
      <c r="K147" s="110">
        <f t="shared" si="5"/>
        <v>1571.5300000000061</v>
      </c>
    </row>
    <row r="148" spans="1:11" ht="18.75" x14ac:dyDescent="0.3">
      <c r="A148" s="49"/>
      <c r="C148" s="48" t="s">
        <v>6</v>
      </c>
      <c r="D148" s="4"/>
      <c r="E148" s="4"/>
      <c r="F148" s="24"/>
      <c r="G148" s="16"/>
      <c r="J148" s="11">
        <f t="shared" si="0"/>
        <v>0</v>
      </c>
      <c r="K148" s="111">
        <f t="shared" si="5"/>
        <v>1571.5300000000061</v>
      </c>
    </row>
    <row r="149" spans="1:11" ht="27" x14ac:dyDescent="0.3">
      <c r="B149" s="2">
        <v>42139</v>
      </c>
      <c r="C149" s="64" t="s">
        <v>323</v>
      </c>
      <c r="D149" s="4"/>
      <c r="E149" s="4" t="s">
        <v>324</v>
      </c>
      <c r="F149" s="24">
        <v>497904</v>
      </c>
      <c r="G149" s="16">
        <v>1146560</v>
      </c>
      <c r="H149" s="9">
        <v>33178.019999999997</v>
      </c>
      <c r="I149" s="9">
        <v>33000</v>
      </c>
      <c r="J149" s="11">
        <f t="shared" si="0"/>
        <v>-178.0199999999968</v>
      </c>
      <c r="K149" s="110">
        <f t="shared" si="5"/>
        <v>1393.5100000000093</v>
      </c>
    </row>
    <row r="150" spans="1:11" ht="18.75" x14ac:dyDescent="0.3">
      <c r="C150" s="48" t="s">
        <v>6</v>
      </c>
      <c r="D150" s="4"/>
      <c r="E150" s="4"/>
      <c r="F150" s="24"/>
      <c r="G150" s="16"/>
      <c r="J150" s="11">
        <f t="shared" si="0"/>
        <v>0</v>
      </c>
      <c r="K150" s="111">
        <f t="shared" si="5"/>
        <v>1393.5100000000093</v>
      </c>
    </row>
    <row r="151" spans="1:11" ht="27" x14ac:dyDescent="0.3">
      <c r="B151" s="2">
        <v>42142</v>
      </c>
      <c r="C151" s="64" t="s">
        <v>325</v>
      </c>
      <c r="E151" s="4" t="s">
        <v>326</v>
      </c>
      <c r="F151" s="24">
        <v>512040</v>
      </c>
      <c r="G151" s="16">
        <v>1147119</v>
      </c>
      <c r="H151" s="9">
        <v>34125.660000000003</v>
      </c>
      <c r="I151" s="9">
        <v>34000</v>
      </c>
      <c r="J151" s="11">
        <f t="shared" si="0"/>
        <v>-125.66000000000349</v>
      </c>
      <c r="K151" s="110">
        <f t="shared" si="5"/>
        <v>1267.8500000000058</v>
      </c>
    </row>
    <row r="152" spans="1:11" ht="18.75" x14ac:dyDescent="0.3">
      <c r="C152" s="48" t="s">
        <v>6</v>
      </c>
      <c r="D152" s="4"/>
      <c r="E152" s="4"/>
      <c r="F152" s="24"/>
      <c r="G152" s="16"/>
      <c r="J152" s="11">
        <f t="shared" si="0"/>
        <v>0</v>
      </c>
      <c r="K152" s="111">
        <f t="shared" si="5"/>
        <v>1267.8500000000058</v>
      </c>
    </row>
    <row r="153" spans="1:11" ht="27" x14ac:dyDescent="0.3">
      <c r="B153" s="2">
        <v>42142</v>
      </c>
      <c r="C153" s="64" t="s">
        <v>327</v>
      </c>
      <c r="D153" s="4"/>
      <c r="E153" s="4" t="s">
        <v>328</v>
      </c>
      <c r="F153" s="24">
        <v>512040</v>
      </c>
      <c r="G153" s="16">
        <v>1147120</v>
      </c>
      <c r="H153" s="9">
        <v>33976.51</v>
      </c>
      <c r="I153" s="9">
        <v>34000</v>
      </c>
      <c r="J153" s="11">
        <f t="shared" si="0"/>
        <v>23.489999999997963</v>
      </c>
      <c r="K153" s="110">
        <f t="shared" si="5"/>
        <v>1291.3400000000038</v>
      </c>
    </row>
    <row r="154" spans="1:11" ht="18.75" x14ac:dyDescent="0.3">
      <c r="C154" s="48" t="s">
        <v>6</v>
      </c>
      <c r="D154" s="4"/>
      <c r="E154" s="4"/>
      <c r="F154" s="24"/>
      <c r="G154" s="16"/>
      <c r="J154" s="11">
        <f t="shared" si="0"/>
        <v>0</v>
      </c>
      <c r="K154" s="111">
        <f t="shared" si="5"/>
        <v>1291.3400000000038</v>
      </c>
    </row>
    <row r="155" spans="1:11" ht="27" x14ac:dyDescent="0.3">
      <c r="B155" s="2">
        <v>42146</v>
      </c>
      <c r="C155" s="64" t="s">
        <v>329</v>
      </c>
      <c r="D155" s="4"/>
      <c r="E155" s="4" t="s">
        <v>330</v>
      </c>
      <c r="F155" s="24">
        <v>551160</v>
      </c>
      <c r="G155" s="16">
        <v>1148751</v>
      </c>
      <c r="H155" s="9">
        <v>33213.72</v>
      </c>
      <c r="I155" s="9">
        <v>36000</v>
      </c>
      <c r="J155" s="11">
        <f t="shared" si="0"/>
        <v>2786.2799999999988</v>
      </c>
      <c r="K155" s="110">
        <f t="shared" si="5"/>
        <v>4077.6200000000026</v>
      </c>
    </row>
    <row r="156" spans="1:11" ht="18.75" x14ac:dyDescent="0.3">
      <c r="C156" s="48" t="s">
        <v>6</v>
      </c>
      <c r="D156" s="4"/>
      <c r="E156" s="4"/>
      <c r="F156" s="24"/>
      <c r="G156" s="16"/>
      <c r="J156" s="11">
        <f t="shared" si="0"/>
        <v>0</v>
      </c>
      <c r="K156" s="110">
        <f t="shared" si="5"/>
        <v>4077.6200000000026</v>
      </c>
    </row>
    <row r="157" spans="1:11" ht="27" x14ac:dyDescent="0.3">
      <c r="B157" s="2">
        <v>42146</v>
      </c>
      <c r="C157" s="64" t="s">
        <v>331</v>
      </c>
      <c r="D157" s="4"/>
      <c r="E157" s="4" t="s">
        <v>332</v>
      </c>
      <c r="F157" s="24">
        <v>551160</v>
      </c>
      <c r="G157" s="16">
        <v>1148752</v>
      </c>
      <c r="H157" s="9">
        <v>33175.160000000003</v>
      </c>
      <c r="I157" s="9">
        <v>36000</v>
      </c>
      <c r="J157" s="11">
        <f t="shared" si="0"/>
        <v>2824.8399999999965</v>
      </c>
      <c r="K157" s="110">
        <f t="shared" si="5"/>
        <v>6902.4599999999991</v>
      </c>
    </row>
    <row r="158" spans="1:11" ht="18.75" x14ac:dyDescent="0.3">
      <c r="C158" s="29" t="s">
        <v>6</v>
      </c>
      <c r="D158" s="4"/>
      <c r="E158" s="4"/>
      <c r="F158" s="24"/>
      <c r="G158" s="16"/>
      <c r="J158" s="11">
        <f t="shared" si="0"/>
        <v>0</v>
      </c>
      <c r="K158" s="110">
        <f t="shared" si="5"/>
        <v>6902.4599999999991</v>
      </c>
    </row>
    <row r="159" spans="1:11" ht="27" x14ac:dyDescent="0.3">
      <c r="B159" s="2">
        <v>42149</v>
      </c>
      <c r="C159" s="64" t="s">
        <v>333</v>
      </c>
      <c r="D159" s="4"/>
      <c r="E159" s="4" t="s">
        <v>334</v>
      </c>
      <c r="F159" s="24">
        <v>520030</v>
      </c>
      <c r="G159" s="16">
        <v>1148753</v>
      </c>
      <c r="H159" s="9">
        <v>33888.65</v>
      </c>
      <c r="I159" s="9">
        <v>34000</v>
      </c>
      <c r="J159" s="11">
        <f t="shared" si="0"/>
        <v>111.34999999999854</v>
      </c>
      <c r="K159" s="110">
        <f t="shared" si="5"/>
        <v>7013.8099999999977</v>
      </c>
    </row>
    <row r="160" spans="1:11" ht="18.75" x14ac:dyDescent="0.3">
      <c r="C160" s="29" t="s">
        <v>6</v>
      </c>
      <c r="D160" s="4"/>
      <c r="E160" s="4"/>
      <c r="F160" s="24"/>
      <c r="G160" s="16"/>
      <c r="J160" s="11">
        <f t="shared" si="0"/>
        <v>0</v>
      </c>
      <c r="K160" s="110">
        <f t="shared" si="5"/>
        <v>7013.8099999999977</v>
      </c>
    </row>
    <row r="161" spans="2:11" ht="27" x14ac:dyDescent="0.3">
      <c r="B161" s="2">
        <v>42149</v>
      </c>
      <c r="C161" s="64" t="s">
        <v>335</v>
      </c>
      <c r="D161" s="4"/>
      <c r="E161" s="4" t="s">
        <v>336</v>
      </c>
      <c r="F161" s="24">
        <v>520030</v>
      </c>
      <c r="G161" s="16">
        <v>1148989</v>
      </c>
      <c r="H161" s="9">
        <v>34027.78</v>
      </c>
      <c r="I161" s="9">
        <v>34000</v>
      </c>
      <c r="J161" s="11">
        <f t="shared" si="0"/>
        <v>-27.779999999998836</v>
      </c>
      <c r="K161" s="110">
        <f t="shared" si="5"/>
        <v>6986.0299999999988</v>
      </c>
    </row>
    <row r="162" spans="2:11" ht="18.75" x14ac:dyDescent="0.3">
      <c r="C162" s="29" t="s">
        <v>6</v>
      </c>
      <c r="D162" s="4"/>
      <c r="E162" s="4"/>
      <c r="F162" s="24"/>
      <c r="G162" s="16"/>
      <c r="J162" s="11">
        <f t="shared" si="0"/>
        <v>0</v>
      </c>
      <c r="K162" s="110">
        <f t="shared" si="5"/>
        <v>6986.0299999999988</v>
      </c>
    </row>
    <row r="163" spans="2:11" ht="27" x14ac:dyDescent="0.3">
      <c r="B163" s="2">
        <v>42153</v>
      </c>
      <c r="C163" s="64" t="s">
        <v>337</v>
      </c>
      <c r="D163" s="4"/>
      <c r="E163" s="4" t="s">
        <v>338</v>
      </c>
      <c r="F163" s="24">
        <v>522580</v>
      </c>
      <c r="G163" s="16">
        <v>1150616</v>
      </c>
      <c r="H163" s="9">
        <v>32863.11</v>
      </c>
      <c r="I163" s="9">
        <v>34000</v>
      </c>
      <c r="J163" s="11">
        <f t="shared" si="0"/>
        <v>1136.8899999999994</v>
      </c>
      <c r="K163" s="110">
        <f t="shared" si="5"/>
        <v>8122.9199999999983</v>
      </c>
    </row>
    <row r="164" spans="2:11" ht="18.75" x14ac:dyDescent="0.3">
      <c r="C164" s="29" t="s">
        <v>6</v>
      </c>
      <c r="D164" s="4"/>
      <c r="E164" s="4"/>
      <c r="F164" s="24"/>
      <c r="G164" s="16"/>
      <c r="J164" s="11">
        <f t="shared" si="0"/>
        <v>0</v>
      </c>
      <c r="K164" s="110">
        <f t="shared" si="5"/>
        <v>8122.9199999999983</v>
      </c>
    </row>
    <row r="165" spans="2:11" ht="27" x14ac:dyDescent="0.3">
      <c r="B165" s="2">
        <v>42153</v>
      </c>
      <c r="C165" s="64" t="s">
        <v>339</v>
      </c>
      <c r="D165" s="4"/>
      <c r="E165" s="4" t="s">
        <v>340</v>
      </c>
      <c r="F165" s="24">
        <v>522580</v>
      </c>
      <c r="G165" s="16">
        <v>1150617</v>
      </c>
      <c r="H165" s="9">
        <v>32087.58</v>
      </c>
      <c r="I165" s="9">
        <v>34000</v>
      </c>
      <c r="J165" s="11">
        <f t="shared" si="0"/>
        <v>1912.4199999999983</v>
      </c>
      <c r="K165" s="110">
        <f t="shared" si="5"/>
        <v>10035.339999999997</v>
      </c>
    </row>
    <row r="166" spans="2:11" ht="18.75" x14ac:dyDescent="0.3">
      <c r="C166" s="29"/>
      <c r="D166" s="4"/>
      <c r="E166" s="4"/>
      <c r="F166" s="24"/>
      <c r="G166" s="16"/>
      <c r="J166" s="11">
        <f t="shared" si="0"/>
        <v>0</v>
      </c>
      <c r="K166" s="110">
        <f t="shared" si="5"/>
        <v>10035.339999999997</v>
      </c>
    </row>
    <row r="167" spans="2:11" ht="27" x14ac:dyDescent="0.3">
      <c r="B167" s="2">
        <v>42156</v>
      </c>
      <c r="C167" s="65" t="s">
        <v>345</v>
      </c>
      <c r="D167" s="4"/>
      <c r="E167" s="4" t="s">
        <v>346</v>
      </c>
      <c r="F167" s="24">
        <v>511500</v>
      </c>
      <c r="G167" s="16">
        <v>1150731</v>
      </c>
      <c r="H167" s="9">
        <v>32823.94</v>
      </c>
      <c r="I167" s="9">
        <v>33000</v>
      </c>
      <c r="J167" s="11">
        <f t="shared" si="0"/>
        <v>176.05999999999767</v>
      </c>
      <c r="K167" s="110">
        <f t="shared" si="5"/>
        <v>10211.399999999994</v>
      </c>
    </row>
    <row r="168" spans="2:11" ht="18.75" x14ac:dyDescent="0.3">
      <c r="C168" s="29"/>
      <c r="D168" s="4"/>
      <c r="E168" s="4"/>
      <c r="F168" s="24"/>
      <c r="G168" s="16"/>
      <c r="J168" s="11">
        <f t="shared" si="0"/>
        <v>0</v>
      </c>
      <c r="K168" s="110">
        <f t="shared" si="5"/>
        <v>10211.399999999994</v>
      </c>
    </row>
    <row r="169" spans="2:11" ht="27" x14ac:dyDescent="0.3">
      <c r="B169" s="2">
        <v>42156</v>
      </c>
      <c r="C169" s="65" t="s">
        <v>347</v>
      </c>
      <c r="D169" s="4"/>
      <c r="E169" s="4" t="s">
        <v>348</v>
      </c>
      <c r="F169" s="24">
        <v>511500</v>
      </c>
      <c r="G169" s="16">
        <v>1150988</v>
      </c>
      <c r="H169" s="9">
        <v>32071.040000000001</v>
      </c>
      <c r="I169" s="9">
        <v>33000</v>
      </c>
      <c r="J169" s="11">
        <f t="shared" si="0"/>
        <v>928.95999999999913</v>
      </c>
      <c r="K169" s="110">
        <f t="shared" si="5"/>
        <v>11140.359999999993</v>
      </c>
    </row>
    <row r="170" spans="2:11" ht="18.75" x14ac:dyDescent="0.3">
      <c r="C170" s="29"/>
      <c r="D170" s="4"/>
      <c r="E170" s="4"/>
      <c r="F170" s="24"/>
      <c r="G170" s="16"/>
      <c r="J170" s="11">
        <f t="shared" si="0"/>
        <v>0</v>
      </c>
      <c r="K170" s="110">
        <f t="shared" si="5"/>
        <v>11140.359999999993</v>
      </c>
    </row>
    <row r="171" spans="2:11" ht="27" x14ac:dyDescent="0.3">
      <c r="B171" s="2">
        <v>42160</v>
      </c>
      <c r="C171" s="65" t="s">
        <v>357</v>
      </c>
      <c r="D171" s="4"/>
      <c r="E171" s="4" t="s">
        <v>349</v>
      </c>
      <c r="F171" s="24">
        <v>441448</v>
      </c>
      <c r="G171" s="16">
        <v>1152679</v>
      </c>
      <c r="H171" s="9">
        <v>29750.82</v>
      </c>
      <c r="I171" s="9">
        <v>28000</v>
      </c>
      <c r="J171" s="11">
        <f t="shared" si="0"/>
        <v>-1750.8199999999997</v>
      </c>
      <c r="K171" s="110">
        <f t="shared" si="5"/>
        <v>9389.5399999999936</v>
      </c>
    </row>
    <row r="172" spans="2:11" ht="18.75" x14ac:dyDescent="0.3">
      <c r="C172" s="29"/>
      <c r="D172" s="4"/>
      <c r="E172" s="4"/>
      <c r="F172" s="24"/>
      <c r="G172" s="16"/>
      <c r="J172" s="11">
        <f t="shared" si="0"/>
        <v>0</v>
      </c>
      <c r="K172" s="110">
        <f t="shared" si="5"/>
        <v>9389.5399999999936</v>
      </c>
    </row>
    <row r="173" spans="2:11" ht="27" x14ac:dyDescent="0.3">
      <c r="B173" s="2">
        <v>42160</v>
      </c>
      <c r="C173" s="65" t="s">
        <v>356</v>
      </c>
      <c r="D173" s="4"/>
      <c r="E173" s="4" t="s">
        <v>350</v>
      </c>
      <c r="F173" s="24">
        <v>441448</v>
      </c>
      <c r="G173" s="16">
        <v>1152564</v>
      </c>
      <c r="H173" s="9">
        <v>30413.09</v>
      </c>
      <c r="I173" s="9">
        <v>28000</v>
      </c>
      <c r="J173" s="11">
        <f t="shared" si="0"/>
        <v>-2413.09</v>
      </c>
      <c r="K173" s="110">
        <f t="shared" si="5"/>
        <v>6976.4499999999935</v>
      </c>
    </row>
    <row r="174" spans="2:11" ht="18.75" x14ac:dyDescent="0.3">
      <c r="C174" s="29"/>
      <c r="D174" s="4"/>
      <c r="E174" s="4"/>
      <c r="F174" s="24"/>
      <c r="G174" s="16"/>
      <c r="J174" s="11">
        <f t="shared" si="0"/>
        <v>0</v>
      </c>
      <c r="K174" s="110">
        <f t="shared" si="5"/>
        <v>6976.4499999999935</v>
      </c>
    </row>
    <row r="175" spans="2:11" ht="27" x14ac:dyDescent="0.3">
      <c r="B175" s="2">
        <v>42163</v>
      </c>
      <c r="C175" s="65" t="s">
        <v>355</v>
      </c>
      <c r="D175" s="4"/>
      <c r="E175" s="4" t="s">
        <v>352</v>
      </c>
      <c r="F175" s="24">
        <v>471000</v>
      </c>
      <c r="G175" s="16">
        <v>1153181</v>
      </c>
      <c r="H175" s="9">
        <v>30560.76</v>
      </c>
      <c r="I175" s="9">
        <v>30000</v>
      </c>
      <c r="J175" s="11">
        <f>I175-H175</f>
        <v>-560.7599999999984</v>
      </c>
      <c r="K175" s="110">
        <f t="shared" si="5"/>
        <v>6415.6899999999951</v>
      </c>
    </row>
    <row r="176" spans="2:11" ht="18.75" x14ac:dyDescent="0.3">
      <c r="C176" s="48"/>
      <c r="D176" s="4"/>
      <c r="E176" s="4"/>
      <c r="F176" s="24"/>
      <c r="G176" s="16"/>
      <c r="J176" s="11">
        <f t="shared" ref="J176:J177" si="6">I176-H176</f>
        <v>0</v>
      </c>
      <c r="K176" s="110">
        <f t="shared" si="5"/>
        <v>6415.6899999999951</v>
      </c>
    </row>
    <row r="177" spans="2:11" ht="27" x14ac:dyDescent="0.3">
      <c r="B177" s="2">
        <v>42163</v>
      </c>
      <c r="C177" s="65" t="s">
        <v>354</v>
      </c>
      <c r="D177" s="4"/>
      <c r="E177" s="4" t="s">
        <v>351</v>
      </c>
      <c r="F177" s="24">
        <v>471000</v>
      </c>
      <c r="G177" s="16">
        <v>1153021</v>
      </c>
      <c r="H177" s="9">
        <v>31295.73</v>
      </c>
      <c r="I177" s="9">
        <v>30000</v>
      </c>
      <c r="J177" s="11">
        <f t="shared" si="6"/>
        <v>-1295.7299999999996</v>
      </c>
      <c r="K177" s="110">
        <f t="shared" si="5"/>
        <v>5119.9599999999955</v>
      </c>
    </row>
    <row r="178" spans="2:11" ht="18.75" x14ac:dyDescent="0.3">
      <c r="C178" s="29"/>
      <c r="D178" s="4"/>
      <c r="E178" s="4"/>
      <c r="F178" s="24"/>
      <c r="G178" s="16"/>
      <c r="J178" s="11">
        <f>I178-H178</f>
        <v>0</v>
      </c>
      <c r="K178" s="110">
        <f t="shared" si="5"/>
        <v>5119.9599999999955</v>
      </c>
    </row>
    <row r="179" spans="2:11" ht="27" x14ac:dyDescent="0.3">
      <c r="B179" s="2">
        <v>42167</v>
      </c>
      <c r="C179" s="65" t="s">
        <v>353</v>
      </c>
      <c r="D179" s="4"/>
      <c r="E179" s="4" t="s">
        <v>358</v>
      </c>
      <c r="F179" s="24">
        <v>463500</v>
      </c>
      <c r="G179" s="16">
        <v>1154723</v>
      </c>
      <c r="H179" s="9">
        <v>30345.99</v>
      </c>
      <c r="I179" s="9">
        <v>30000</v>
      </c>
      <c r="J179" s="11">
        <f t="shared" si="0"/>
        <v>-345.9900000000016</v>
      </c>
      <c r="K179" s="110">
        <f t="shared" si="5"/>
        <v>4773.9699999999939</v>
      </c>
    </row>
    <row r="180" spans="2:11" ht="18.75" x14ac:dyDescent="0.3">
      <c r="C180" s="29"/>
      <c r="D180" s="4"/>
      <c r="E180" s="4"/>
      <c r="F180" s="24"/>
      <c r="G180" s="16"/>
      <c r="J180" s="11">
        <f t="shared" si="0"/>
        <v>0</v>
      </c>
      <c r="K180" s="110">
        <f t="shared" si="5"/>
        <v>4773.9699999999939</v>
      </c>
    </row>
    <row r="181" spans="2:11" ht="27" x14ac:dyDescent="0.3">
      <c r="B181" s="2">
        <v>42167</v>
      </c>
      <c r="C181" s="65" t="s">
        <v>359</v>
      </c>
      <c r="D181" s="4"/>
      <c r="E181" s="4" t="s">
        <v>360</v>
      </c>
      <c r="F181" s="24">
        <v>463710</v>
      </c>
      <c r="G181" s="16">
        <v>1154816</v>
      </c>
      <c r="H181" s="9">
        <v>29514.68</v>
      </c>
      <c r="I181" s="9">
        <v>30000</v>
      </c>
      <c r="J181" s="11">
        <f t="shared" si="0"/>
        <v>485.31999999999971</v>
      </c>
      <c r="K181" s="110">
        <f t="shared" si="5"/>
        <v>5259.2899999999936</v>
      </c>
    </row>
    <row r="182" spans="2:11" ht="18.75" x14ac:dyDescent="0.3">
      <c r="C182" s="29"/>
      <c r="D182" s="4"/>
      <c r="E182" s="4"/>
      <c r="F182" s="24"/>
      <c r="G182" s="16"/>
      <c r="J182" s="11">
        <f t="shared" si="0"/>
        <v>0</v>
      </c>
      <c r="K182" s="110">
        <f t="shared" si="5"/>
        <v>5259.2899999999936</v>
      </c>
    </row>
    <row r="183" spans="2:11" ht="27" x14ac:dyDescent="0.3">
      <c r="B183" s="2">
        <v>42170</v>
      </c>
      <c r="C183" s="65" t="s">
        <v>361</v>
      </c>
      <c r="D183" s="4"/>
      <c r="E183" s="4" t="s">
        <v>362</v>
      </c>
      <c r="F183" s="24">
        <v>495360</v>
      </c>
      <c r="G183" s="16">
        <v>1155332</v>
      </c>
      <c r="H183" s="9">
        <v>30762.65</v>
      </c>
      <c r="I183" s="9">
        <v>32000</v>
      </c>
      <c r="J183" s="11">
        <f t="shared" si="0"/>
        <v>1237.3499999999985</v>
      </c>
      <c r="K183" s="110">
        <f t="shared" si="5"/>
        <v>6496.6399999999921</v>
      </c>
    </row>
    <row r="184" spans="2:11" ht="18.75" x14ac:dyDescent="0.3">
      <c r="C184" s="29"/>
      <c r="D184" s="4"/>
      <c r="E184" s="4"/>
      <c r="F184" s="24"/>
      <c r="G184" s="16"/>
      <c r="J184" s="11">
        <f t="shared" si="0"/>
        <v>0</v>
      </c>
      <c r="K184" s="110">
        <f t="shared" si="5"/>
        <v>6496.6399999999921</v>
      </c>
    </row>
    <row r="185" spans="2:11" ht="27" x14ac:dyDescent="0.3">
      <c r="B185" s="2">
        <v>42170</v>
      </c>
      <c r="C185" s="65" t="s">
        <v>341</v>
      </c>
      <c r="D185" s="4"/>
      <c r="E185" s="4" t="s">
        <v>342</v>
      </c>
      <c r="F185" s="24">
        <v>495360</v>
      </c>
      <c r="G185" s="16">
        <v>1155333</v>
      </c>
      <c r="H185" s="9">
        <v>31625.09</v>
      </c>
      <c r="I185" s="9">
        <v>32000</v>
      </c>
      <c r="J185" s="11">
        <f t="shared" si="0"/>
        <v>374.90999999999985</v>
      </c>
      <c r="K185" s="110">
        <f t="shared" si="5"/>
        <v>6871.549999999992</v>
      </c>
    </row>
    <row r="186" spans="2:11" ht="18.75" x14ac:dyDescent="0.3">
      <c r="C186" s="29"/>
      <c r="D186" s="4"/>
      <c r="E186" s="4"/>
      <c r="F186" s="24"/>
      <c r="G186" s="16"/>
      <c r="J186" s="11">
        <f t="shared" si="0"/>
        <v>0</v>
      </c>
      <c r="K186" s="110">
        <f t="shared" si="5"/>
        <v>6871.549999999992</v>
      </c>
    </row>
    <row r="187" spans="2:11" ht="27" x14ac:dyDescent="0.3">
      <c r="B187" s="2">
        <v>42174</v>
      </c>
      <c r="C187" s="65" t="s">
        <v>365</v>
      </c>
      <c r="D187" s="4"/>
      <c r="E187" s="4" t="s">
        <v>366</v>
      </c>
      <c r="F187" s="24">
        <v>491840</v>
      </c>
      <c r="G187" s="16">
        <v>1156792</v>
      </c>
      <c r="H187" s="9">
        <v>31442.89</v>
      </c>
      <c r="I187" s="9">
        <v>32000</v>
      </c>
      <c r="J187" s="11">
        <f t="shared" si="0"/>
        <v>557.11000000000058</v>
      </c>
      <c r="K187" s="110">
        <f t="shared" si="5"/>
        <v>7428.6599999999926</v>
      </c>
    </row>
    <row r="188" spans="2:11" ht="18.75" x14ac:dyDescent="0.3">
      <c r="C188" s="29"/>
      <c r="D188" s="4"/>
      <c r="E188" s="4"/>
      <c r="F188" s="24"/>
      <c r="G188" s="16"/>
      <c r="J188" s="11">
        <f t="shared" si="0"/>
        <v>0</v>
      </c>
      <c r="K188" s="110">
        <f t="shared" si="5"/>
        <v>7428.6599999999926</v>
      </c>
    </row>
    <row r="189" spans="2:11" ht="27" x14ac:dyDescent="0.3">
      <c r="B189" s="2">
        <v>42174</v>
      </c>
      <c r="C189" s="65" t="s">
        <v>363</v>
      </c>
      <c r="D189" s="4"/>
      <c r="E189" s="4" t="s">
        <v>364</v>
      </c>
      <c r="F189" s="24">
        <v>491840</v>
      </c>
      <c r="G189" s="16">
        <v>1156912</v>
      </c>
      <c r="H189" s="9">
        <v>31425.98</v>
      </c>
      <c r="I189" s="9">
        <v>32000</v>
      </c>
      <c r="J189" s="11">
        <f t="shared" si="0"/>
        <v>574.02000000000044</v>
      </c>
      <c r="K189" s="110">
        <f t="shared" si="5"/>
        <v>8002.679999999993</v>
      </c>
    </row>
    <row r="190" spans="2:11" ht="18.75" x14ac:dyDescent="0.3">
      <c r="C190" s="29"/>
      <c r="D190" s="4"/>
      <c r="E190" s="4"/>
      <c r="F190" s="24"/>
      <c r="G190" s="16"/>
      <c r="J190" s="11">
        <f t="shared" si="0"/>
        <v>0</v>
      </c>
      <c r="K190" s="110">
        <f t="shared" si="5"/>
        <v>8002.679999999993</v>
      </c>
    </row>
    <row r="191" spans="2:11" ht="27" x14ac:dyDescent="0.3">
      <c r="B191" s="2">
        <v>42177</v>
      </c>
      <c r="C191" s="65" t="s">
        <v>367</v>
      </c>
      <c r="D191" s="4"/>
      <c r="E191" s="4" t="s">
        <v>368</v>
      </c>
      <c r="F191" s="24">
        <v>475540</v>
      </c>
      <c r="G191" s="16">
        <v>1157573</v>
      </c>
      <c r="H191" s="9">
        <v>31114.400000000001</v>
      </c>
      <c r="I191" s="9">
        <v>31000</v>
      </c>
      <c r="J191" s="11">
        <f t="shared" si="0"/>
        <v>-114.40000000000146</v>
      </c>
      <c r="K191" s="110">
        <f t="shared" si="5"/>
        <v>7888.2799999999916</v>
      </c>
    </row>
    <row r="192" spans="2:11" ht="18.75" x14ac:dyDescent="0.3">
      <c r="C192" s="29"/>
      <c r="D192" s="4"/>
      <c r="E192" s="4"/>
      <c r="F192" s="24"/>
      <c r="G192" s="16"/>
      <c r="J192" s="11">
        <f t="shared" si="0"/>
        <v>0</v>
      </c>
      <c r="K192" s="110">
        <f t="shared" si="5"/>
        <v>7888.2799999999916</v>
      </c>
    </row>
    <row r="193" spans="2:11" ht="27" x14ac:dyDescent="0.3">
      <c r="B193" s="2">
        <v>42177</v>
      </c>
      <c r="C193" s="65" t="s">
        <v>369</v>
      </c>
      <c r="D193" s="4"/>
      <c r="E193" s="4" t="s">
        <v>370</v>
      </c>
      <c r="F193" s="24">
        <v>475540</v>
      </c>
      <c r="G193" s="16">
        <v>1157574</v>
      </c>
      <c r="H193" s="9">
        <v>30876.03</v>
      </c>
      <c r="I193" s="9">
        <v>31000</v>
      </c>
      <c r="J193" s="11">
        <f t="shared" si="0"/>
        <v>123.97000000000116</v>
      </c>
      <c r="K193" s="110">
        <f t="shared" si="5"/>
        <v>8012.2499999999927</v>
      </c>
    </row>
    <row r="194" spans="2:11" ht="18.75" x14ac:dyDescent="0.3">
      <c r="C194" s="29"/>
      <c r="D194" s="4"/>
      <c r="E194" s="4"/>
      <c r="F194" s="24"/>
      <c r="G194" s="16"/>
      <c r="J194" s="11">
        <f t="shared" si="0"/>
        <v>0</v>
      </c>
      <c r="K194" s="110">
        <f t="shared" si="5"/>
        <v>8012.2499999999927</v>
      </c>
    </row>
    <row r="195" spans="2:11" ht="27" x14ac:dyDescent="0.3">
      <c r="B195" s="2">
        <v>42181</v>
      </c>
      <c r="C195" s="65" t="s">
        <v>343</v>
      </c>
      <c r="D195" s="4"/>
      <c r="E195" s="4" t="s">
        <v>344</v>
      </c>
      <c r="F195" s="24">
        <v>467700</v>
      </c>
      <c r="G195" s="16">
        <v>1159144</v>
      </c>
      <c r="H195" s="9">
        <v>29320.2</v>
      </c>
      <c r="I195" s="9">
        <v>30000</v>
      </c>
      <c r="J195" s="11">
        <f t="shared" si="0"/>
        <v>679.79999999999927</v>
      </c>
      <c r="K195" s="110">
        <f t="shared" si="5"/>
        <v>8692.049999999992</v>
      </c>
    </row>
    <row r="196" spans="2:11" ht="18.75" x14ac:dyDescent="0.3">
      <c r="C196" s="48"/>
      <c r="D196" s="4"/>
      <c r="E196" s="4"/>
      <c r="F196" s="24"/>
      <c r="G196" s="16"/>
      <c r="J196" s="11">
        <f t="shared" si="0"/>
        <v>0</v>
      </c>
      <c r="K196" s="110">
        <f t="shared" si="5"/>
        <v>8692.049999999992</v>
      </c>
    </row>
    <row r="197" spans="2:11" ht="27" x14ac:dyDescent="0.3">
      <c r="B197" s="2">
        <v>42181</v>
      </c>
      <c r="C197" s="65" t="s">
        <v>371</v>
      </c>
      <c r="D197" s="4"/>
      <c r="E197" s="4" t="s">
        <v>372</v>
      </c>
      <c r="F197" s="24">
        <v>467700</v>
      </c>
      <c r="G197" s="16">
        <v>1159322</v>
      </c>
      <c r="H197" s="133">
        <v>29348.95</v>
      </c>
      <c r="I197" s="9">
        <v>30000</v>
      </c>
      <c r="J197" s="11">
        <f t="shared" si="0"/>
        <v>651.04999999999927</v>
      </c>
      <c r="K197" s="110">
        <f t="shared" si="5"/>
        <v>9343.0999999999913</v>
      </c>
    </row>
    <row r="198" spans="2:11" ht="18.75" x14ac:dyDescent="0.3">
      <c r="C198" s="48"/>
      <c r="D198" s="4"/>
      <c r="E198" s="4"/>
      <c r="F198" s="24"/>
      <c r="G198" s="16"/>
      <c r="J198" s="11">
        <f t="shared" si="0"/>
        <v>0</v>
      </c>
      <c r="K198" s="110">
        <f t="shared" ref="K198:K261" si="7">K197+J198</f>
        <v>9343.0999999999913</v>
      </c>
    </row>
    <row r="199" spans="2:11" ht="27" x14ac:dyDescent="0.3">
      <c r="B199" s="2">
        <v>42184</v>
      </c>
      <c r="C199" s="65" t="s">
        <v>373</v>
      </c>
      <c r="D199" s="4"/>
      <c r="E199" s="4" t="s">
        <v>374</v>
      </c>
      <c r="F199" s="24">
        <v>454720</v>
      </c>
      <c r="G199" s="16">
        <v>1159323</v>
      </c>
      <c r="H199" s="9">
        <v>28366.97</v>
      </c>
      <c r="I199" s="9">
        <v>29000</v>
      </c>
      <c r="J199" s="11">
        <f t="shared" si="0"/>
        <v>633.02999999999884</v>
      </c>
      <c r="K199" s="110">
        <f t="shared" si="7"/>
        <v>9976.1299999999901</v>
      </c>
    </row>
    <row r="200" spans="2:11" ht="18.75" x14ac:dyDescent="0.3">
      <c r="C200" s="48"/>
      <c r="D200" s="4"/>
      <c r="E200" s="4"/>
      <c r="F200" s="24"/>
      <c r="G200" s="16"/>
      <c r="J200" s="11">
        <f t="shared" si="0"/>
        <v>0</v>
      </c>
      <c r="K200" s="110">
        <f t="shared" si="7"/>
        <v>9976.1299999999901</v>
      </c>
    </row>
    <row r="201" spans="2:11" ht="27" x14ac:dyDescent="0.3">
      <c r="B201" s="2">
        <v>42184</v>
      </c>
      <c r="C201" s="65" t="s">
        <v>375</v>
      </c>
      <c r="D201" s="4"/>
      <c r="E201" s="4" t="s">
        <v>376</v>
      </c>
      <c r="F201" s="24">
        <v>454720</v>
      </c>
      <c r="G201" s="16">
        <v>1159324</v>
      </c>
      <c r="H201" s="9">
        <v>29360.49</v>
      </c>
      <c r="I201" s="9">
        <v>29000</v>
      </c>
      <c r="J201" s="11">
        <f t="shared" si="0"/>
        <v>-360.4900000000016</v>
      </c>
      <c r="K201" s="110">
        <f t="shared" si="7"/>
        <v>9615.6399999999885</v>
      </c>
    </row>
    <row r="202" spans="2:11" ht="18.75" x14ac:dyDescent="0.3">
      <c r="C202" s="48" t="s">
        <v>379</v>
      </c>
      <c r="D202" s="4"/>
      <c r="E202" s="4"/>
      <c r="F202" s="24"/>
      <c r="G202" s="16"/>
      <c r="J202" s="11">
        <f t="shared" si="0"/>
        <v>0</v>
      </c>
      <c r="K202" s="110">
        <f t="shared" si="7"/>
        <v>9615.6399999999885</v>
      </c>
    </row>
    <row r="203" spans="2:11" ht="27" x14ac:dyDescent="0.3">
      <c r="B203" s="2">
        <v>42188</v>
      </c>
      <c r="C203" s="64" t="s">
        <v>380</v>
      </c>
      <c r="D203" s="4"/>
      <c r="E203" s="4" t="s">
        <v>381</v>
      </c>
      <c r="F203" s="24">
        <v>439880</v>
      </c>
      <c r="G203" s="16">
        <v>1160983</v>
      </c>
      <c r="H203" s="9">
        <v>28303.64</v>
      </c>
      <c r="I203" s="9">
        <v>28000</v>
      </c>
      <c r="J203" s="11">
        <f t="shared" si="0"/>
        <v>-303.63999999999942</v>
      </c>
      <c r="K203" s="110">
        <f t="shared" si="7"/>
        <v>9311.9999999999891</v>
      </c>
    </row>
    <row r="204" spans="2:11" ht="18.75" x14ac:dyDescent="0.3">
      <c r="C204" s="48" t="s">
        <v>379</v>
      </c>
      <c r="D204" s="4"/>
      <c r="E204" s="4"/>
      <c r="F204" s="24"/>
      <c r="G204" s="16"/>
      <c r="J204" s="11">
        <f t="shared" si="0"/>
        <v>0</v>
      </c>
      <c r="K204" s="110">
        <f t="shared" si="7"/>
        <v>9311.9999999999891</v>
      </c>
    </row>
    <row r="205" spans="2:11" ht="27" x14ac:dyDescent="0.3">
      <c r="B205" s="2">
        <v>42188</v>
      </c>
      <c r="C205" s="64" t="s">
        <v>377</v>
      </c>
      <c r="D205" s="4"/>
      <c r="E205" s="4" t="s">
        <v>378</v>
      </c>
      <c r="F205" s="24">
        <v>439880</v>
      </c>
      <c r="G205" s="16">
        <v>1160984</v>
      </c>
      <c r="H205" s="9">
        <v>27455.58</v>
      </c>
      <c r="I205" s="9">
        <v>28000</v>
      </c>
      <c r="J205" s="11">
        <f t="shared" si="0"/>
        <v>544.41999999999825</v>
      </c>
      <c r="K205" s="110">
        <f t="shared" si="7"/>
        <v>9856.4199999999873</v>
      </c>
    </row>
    <row r="206" spans="2:11" ht="18.75" x14ac:dyDescent="0.3">
      <c r="C206" s="48"/>
      <c r="D206" s="4"/>
      <c r="E206" s="4"/>
      <c r="F206" s="24"/>
      <c r="G206" s="16"/>
      <c r="J206" s="11">
        <f t="shared" si="0"/>
        <v>0</v>
      </c>
      <c r="K206" s="110">
        <f t="shared" si="7"/>
        <v>9856.4199999999873</v>
      </c>
    </row>
    <row r="207" spans="2:11" ht="27" x14ac:dyDescent="0.3">
      <c r="B207" s="2">
        <v>42191</v>
      </c>
      <c r="C207" s="64" t="s">
        <v>382</v>
      </c>
      <c r="D207" s="4"/>
      <c r="E207" s="4" t="s">
        <v>383</v>
      </c>
      <c r="F207" s="24">
        <v>444500</v>
      </c>
      <c r="G207" s="16">
        <v>1161476</v>
      </c>
      <c r="H207" s="9">
        <v>27227.86</v>
      </c>
      <c r="I207" s="9">
        <v>28000</v>
      </c>
      <c r="J207" s="11">
        <f t="shared" si="0"/>
        <v>772.13999999999942</v>
      </c>
      <c r="K207" s="110">
        <f t="shared" si="7"/>
        <v>10628.559999999987</v>
      </c>
    </row>
    <row r="208" spans="2:11" ht="18.75" x14ac:dyDescent="0.3">
      <c r="C208" s="48"/>
      <c r="D208" s="4"/>
      <c r="E208" s="4"/>
      <c r="F208" s="24"/>
      <c r="G208" s="16"/>
      <c r="J208" s="11">
        <f t="shared" si="0"/>
        <v>0</v>
      </c>
      <c r="K208" s="110">
        <f t="shared" si="7"/>
        <v>10628.559999999987</v>
      </c>
    </row>
    <row r="209" spans="2:11" ht="27" x14ac:dyDescent="0.3">
      <c r="B209" s="2">
        <v>42191</v>
      </c>
      <c r="C209" s="64" t="s">
        <v>384</v>
      </c>
      <c r="D209" s="4"/>
      <c r="E209" s="4" t="s">
        <v>385</v>
      </c>
      <c r="F209" s="24">
        <v>444500</v>
      </c>
      <c r="G209" s="16">
        <v>1161477</v>
      </c>
      <c r="H209" s="9">
        <v>27015.35</v>
      </c>
      <c r="I209" s="9">
        <v>28000</v>
      </c>
      <c r="J209" s="11">
        <f t="shared" si="0"/>
        <v>984.65000000000146</v>
      </c>
      <c r="K209" s="110">
        <f t="shared" si="7"/>
        <v>11613.209999999988</v>
      </c>
    </row>
    <row r="210" spans="2:11" ht="18.75" x14ac:dyDescent="0.3">
      <c r="C210" s="48"/>
      <c r="D210" s="4"/>
      <c r="E210" s="4"/>
      <c r="F210" s="24"/>
      <c r="G210" s="16"/>
      <c r="J210" s="11">
        <f t="shared" si="0"/>
        <v>0</v>
      </c>
      <c r="K210" s="110">
        <f t="shared" si="7"/>
        <v>11613.209999999988</v>
      </c>
    </row>
    <row r="211" spans="2:11" ht="27" x14ac:dyDescent="0.3">
      <c r="B211" s="2">
        <v>42195</v>
      </c>
      <c r="C211" s="64" t="s">
        <v>386</v>
      </c>
      <c r="D211" s="4"/>
      <c r="E211" s="4" t="s">
        <v>387</v>
      </c>
      <c r="F211" s="24">
        <v>377520</v>
      </c>
      <c r="G211" s="16">
        <v>1163041</v>
      </c>
      <c r="H211" s="9">
        <v>27614.49</v>
      </c>
      <c r="I211" s="9">
        <v>24000</v>
      </c>
      <c r="J211" s="11">
        <f t="shared" si="0"/>
        <v>-3614.4900000000016</v>
      </c>
      <c r="K211" s="110">
        <f t="shared" si="7"/>
        <v>7998.7199999999866</v>
      </c>
    </row>
    <row r="212" spans="2:11" ht="18.75" x14ac:dyDescent="0.3">
      <c r="C212" s="48"/>
      <c r="D212" s="4"/>
      <c r="E212" s="4"/>
      <c r="F212" s="24"/>
      <c r="G212" s="16"/>
      <c r="J212" s="11">
        <f t="shared" si="0"/>
        <v>0</v>
      </c>
      <c r="K212" s="110">
        <f t="shared" si="7"/>
        <v>7998.7199999999866</v>
      </c>
    </row>
    <row r="213" spans="2:11" ht="27" x14ac:dyDescent="0.3">
      <c r="B213" s="2">
        <v>42195</v>
      </c>
      <c r="C213" s="64" t="s">
        <v>388</v>
      </c>
      <c r="D213" s="4"/>
      <c r="E213" s="4" t="s">
        <v>389</v>
      </c>
      <c r="F213" s="24">
        <v>377520</v>
      </c>
      <c r="G213" s="16">
        <v>1163327</v>
      </c>
      <c r="H213" s="9">
        <v>27161.7</v>
      </c>
      <c r="I213" s="9">
        <v>24000</v>
      </c>
      <c r="J213" s="11">
        <f t="shared" si="0"/>
        <v>-3161.7000000000007</v>
      </c>
      <c r="K213" s="110">
        <f t="shared" si="7"/>
        <v>4837.0199999999859</v>
      </c>
    </row>
    <row r="214" spans="2:11" ht="18.75" x14ac:dyDescent="0.3">
      <c r="C214" s="48"/>
      <c r="D214" s="4"/>
      <c r="E214" s="4"/>
      <c r="F214" s="24"/>
      <c r="G214" s="16"/>
      <c r="J214" s="11">
        <f t="shared" si="0"/>
        <v>0</v>
      </c>
      <c r="K214" s="110">
        <f t="shared" si="7"/>
        <v>4837.0199999999859</v>
      </c>
    </row>
    <row r="215" spans="2:11" ht="27" x14ac:dyDescent="0.3">
      <c r="B215" s="2">
        <v>42198</v>
      </c>
      <c r="C215" s="64" t="s">
        <v>390</v>
      </c>
      <c r="D215" s="4"/>
      <c r="E215" s="4" t="s">
        <v>391</v>
      </c>
      <c r="F215" s="24">
        <v>441420</v>
      </c>
      <c r="G215" s="16">
        <v>1163609</v>
      </c>
      <c r="H215" s="9">
        <v>27123.94</v>
      </c>
      <c r="I215" s="9">
        <v>28000</v>
      </c>
      <c r="J215" s="11">
        <f t="shared" si="0"/>
        <v>876.06000000000131</v>
      </c>
      <c r="K215" s="110">
        <f t="shared" si="7"/>
        <v>5713.0799999999872</v>
      </c>
    </row>
    <row r="216" spans="2:11" ht="18.75" x14ac:dyDescent="0.3">
      <c r="C216" s="48"/>
      <c r="D216" s="4"/>
      <c r="E216" s="4"/>
      <c r="F216" s="24"/>
      <c r="G216" s="16"/>
      <c r="J216" s="11">
        <f t="shared" si="0"/>
        <v>0</v>
      </c>
      <c r="K216" s="110">
        <f t="shared" si="7"/>
        <v>5713.0799999999872</v>
      </c>
    </row>
    <row r="217" spans="2:11" ht="27" x14ac:dyDescent="0.3">
      <c r="B217" s="2">
        <v>42198</v>
      </c>
      <c r="C217" s="64" t="s">
        <v>392</v>
      </c>
      <c r="D217" s="4"/>
      <c r="E217" s="4" t="s">
        <v>393</v>
      </c>
      <c r="F217" s="24">
        <v>441420</v>
      </c>
      <c r="G217" s="16">
        <v>1163610</v>
      </c>
      <c r="H217" s="9">
        <v>27210.09</v>
      </c>
      <c r="I217" s="9">
        <v>28000</v>
      </c>
      <c r="J217" s="11">
        <f t="shared" si="0"/>
        <v>789.90999999999985</v>
      </c>
      <c r="K217" s="110">
        <f t="shared" si="7"/>
        <v>6502.989999999987</v>
      </c>
    </row>
    <row r="218" spans="2:11" ht="18.75" x14ac:dyDescent="0.3">
      <c r="C218" s="48"/>
      <c r="D218" s="4"/>
      <c r="E218" s="4"/>
      <c r="F218" s="24"/>
      <c r="G218" s="16"/>
      <c r="J218" s="11">
        <f t="shared" si="0"/>
        <v>0</v>
      </c>
      <c r="K218" s="110">
        <f t="shared" si="7"/>
        <v>6502.989999999987</v>
      </c>
    </row>
    <row r="219" spans="2:11" ht="27" x14ac:dyDescent="0.3">
      <c r="B219" s="2">
        <v>42202</v>
      </c>
      <c r="C219" s="64" t="s">
        <v>394</v>
      </c>
      <c r="D219" s="4"/>
      <c r="E219" s="4" t="s">
        <v>395</v>
      </c>
      <c r="F219" s="24">
        <v>446320</v>
      </c>
      <c r="G219" s="16">
        <v>1165121</v>
      </c>
      <c r="H219" s="9">
        <v>28702.51</v>
      </c>
      <c r="I219" s="9">
        <v>28000</v>
      </c>
      <c r="J219" s="11">
        <f t="shared" si="0"/>
        <v>-702.5099999999984</v>
      </c>
      <c r="K219" s="110">
        <f t="shared" si="7"/>
        <v>5800.4799999999886</v>
      </c>
    </row>
    <row r="220" spans="2:11" ht="18.75" x14ac:dyDescent="0.3">
      <c r="C220" s="48"/>
      <c r="D220" s="4"/>
      <c r="E220" s="4"/>
      <c r="F220" s="24"/>
      <c r="G220" s="16"/>
      <c r="J220" s="11">
        <f t="shared" si="0"/>
        <v>0</v>
      </c>
      <c r="K220" s="110">
        <f t="shared" si="7"/>
        <v>5800.4799999999886</v>
      </c>
    </row>
    <row r="221" spans="2:11" ht="27" x14ac:dyDescent="0.3">
      <c r="B221" s="2">
        <v>42202</v>
      </c>
      <c r="C221" s="64" t="s">
        <v>396</v>
      </c>
      <c r="D221" s="4"/>
      <c r="E221" s="4" t="s">
        <v>397</v>
      </c>
      <c r="F221" s="24">
        <v>446320</v>
      </c>
      <c r="G221" s="16">
        <v>1165218</v>
      </c>
      <c r="H221" s="9">
        <v>28787.39</v>
      </c>
      <c r="I221" s="9">
        <v>28000</v>
      </c>
      <c r="J221" s="11">
        <f t="shared" si="0"/>
        <v>-787.38999999999942</v>
      </c>
      <c r="K221" s="110">
        <f t="shared" si="7"/>
        <v>5013.0899999999892</v>
      </c>
    </row>
    <row r="222" spans="2:11" ht="18.75" x14ac:dyDescent="0.3">
      <c r="C222" s="48"/>
      <c r="D222" s="4"/>
      <c r="E222" s="4"/>
      <c r="F222" s="24"/>
      <c r="G222" s="16"/>
      <c r="J222" s="11">
        <f t="shared" si="0"/>
        <v>0</v>
      </c>
      <c r="K222" s="110">
        <f t="shared" si="7"/>
        <v>5013.0899999999892</v>
      </c>
    </row>
    <row r="223" spans="2:11" ht="27" x14ac:dyDescent="0.3">
      <c r="B223" s="2">
        <v>42205</v>
      </c>
      <c r="C223" s="64" t="s">
        <v>398</v>
      </c>
      <c r="D223" s="4"/>
      <c r="E223" s="4" t="s">
        <v>399</v>
      </c>
      <c r="F223" s="24">
        <v>801900</v>
      </c>
      <c r="G223" s="16">
        <v>1165331</v>
      </c>
      <c r="H223" s="9">
        <v>46260.66</v>
      </c>
      <c r="I223" s="9">
        <v>50000</v>
      </c>
      <c r="J223" s="11">
        <f t="shared" si="0"/>
        <v>3739.3399999999965</v>
      </c>
      <c r="K223" s="110">
        <f t="shared" si="7"/>
        <v>8752.4299999999857</v>
      </c>
    </row>
    <row r="224" spans="2:11" ht="18.75" x14ac:dyDescent="0.3">
      <c r="C224" s="48"/>
      <c r="D224" s="4"/>
      <c r="E224" s="4"/>
      <c r="F224" s="24"/>
      <c r="G224" s="16"/>
      <c r="J224" s="11">
        <f t="shared" si="0"/>
        <v>0</v>
      </c>
      <c r="K224" s="110">
        <f t="shared" si="7"/>
        <v>8752.4299999999857</v>
      </c>
    </row>
    <row r="225" spans="2:11" ht="27" x14ac:dyDescent="0.3">
      <c r="B225" s="2">
        <v>42205</v>
      </c>
      <c r="C225" s="64" t="s">
        <v>400</v>
      </c>
      <c r="D225" s="4"/>
      <c r="E225" s="4" t="s">
        <v>401</v>
      </c>
      <c r="F225" s="24">
        <v>449064</v>
      </c>
      <c r="G225" s="16">
        <v>1165640</v>
      </c>
      <c r="H225" s="9">
        <v>29993.27</v>
      </c>
      <c r="I225" s="9">
        <v>28000</v>
      </c>
      <c r="J225" s="11">
        <f t="shared" si="0"/>
        <v>-1993.2700000000004</v>
      </c>
      <c r="K225" s="110">
        <f t="shared" si="7"/>
        <v>6759.1599999999853</v>
      </c>
    </row>
    <row r="226" spans="2:11" ht="18.75" x14ac:dyDescent="0.3">
      <c r="C226" s="48"/>
      <c r="D226" s="4"/>
      <c r="E226" s="4"/>
      <c r="F226" s="24"/>
      <c r="G226" s="16"/>
      <c r="J226" s="11">
        <f t="shared" si="0"/>
        <v>0</v>
      </c>
      <c r="K226" s="110">
        <f t="shared" si="7"/>
        <v>6759.1599999999853</v>
      </c>
    </row>
    <row r="227" spans="2:11" ht="27" x14ac:dyDescent="0.3">
      <c r="B227" s="2">
        <v>42205</v>
      </c>
      <c r="C227" s="64" t="s">
        <v>402</v>
      </c>
      <c r="D227" s="4"/>
      <c r="E227" s="4" t="s">
        <v>403</v>
      </c>
      <c r="F227" s="24">
        <v>449064</v>
      </c>
      <c r="G227" s="16">
        <v>1165449</v>
      </c>
      <c r="H227" s="9">
        <v>29701.68</v>
      </c>
      <c r="I227" s="9">
        <v>28000</v>
      </c>
      <c r="J227" s="11">
        <f t="shared" si="0"/>
        <v>-1701.6800000000003</v>
      </c>
      <c r="K227" s="110">
        <f t="shared" si="7"/>
        <v>5057.479999999985</v>
      </c>
    </row>
    <row r="228" spans="2:11" ht="18.75" x14ac:dyDescent="0.3">
      <c r="C228" s="48"/>
      <c r="D228" s="4"/>
      <c r="E228" s="4"/>
      <c r="F228" s="24"/>
      <c r="G228" s="16"/>
      <c r="J228" s="11">
        <f t="shared" si="0"/>
        <v>0</v>
      </c>
      <c r="K228" s="110">
        <f t="shared" si="7"/>
        <v>5057.479999999985</v>
      </c>
    </row>
    <row r="229" spans="2:11" ht="27" x14ac:dyDescent="0.3">
      <c r="B229" s="2">
        <v>42209</v>
      </c>
      <c r="C229" s="64" t="s">
        <v>404</v>
      </c>
      <c r="D229" s="4"/>
      <c r="E229" s="4" t="s">
        <v>405</v>
      </c>
      <c r="F229" s="24">
        <v>456092</v>
      </c>
      <c r="G229" s="16">
        <v>1167080</v>
      </c>
      <c r="H229" s="9">
        <v>30300.48</v>
      </c>
      <c r="I229" s="9">
        <v>28000</v>
      </c>
      <c r="J229" s="11">
        <f t="shared" si="0"/>
        <v>-2300.4799999999996</v>
      </c>
      <c r="K229" s="110">
        <f t="shared" si="7"/>
        <v>2756.9999999999854</v>
      </c>
    </row>
    <row r="230" spans="2:11" ht="18.75" x14ac:dyDescent="0.3">
      <c r="C230" s="48"/>
      <c r="D230" s="4"/>
      <c r="E230" s="4"/>
      <c r="F230" s="24"/>
      <c r="G230" s="16"/>
      <c r="J230" s="11">
        <f t="shared" si="0"/>
        <v>0</v>
      </c>
      <c r="K230" s="110">
        <f t="shared" si="7"/>
        <v>2756.9999999999854</v>
      </c>
    </row>
    <row r="231" spans="2:11" ht="27" x14ac:dyDescent="0.3">
      <c r="B231" s="2">
        <v>42209</v>
      </c>
      <c r="C231" s="64" t="s">
        <v>404</v>
      </c>
      <c r="D231" s="4"/>
      <c r="E231" s="4" t="s">
        <v>406</v>
      </c>
      <c r="F231" s="24">
        <v>456092</v>
      </c>
      <c r="G231" s="16">
        <v>1167361</v>
      </c>
      <c r="H231" s="9">
        <v>30211.18</v>
      </c>
      <c r="I231" s="9">
        <v>28000</v>
      </c>
      <c r="J231" s="11">
        <f t="shared" si="0"/>
        <v>-2211.1800000000003</v>
      </c>
      <c r="K231" s="110">
        <f t="shared" si="7"/>
        <v>545.81999999998516</v>
      </c>
    </row>
    <row r="232" spans="2:11" ht="18.75" x14ac:dyDescent="0.3">
      <c r="C232" s="48"/>
      <c r="D232" s="4"/>
      <c r="E232" s="4"/>
      <c r="F232" s="24"/>
      <c r="G232" s="16"/>
      <c r="J232" s="11">
        <f t="shared" si="0"/>
        <v>0</v>
      </c>
      <c r="K232" s="110">
        <f t="shared" si="7"/>
        <v>545.81999999998516</v>
      </c>
    </row>
    <row r="233" spans="2:11" ht="27" x14ac:dyDescent="0.3">
      <c r="B233" s="2">
        <v>42213</v>
      </c>
      <c r="C233" s="64" t="s">
        <v>407</v>
      </c>
      <c r="D233" s="4"/>
      <c r="E233" s="4" t="s">
        <v>408</v>
      </c>
      <c r="F233" s="24">
        <v>456680</v>
      </c>
      <c r="G233" s="16">
        <v>1167576</v>
      </c>
      <c r="H233" s="9">
        <v>30956.79</v>
      </c>
      <c r="I233" s="9">
        <v>28000</v>
      </c>
      <c r="J233" s="11">
        <f t="shared" si="0"/>
        <v>-2956.7900000000009</v>
      </c>
      <c r="K233" s="110">
        <f t="shared" si="7"/>
        <v>-2410.9700000000157</v>
      </c>
    </row>
    <row r="234" spans="2:11" ht="18.75" x14ac:dyDescent="0.3">
      <c r="C234" s="48"/>
      <c r="D234" s="4"/>
      <c r="E234" s="4"/>
      <c r="F234" s="24"/>
      <c r="G234" s="16"/>
      <c r="J234" s="11">
        <f t="shared" si="0"/>
        <v>0</v>
      </c>
      <c r="K234" s="110">
        <f t="shared" si="7"/>
        <v>-2410.9700000000157</v>
      </c>
    </row>
    <row r="235" spans="2:11" ht="27" x14ac:dyDescent="0.3">
      <c r="B235" s="2">
        <v>42213</v>
      </c>
      <c r="C235" s="64" t="s">
        <v>410</v>
      </c>
      <c r="D235" s="4"/>
      <c r="E235" s="4" t="s">
        <v>409</v>
      </c>
      <c r="F235" s="24">
        <v>456680</v>
      </c>
      <c r="G235" s="16">
        <v>1167577</v>
      </c>
      <c r="H235" s="9">
        <v>31037.88</v>
      </c>
      <c r="I235" s="9">
        <v>28000</v>
      </c>
      <c r="J235" s="11">
        <f t="shared" si="0"/>
        <v>-3037.880000000001</v>
      </c>
      <c r="K235" s="110">
        <f t="shared" si="7"/>
        <v>-5448.8500000000167</v>
      </c>
    </row>
    <row r="236" spans="2:11" ht="18.75" x14ac:dyDescent="0.3">
      <c r="C236" s="48"/>
      <c r="D236" s="4"/>
      <c r="E236" s="4"/>
      <c r="F236" s="24"/>
      <c r="G236" s="16"/>
      <c r="J236" s="11">
        <f t="shared" si="0"/>
        <v>0</v>
      </c>
      <c r="K236" s="110">
        <f t="shared" si="7"/>
        <v>-5448.8500000000167</v>
      </c>
    </row>
    <row r="237" spans="2:11" ht="27" x14ac:dyDescent="0.3">
      <c r="B237" s="2">
        <v>42216</v>
      </c>
      <c r="C237" s="64" t="s">
        <v>411</v>
      </c>
      <c r="D237" s="4"/>
      <c r="E237" s="4" t="s">
        <v>412</v>
      </c>
      <c r="F237" s="24">
        <v>456092</v>
      </c>
      <c r="G237" s="16">
        <v>1168988</v>
      </c>
      <c r="H237" s="9">
        <v>32107.21</v>
      </c>
      <c r="I237" s="9">
        <v>28000</v>
      </c>
      <c r="J237" s="11">
        <f t="shared" si="0"/>
        <v>-4107.2099999999991</v>
      </c>
      <c r="K237" s="110">
        <f t="shared" si="7"/>
        <v>-9556.0600000000159</v>
      </c>
    </row>
    <row r="238" spans="2:11" ht="18.75" x14ac:dyDescent="0.3">
      <c r="C238" s="48"/>
      <c r="D238" s="4"/>
      <c r="E238" s="4"/>
      <c r="F238" s="24"/>
      <c r="G238" s="16"/>
      <c r="J238" s="11">
        <f t="shared" si="0"/>
        <v>0</v>
      </c>
      <c r="K238" s="110">
        <f t="shared" si="7"/>
        <v>-9556.0600000000159</v>
      </c>
    </row>
    <row r="239" spans="2:11" ht="27" x14ac:dyDescent="0.3">
      <c r="B239" s="2">
        <v>42216</v>
      </c>
      <c r="C239" s="64" t="s">
        <v>413</v>
      </c>
      <c r="D239" s="4"/>
      <c r="E239" s="4" t="s">
        <v>414</v>
      </c>
      <c r="F239" s="24">
        <v>456092</v>
      </c>
      <c r="G239" s="16">
        <v>1168989</v>
      </c>
      <c r="H239" s="9">
        <v>32278.83</v>
      </c>
      <c r="I239" s="9">
        <v>28000</v>
      </c>
      <c r="J239" s="11">
        <f t="shared" si="0"/>
        <v>-4278.8300000000017</v>
      </c>
      <c r="K239" s="110">
        <f t="shared" si="7"/>
        <v>-13834.890000000018</v>
      </c>
    </row>
    <row r="240" spans="2:11" ht="18.75" x14ac:dyDescent="0.3">
      <c r="C240" s="48"/>
      <c r="D240" s="4"/>
      <c r="E240" s="4"/>
      <c r="F240" s="24"/>
      <c r="G240" s="16"/>
      <c r="J240" s="11">
        <f t="shared" si="0"/>
        <v>0</v>
      </c>
      <c r="K240" s="110">
        <f t="shared" si="7"/>
        <v>-13834.890000000018</v>
      </c>
    </row>
    <row r="241" spans="2:11" ht="27" x14ac:dyDescent="0.3">
      <c r="B241" s="2">
        <v>42219</v>
      </c>
      <c r="C241" s="66" t="s">
        <v>417</v>
      </c>
      <c r="D241" s="4"/>
      <c r="E241" s="4" t="s">
        <v>416</v>
      </c>
      <c r="F241" s="24">
        <v>451724</v>
      </c>
      <c r="G241" s="16">
        <v>1169570</v>
      </c>
      <c r="H241" s="9">
        <v>33110.32</v>
      </c>
      <c r="I241" s="9">
        <v>28000</v>
      </c>
      <c r="J241" s="11">
        <f t="shared" si="0"/>
        <v>-5110.32</v>
      </c>
      <c r="K241" s="110">
        <f t="shared" si="7"/>
        <v>-18945.210000000017</v>
      </c>
    </row>
    <row r="242" spans="2:11" ht="18.75" x14ac:dyDescent="0.3">
      <c r="C242" s="48"/>
      <c r="D242" s="4"/>
      <c r="E242" s="4"/>
      <c r="F242" s="24"/>
      <c r="G242" s="16"/>
      <c r="J242" s="11">
        <f t="shared" si="0"/>
        <v>0</v>
      </c>
      <c r="K242" s="110">
        <f t="shared" si="7"/>
        <v>-18945.210000000017</v>
      </c>
    </row>
    <row r="243" spans="2:11" ht="27" x14ac:dyDescent="0.3">
      <c r="B243" s="2">
        <v>42219</v>
      </c>
      <c r="C243" s="66" t="s">
        <v>418</v>
      </c>
      <c r="D243" s="4"/>
      <c r="E243" s="4" t="s">
        <v>419</v>
      </c>
      <c r="F243" s="24">
        <v>451724</v>
      </c>
      <c r="G243" s="16">
        <v>1169571</v>
      </c>
      <c r="H243" s="9">
        <v>33281.22</v>
      </c>
      <c r="I243" s="9">
        <v>28000</v>
      </c>
      <c r="J243" s="11">
        <f t="shared" si="0"/>
        <v>-5281.2200000000012</v>
      </c>
      <c r="K243" s="110">
        <f t="shared" si="7"/>
        <v>-24226.430000000018</v>
      </c>
    </row>
    <row r="244" spans="2:11" ht="18.75" x14ac:dyDescent="0.3">
      <c r="C244" s="48"/>
      <c r="D244" s="4"/>
      <c r="E244" s="4"/>
      <c r="F244" s="24"/>
      <c r="G244" s="16"/>
      <c r="J244" s="11">
        <f t="shared" si="0"/>
        <v>0</v>
      </c>
      <c r="K244" s="110">
        <f t="shared" si="7"/>
        <v>-24226.430000000018</v>
      </c>
    </row>
    <row r="245" spans="2:11" ht="27" x14ac:dyDescent="0.3">
      <c r="B245" s="2">
        <v>42222</v>
      </c>
      <c r="C245" s="66" t="s">
        <v>421</v>
      </c>
      <c r="D245" s="4"/>
      <c r="E245" s="4" t="s">
        <v>420</v>
      </c>
      <c r="F245" s="24">
        <v>655600</v>
      </c>
      <c r="G245" s="16">
        <v>1170987</v>
      </c>
      <c r="H245" s="9">
        <v>30993.599999999999</v>
      </c>
      <c r="I245" s="9">
        <v>40000</v>
      </c>
      <c r="J245" s="11">
        <f t="shared" si="0"/>
        <v>9006.4000000000015</v>
      </c>
      <c r="K245" s="110">
        <f t="shared" si="7"/>
        <v>-15220.030000000017</v>
      </c>
    </row>
    <row r="246" spans="2:11" ht="18.75" x14ac:dyDescent="0.3">
      <c r="C246" s="48"/>
      <c r="D246" s="4"/>
      <c r="E246" s="4"/>
      <c r="F246" s="24"/>
      <c r="G246" s="16"/>
      <c r="J246" s="11">
        <f t="shared" si="0"/>
        <v>0</v>
      </c>
      <c r="K246" s="110">
        <f t="shared" si="7"/>
        <v>-15220.030000000017</v>
      </c>
    </row>
    <row r="247" spans="2:11" ht="27" x14ac:dyDescent="0.3">
      <c r="B247" s="2">
        <v>42223</v>
      </c>
      <c r="C247" s="66" t="s">
        <v>423</v>
      </c>
      <c r="D247" s="4"/>
      <c r="E247" s="4" t="s">
        <v>422</v>
      </c>
      <c r="F247" s="24">
        <v>651440</v>
      </c>
      <c r="G247" s="16">
        <v>1171172</v>
      </c>
      <c r="H247" s="9">
        <v>33049.07</v>
      </c>
      <c r="I247" s="9">
        <v>40000</v>
      </c>
      <c r="J247" s="11">
        <f t="shared" si="0"/>
        <v>6950.93</v>
      </c>
      <c r="K247" s="110">
        <f t="shared" si="7"/>
        <v>-8269.1000000000167</v>
      </c>
    </row>
    <row r="248" spans="2:11" ht="18.75" x14ac:dyDescent="0.3">
      <c r="C248" s="48"/>
      <c r="D248" s="4"/>
      <c r="E248" s="4"/>
      <c r="F248" s="24"/>
      <c r="G248" s="16"/>
      <c r="J248" s="11">
        <f t="shared" si="0"/>
        <v>0</v>
      </c>
      <c r="K248" s="110">
        <f t="shared" si="7"/>
        <v>-8269.1000000000167</v>
      </c>
    </row>
    <row r="249" spans="2:11" ht="27" x14ac:dyDescent="0.3">
      <c r="B249" s="2">
        <v>42226</v>
      </c>
      <c r="C249" s="66" t="s">
        <v>425</v>
      </c>
      <c r="D249" s="4"/>
      <c r="E249" s="4" t="s">
        <v>424</v>
      </c>
      <c r="F249" s="24">
        <v>646600</v>
      </c>
      <c r="G249" s="16">
        <v>1170988</v>
      </c>
      <c r="H249" s="9">
        <v>32299.72</v>
      </c>
      <c r="I249" s="9">
        <v>40000</v>
      </c>
      <c r="J249" s="11">
        <f t="shared" si="0"/>
        <v>7700.2799999999988</v>
      </c>
      <c r="K249" s="110">
        <f t="shared" si="7"/>
        <v>-568.8200000000179</v>
      </c>
    </row>
    <row r="250" spans="2:11" ht="18.75" x14ac:dyDescent="0.3">
      <c r="C250" s="48"/>
      <c r="D250" s="4"/>
      <c r="E250" s="4"/>
      <c r="F250" s="24"/>
      <c r="G250" s="16"/>
      <c r="J250" s="11">
        <f t="shared" si="0"/>
        <v>0</v>
      </c>
      <c r="K250" s="110">
        <f t="shared" si="7"/>
        <v>-568.8200000000179</v>
      </c>
    </row>
    <row r="251" spans="2:11" ht="27" x14ac:dyDescent="0.3">
      <c r="B251" s="2">
        <v>42226</v>
      </c>
      <c r="C251" s="66" t="s">
        <v>427</v>
      </c>
      <c r="D251" s="4"/>
      <c r="E251" s="4" t="s">
        <v>426</v>
      </c>
      <c r="F251" s="24">
        <v>646600</v>
      </c>
      <c r="G251" s="16">
        <v>1171546</v>
      </c>
      <c r="H251" s="9">
        <v>32970.589999999997</v>
      </c>
      <c r="I251" s="9">
        <v>40000</v>
      </c>
      <c r="J251" s="11">
        <f t="shared" si="0"/>
        <v>7029.4100000000035</v>
      </c>
      <c r="K251" s="110">
        <f t="shared" si="7"/>
        <v>6460.5899999999856</v>
      </c>
    </row>
    <row r="252" spans="2:11" ht="18.75" x14ac:dyDescent="0.3">
      <c r="C252" s="48"/>
      <c r="D252" s="4"/>
      <c r="E252" s="4"/>
      <c r="F252" s="24"/>
      <c r="G252" s="16"/>
      <c r="J252" s="11">
        <f t="shared" si="0"/>
        <v>0</v>
      </c>
      <c r="K252" s="110">
        <f t="shared" si="7"/>
        <v>6460.5899999999856</v>
      </c>
    </row>
    <row r="253" spans="2:11" ht="27" x14ac:dyDescent="0.3">
      <c r="B253" s="2">
        <v>42230</v>
      </c>
      <c r="C253" s="66" t="s">
        <v>429</v>
      </c>
      <c r="D253" s="4"/>
      <c r="E253" s="4" t="s">
        <v>428</v>
      </c>
      <c r="F253" s="24">
        <v>541695</v>
      </c>
      <c r="G253" s="16">
        <v>1173001</v>
      </c>
      <c r="H253" s="9">
        <v>33263.03</v>
      </c>
      <c r="I253" s="9">
        <v>33000</v>
      </c>
      <c r="J253" s="11">
        <f t="shared" si="0"/>
        <v>-263.02999999999884</v>
      </c>
      <c r="K253" s="110">
        <f t="shared" si="7"/>
        <v>6197.5599999999868</v>
      </c>
    </row>
    <row r="254" spans="2:11" ht="18.75" x14ac:dyDescent="0.3">
      <c r="C254" s="48"/>
      <c r="D254" s="4"/>
      <c r="E254" s="4"/>
      <c r="F254" s="24"/>
      <c r="G254" s="16"/>
      <c r="J254" s="11">
        <f t="shared" si="0"/>
        <v>0</v>
      </c>
      <c r="K254" s="110">
        <f t="shared" si="7"/>
        <v>6197.5599999999868</v>
      </c>
    </row>
    <row r="255" spans="2:11" ht="27" x14ac:dyDescent="0.3">
      <c r="B255" s="2">
        <v>42230</v>
      </c>
      <c r="C255" s="66" t="s">
        <v>431</v>
      </c>
      <c r="D255" s="4"/>
      <c r="E255" s="4" t="s">
        <v>430</v>
      </c>
      <c r="F255" s="24">
        <v>541695</v>
      </c>
      <c r="G255" s="16">
        <v>1172912</v>
      </c>
      <c r="H255" s="9">
        <v>32868.730000000003</v>
      </c>
      <c r="I255" s="9">
        <v>33000</v>
      </c>
      <c r="J255" s="11">
        <f t="shared" si="0"/>
        <v>131.2699999999968</v>
      </c>
      <c r="K255" s="110">
        <f t="shared" si="7"/>
        <v>6328.8299999999836</v>
      </c>
    </row>
    <row r="256" spans="2:11" ht="18.75" x14ac:dyDescent="0.3">
      <c r="C256" s="48"/>
      <c r="D256" s="4"/>
      <c r="E256" s="4"/>
      <c r="F256" s="24"/>
      <c r="G256" s="16"/>
      <c r="J256" s="11">
        <f t="shared" si="0"/>
        <v>0</v>
      </c>
      <c r="K256" s="110">
        <f t="shared" si="7"/>
        <v>6328.8299999999836</v>
      </c>
    </row>
    <row r="257" spans="2:11" ht="27" x14ac:dyDescent="0.3">
      <c r="B257" s="2">
        <v>42233</v>
      </c>
      <c r="C257" s="66" t="s">
        <v>432</v>
      </c>
      <c r="D257" s="4"/>
      <c r="E257" s="4" t="s">
        <v>433</v>
      </c>
      <c r="F257" s="24">
        <v>575575</v>
      </c>
      <c r="G257" s="16">
        <v>1172913</v>
      </c>
      <c r="H257" s="9">
        <v>32883.370000000003</v>
      </c>
      <c r="I257" s="9">
        <v>35000</v>
      </c>
      <c r="J257" s="11">
        <f t="shared" si="0"/>
        <v>2116.6299999999974</v>
      </c>
      <c r="K257" s="110">
        <f t="shared" si="7"/>
        <v>8445.4599999999809</v>
      </c>
    </row>
    <row r="258" spans="2:11" ht="18.75" x14ac:dyDescent="0.3">
      <c r="C258" s="48"/>
      <c r="D258" s="4"/>
      <c r="E258" s="4"/>
      <c r="F258" s="24"/>
      <c r="G258" s="16"/>
      <c r="J258" s="11">
        <f t="shared" si="0"/>
        <v>0</v>
      </c>
      <c r="K258" s="110">
        <f t="shared" si="7"/>
        <v>8445.4599999999809</v>
      </c>
    </row>
    <row r="259" spans="2:11" ht="27" x14ac:dyDescent="0.3">
      <c r="B259" s="2">
        <v>42233</v>
      </c>
      <c r="C259" s="66" t="s">
        <v>435</v>
      </c>
      <c r="D259" s="4"/>
      <c r="E259" s="4" t="s">
        <v>434</v>
      </c>
      <c r="F259" s="24">
        <v>575575</v>
      </c>
      <c r="G259" s="16">
        <v>1173399</v>
      </c>
      <c r="H259" s="9">
        <v>34134.239999999998</v>
      </c>
      <c r="I259" s="9">
        <v>35000</v>
      </c>
      <c r="J259" s="11">
        <f t="shared" si="0"/>
        <v>865.76000000000204</v>
      </c>
      <c r="K259" s="110">
        <f t="shared" si="7"/>
        <v>9311.219999999983</v>
      </c>
    </row>
    <row r="260" spans="2:11" ht="18.75" x14ac:dyDescent="0.3">
      <c r="C260" s="48"/>
      <c r="D260" s="4"/>
      <c r="E260" s="4"/>
      <c r="F260" s="24"/>
      <c r="G260" s="16"/>
      <c r="J260" s="11">
        <f t="shared" si="0"/>
        <v>0</v>
      </c>
      <c r="K260" s="110">
        <f t="shared" si="7"/>
        <v>9311.219999999983</v>
      </c>
    </row>
    <row r="261" spans="2:11" ht="39.75" x14ac:dyDescent="0.3">
      <c r="B261" s="2">
        <v>42237</v>
      </c>
      <c r="C261" s="66" t="s">
        <v>436</v>
      </c>
      <c r="D261" s="4"/>
      <c r="E261" s="67" t="s">
        <v>437</v>
      </c>
      <c r="F261" s="24">
        <v>594265</v>
      </c>
      <c r="G261" s="16">
        <v>1174731</v>
      </c>
      <c r="H261" s="9">
        <v>34005.160000000003</v>
      </c>
      <c r="I261" s="9">
        <v>35000</v>
      </c>
      <c r="J261" s="11">
        <f t="shared" si="0"/>
        <v>994.83999999999651</v>
      </c>
      <c r="K261" s="110">
        <f t="shared" si="7"/>
        <v>10306.059999999979</v>
      </c>
    </row>
    <row r="262" spans="2:11" ht="18.75" x14ac:dyDescent="0.3">
      <c r="C262" s="48"/>
      <c r="D262" s="4"/>
      <c r="E262" s="4"/>
      <c r="F262" s="24"/>
      <c r="G262" s="16"/>
      <c r="J262" s="11">
        <f t="shared" si="0"/>
        <v>0</v>
      </c>
      <c r="K262" s="110">
        <f t="shared" ref="K262:K325" si="8">K261+J262</f>
        <v>10306.059999999979</v>
      </c>
    </row>
    <row r="263" spans="2:11" ht="27" x14ac:dyDescent="0.3">
      <c r="B263" s="2">
        <v>42237</v>
      </c>
      <c r="C263" s="66" t="s">
        <v>438</v>
      </c>
      <c r="D263" s="4"/>
      <c r="E263" s="4" t="s">
        <v>439</v>
      </c>
      <c r="F263" s="24">
        <v>594265</v>
      </c>
      <c r="G263" s="16">
        <v>1175236</v>
      </c>
      <c r="H263" s="9">
        <v>34707.82</v>
      </c>
      <c r="I263" s="9">
        <v>35000</v>
      </c>
      <c r="J263" s="11">
        <f t="shared" si="0"/>
        <v>292.18000000000029</v>
      </c>
      <c r="K263" s="110">
        <f t="shared" si="8"/>
        <v>10598.23999999998</v>
      </c>
    </row>
    <row r="264" spans="2:11" ht="18.75" x14ac:dyDescent="0.3">
      <c r="C264" s="48"/>
      <c r="D264" s="4"/>
      <c r="E264" s="4"/>
      <c r="F264" s="24"/>
      <c r="G264" s="16"/>
      <c r="J264" s="11">
        <f t="shared" si="0"/>
        <v>0</v>
      </c>
      <c r="K264" s="110">
        <f t="shared" si="8"/>
        <v>10598.23999999998</v>
      </c>
    </row>
    <row r="265" spans="2:11" ht="27" x14ac:dyDescent="0.3">
      <c r="B265" s="2">
        <v>42240</v>
      </c>
      <c r="C265" s="66" t="s">
        <v>440</v>
      </c>
      <c r="D265" s="4"/>
      <c r="E265" s="4" t="s">
        <v>441</v>
      </c>
      <c r="F265" s="24">
        <v>546880</v>
      </c>
      <c r="G265" s="16">
        <v>1175237</v>
      </c>
      <c r="H265" s="9">
        <v>34362.94</v>
      </c>
      <c r="I265" s="9">
        <v>32000</v>
      </c>
      <c r="J265" s="11">
        <f t="shared" si="0"/>
        <v>-2362.9400000000023</v>
      </c>
      <c r="K265" s="110">
        <f t="shared" si="8"/>
        <v>8235.2999999999774</v>
      </c>
    </row>
    <row r="266" spans="2:11" ht="18.75" x14ac:dyDescent="0.3">
      <c r="C266" s="48"/>
      <c r="D266" s="4"/>
      <c r="E266" s="4"/>
      <c r="F266" s="24"/>
      <c r="G266" s="16"/>
      <c r="J266" s="11">
        <f t="shared" si="0"/>
        <v>0</v>
      </c>
      <c r="K266" s="110">
        <f t="shared" si="8"/>
        <v>8235.2999999999774</v>
      </c>
    </row>
    <row r="267" spans="2:11" ht="27" x14ac:dyDescent="0.3">
      <c r="B267" s="2">
        <v>42240</v>
      </c>
      <c r="C267" s="66" t="s">
        <v>443</v>
      </c>
      <c r="D267" s="4"/>
      <c r="E267" s="4" t="s">
        <v>442</v>
      </c>
      <c r="F267" s="24">
        <v>546880</v>
      </c>
      <c r="G267" s="16">
        <v>1175460</v>
      </c>
      <c r="H267" s="9">
        <v>34325.42</v>
      </c>
      <c r="I267" s="9">
        <v>32000</v>
      </c>
      <c r="J267" s="11">
        <f t="shared" si="0"/>
        <v>-2325.4199999999983</v>
      </c>
      <c r="K267" s="110">
        <f t="shared" si="8"/>
        <v>5909.8799999999792</v>
      </c>
    </row>
    <row r="268" spans="2:11" ht="18.75" x14ac:dyDescent="0.3">
      <c r="C268" s="48"/>
      <c r="D268" s="4"/>
      <c r="E268" s="4"/>
      <c r="F268" s="24"/>
      <c r="G268" s="16"/>
      <c r="J268" s="11">
        <f t="shared" si="0"/>
        <v>0</v>
      </c>
      <c r="K268" s="110">
        <f t="shared" si="8"/>
        <v>5909.8799999999792</v>
      </c>
    </row>
    <row r="269" spans="2:11" ht="27" x14ac:dyDescent="0.3">
      <c r="B269" s="2">
        <v>42243</v>
      </c>
      <c r="C269" s="66" t="s">
        <v>444</v>
      </c>
      <c r="D269" s="4"/>
      <c r="E269" s="4" t="s">
        <v>445</v>
      </c>
      <c r="F269" s="24">
        <v>543520</v>
      </c>
      <c r="G269" s="16">
        <v>1177416</v>
      </c>
      <c r="H269" s="9">
        <v>33848.1</v>
      </c>
      <c r="I269" s="9">
        <v>32000</v>
      </c>
      <c r="J269" s="11">
        <f t="shared" si="0"/>
        <v>-1848.0999999999985</v>
      </c>
      <c r="K269" s="110">
        <f t="shared" si="8"/>
        <v>4061.7799999999806</v>
      </c>
    </row>
    <row r="270" spans="2:11" ht="18.75" x14ac:dyDescent="0.3">
      <c r="C270" s="48"/>
      <c r="D270" s="4"/>
      <c r="E270" s="4"/>
      <c r="F270" s="24"/>
      <c r="G270" s="16"/>
      <c r="J270" s="11">
        <f t="shared" si="0"/>
        <v>0</v>
      </c>
      <c r="K270" s="110">
        <f t="shared" si="8"/>
        <v>4061.7799999999806</v>
      </c>
    </row>
    <row r="271" spans="2:11" ht="27" x14ac:dyDescent="0.3">
      <c r="B271" s="2">
        <v>42243</v>
      </c>
      <c r="C271" s="66" t="s">
        <v>447</v>
      </c>
      <c r="D271" s="4"/>
      <c r="E271" s="4" t="s">
        <v>446</v>
      </c>
      <c r="F271" s="24">
        <v>543520</v>
      </c>
      <c r="G271" s="16">
        <v>1177417</v>
      </c>
      <c r="H271" s="9">
        <v>33146.800000000003</v>
      </c>
      <c r="I271" s="9">
        <v>32000</v>
      </c>
      <c r="J271" s="11">
        <f t="shared" si="0"/>
        <v>-1146.8000000000029</v>
      </c>
      <c r="K271" s="110">
        <f t="shared" si="8"/>
        <v>2914.9799999999777</v>
      </c>
    </row>
    <row r="272" spans="2:11" ht="18.75" x14ac:dyDescent="0.3">
      <c r="C272" s="48"/>
      <c r="D272" s="4"/>
      <c r="E272" s="4"/>
      <c r="F272" s="24"/>
      <c r="G272" s="16"/>
      <c r="J272" s="11">
        <f t="shared" si="0"/>
        <v>0</v>
      </c>
      <c r="K272" s="110">
        <f t="shared" si="8"/>
        <v>2914.9799999999777</v>
      </c>
    </row>
    <row r="273" spans="2:11" ht="27" x14ac:dyDescent="0.3">
      <c r="B273" s="2">
        <v>42247</v>
      </c>
      <c r="C273" s="66" t="s">
        <v>450</v>
      </c>
      <c r="D273" s="4"/>
      <c r="E273" s="4" t="s">
        <v>415</v>
      </c>
      <c r="F273" s="24">
        <v>553575</v>
      </c>
      <c r="G273" s="16">
        <v>1177364</v>
      </c>
      <c r="H273" s="9">
        <v>33090.720000000001</v>
      </c>
      <c r="I273" s="9">
        <v>33000</v>
      </c>
      <c r="J273" s="11">
        <f t="shared" si="0"/>
        <v>-90.720000000001164</v>
      </c>
      <c r="K273" s="110">
        <f t="shared" si="8"/>
        <v>2824.2599999999766</v>
      </c>
    </row>
    <row r="274" spans="2:11" ht="18.75" x14ac:dyDescent="0.3">
      <c r="C274" s="29"/>
      <c r="D274" s="4"/>
      <c r="E274" s="4"/>
      <c r="F274" s="24"/>
      <c r="G274" s="16"/>
      <c r="J274" s="11">
        <f t="shared" ref="J274:J414" si="9">I274-H274</f>
        <v>0</v>
      </c>
      <c r="K274" s="110">
        <f t="shared" si="8"/>
        <v>2824.2599999999766</v>
      </c>
    </row>
    <row r="275" spans="2:11" ht="27.75" thickBot="1" x14ac:dyDescent="0.35">
      <c r="B275" s="2">
        <v>42247</v>
      </c>
      <c r="C275" s="66" t="s">
        <v>449</v>
      </c>
      <c r="E275" s="42" t="s">
        <v>448</v>
      </c>
      <c r="F275" s="51">
        <v>553575</v>
      </c>
      <c r="G275" s="17">
        <v>1177900</v>
      </c>
      <c r="H275" s="9">
        <v>32902.959999999999</v>
      </c>
      <c r="I275" s="9">
        <v>33000</v>
      </c>
      <c r="J275" s="11">
        <f t="shared" si="9"/>
        <v>97.040000000000873</v>
      </c>
      <c r="K275" s="110">
        <f t="shared" si="8"/>
        <v>2921.2999999999774</v>
      </c>
    </row>
    <row r="276" spans="2:11" ht="18.75" x14ac:dyDescent="0.3">
      <c r="C276" s="48"/>
      <c r="J276" s="11">
        <f t="shared" si="9"/>
        <v>0</v>
      </c>
      <c r="K276" s="110">
        <f t="shared" si="8"/>
        <v>2921.2999999999774</v>
      </c>
    </row>
    <row r="277" spans="2:11" ht="27" x14ac:dyDescent="0.3">
      <c r="B277" s="2">
        <v>42251</v>
      </c>
      <c r="C277" s="68" t="s">
        <v>461</v>
      </c>
      <c r="E277" s="42" t="s">
        <v>451</v>
      </c>
      <c r="F277" s="51">
        <v>572900</v>
      </c>
      <c r="G277" s="10">
        <v>1179740</v>
      </c>
      <c r="H277" s="9">
        <v>34548.46</v>
      </c>
      <c r="I277" s="9">
        <v>34000</v>
      </c>
      <c r="J277" s="11">
        <f t="shared" si="9"/>
        <v>-548.45999999999913</v>
      </c>
      <c r="K277" s="110">
        <f t="shared" si="8"/>
        <v>2372.8399999999783</v>
      </c>
    </row>
    <row r="278" spans="2:11" ht="18.75" x14ac:dyDescent="0.3">
      <c r="C278" s="48"/>
      <c r="J278" s="11">
        <f t="shared" si="9"/>
        <v>0</v>
      </c>
      <c r="K278" s="110">
        <f t="shared" si="8"/>
        <v>2372.8399999999783</v>
      </c>
    </row>
    <row r="279" spans="2:11" ht="27" x14ac:dyDescent="0.3">
      <c r="B279" s="2">
        <v>42251</v>
      </c>
      <c r="C279" s="68" t="s">
        <v>462</v>
      </c>
      <c r="E279" s="42" t="s">
        <v>452</v>
      </c>
      <c r="F279" s="51">
        <v>572900</v>
      </c>
      <c r="G279" s="10">
        <v>1179741</v>
      </c>
      <c r="H279" s="9">
        <v>34616.06</v>
      </c>
      <c r="I279" s="9">
        <v>34000</v>
      </c>
      <c r="J279" s="11">
        <f t="shared" si="9"/>
        <v>-616.05999999999767</v>
      </c>
      <c r="K279" s="110">
        <f t="shared" si="8"/>
        <v>1756.7799999999806</v>
      </c>
    </row>
    <row r="280" spans="2:11" ht="18.75" x14ac:dyDescent="0.3">
      <c r="C280" s="48"/>
      <c r="J280" s="11">
        <f t="shared" si="9"/>
        <v>0</v>
      </c>
      <c r="K280" s="110">
        <f t="shared" si="8"/>
        <v>1756.7799999999806</v>
      </c>
    </row>
    <row r="281" spans="2:11" ht="27" x14ac:dyDescent="0.3">
      <c r="B281" s="2">
        <v>42255</v>
      </c>
      <c r="C281" s="68" t="s">
        <v>463</v>
      </c>
      <c r="E281" s="42" t="s">
        <v>453</v>
      </c>
      <c r="F281" s="51">
        <v>573920</v>
      </c>
      <c r="G281" s="10">
        <v>1180044</v>
      </c>
      <c r="H281" s="9">
        <v>32988.480000000003</v>
      </c>
      <c r="I281" s="9">
        <v>34000</v>
      </c>
      <c r="J281" s="11">
        <f t="shared" si="9"/>
        <v>1011.5199999999968</v>
      </c>
      <c r="K281" s="110">
        <f t="shared" si="8"/>
        <v>2768.2999999999774</v>
      </c>
    </row>
    <row r="282" spans="2:11" ht="18.75" x14ac:dyDescent="0.3">
      <c r="C282" s="48"/>
      <c r="J282" s="11">
        <f t="shared" si="9"/>
        <v>0</v>
      </c>
      <c r="K282" s="110">
        <f t="shared" si="8"/>
        <v>2768.2999999999774</v>
      </c>
    </row>
    <row r="283" spans="2:11" ht="27" x14ac:dyDescent="0.3">
      <c r="B283" s="2">
        <v>42257</v>
      </c>
      <c r="C283" s="68" t="s">
        <v>464</v>
      </c>
      <c r="E283" s="42" t="s">
        <v>454</v>
      </c>
      <c r="F283" s="51">
        <v>555390</v>
      </c>
      <c r="G283" s="10">
        <v>1180774</v>
      </c>
      <c r="H283" s="9">
        <v>31811.5</v>
      </c>
      <c r="I283" s="9">
        <v>33000</v>
      </c>
      <c r="J283" s="11">
        <f t="shared" si="9"/>
        <v>1188.5</v>
      </c>
      <c r="K283" s="110">
        <f t="shared" si="8"/>
        <v>3956.7999999999774</v>
      </c>
    </row>
    <row r="284" spans="2:11" ht="18.75" x14ac:dyDescent="0.3">
      <c r="C284" s="48"/>
      <c r="J284" s="11">
        <f t="shared" si="9"/>
        <v>0</v>
      </c>
      <c r="K284" s="110">
        <f t="shared" si="8"/>
        <v>3956.7999999999774</v>
      </c>
    </row>
    <row r="285" spans="2:11" ht="27" x14ac:dyDescent="0.3">
      <c r="B285" s="2">
        <v>42258</v>
      </c>
      <c r="C285" s="68" t="s">
        <v>465</v>
      </c>
      <c r="E285" s="42" t="s">
        <v>455</v>
      </c>
      <c r="F285" s="51">
        <v>553443</v>
      </c>
      <c r="G285" s="10">
        <v>1181697</v>
      </c>
      <c r="H285" s="9">
        <v>29870.86</v>
      </c>
      <c r="I285" s="9">
        <v>33000</v>
      </c>
      <c r="J285" s="11">
        <f t="shared" si="9"/>
        <v>3129.1399999999994</v>
      </c>
      <c r="K285" s="110">
        <f t="shared" si="8"/>
        <v>7085.9399999999769</v>
      </c>
    </row>
    <row r="286" spans="2:11" ht="18.75" x14ac:dyDescent="0.3">
      <c r="C286" s="48"/>
      <c r="J286" s="11">
        <f t="shared" si="9"/>
        <v>0</v>
      </c>
      <c r="K286" s="110">
        <f t="shared" si="8"/>
        <v>7085.9399999999769</v>
      </c>
    </row>
    <row r="287" spans="2:11" ht="27" x14ac:dyDescent="0.3">
      <c r="B287" s="2">
        <v>42261</v>
      </c>
      <c r="C287" s="68" t="s">
        <v>465</v>
      </c>
      <c r="E287" s="42" t="s">
        <v>456</v>
      </c>
      <c r="F287" s="51">
        <v>555720</v>
      </c>
      <c r="G287" s="10">
        <v>1181893</v>
      </c>
      <c r="H287" s="9">
        <v>29274.959999999999</v>
      </c>
      <c r="I287" s="9">
        <v>33000</v>
      </c>
      <c r="J287" s="11">
        <f t="shared" si="9"/>
        <v>3725.0400000000009</v>
      </c>
      <c r="K287" s="110">
        <f t="shared" si="8"/>
        <v>10810.979999999978</v>
      </c>
    </row>
    <row r="288" spans="2:11" ht="18.75" x14ac:dyDescent="0.3">
      <c r="C288" s="48"/>
      <c r="J288" s="11">
        <f t="shared" si="9"/>
        <v>0</v>
      </c>
      <c r="K288" s="110">
        <f t="shared" si="8"/>
        <v>10810.979999999978</v>
      </c>
    </row>
    <row r="289" spans="2:11" ht="27" x14ac:dyDescent="0.3">
      <c r="B289" s="2">
        <v>42265</v>
      </c>
      <c r="C289" s="68" t="s">
        <v>466</v>
      </c>
      <c r="E289" s="42" t="s">
        <v>457</v>
      </c>
      <c r="F289" s="51">
        <v>530528</v>
      </c>
      <c r="G289" s="10">
        <v>1183633</v>
      </c>
      <c r="H289" s="9">
        <v>28096.66</v>
      </c>
      <c r="I289" s="9">
        <v>32000</v>
      </c>
      <c r="J289" s="11">
        <f t="shared" si="9"/>
        <v>3903.34</v>
      </c>
      <c r="K289" s="110">
        <f t="shared" si="8"/>
        <v>14714.319999999978</v>
      </c>
    </row>
    <row r="290" spans="2:11" ht="18.75" x14ac:dyDescent="0.3">
      <c r="C290" s="48"/>
      <c r="J290" s="11">
        <f t="shared" si="9"/>
        <v>0</v>
      </c>
      <c r="K290" s="110">
        <f t="shared" si="8"/>
        <v>14714.319999999978</v>
      </c>
    </row>
    <row r="291" spans="2:11" ht="27" x14ac:dyDescent="0.3">
      <c r="B291" s="2">
        <v>42265</v>
      </c>
      <c r="C291" s="68" t="s">
        <v>467</v>
      </c>
      <c r="E291" s="42" t="s">
        <v>458</v>
      </c>
      <c r="F291" s="51">
        <v>530528</v>
      </c>
      <c r="G291" s="10">
        <v>1183820</v>
      </c>
      <c r="H291" s="9">
        <v>28911.69</v>
      </c>
      <c r="I291" s="9">
        <v>32000</v>
      </c>
      <c r="J291" s="11">
        <f t="shared" si="9"/>
        <v>3088.3100000000013</v>
      </c>
      <c r="K291" s="110">
        <f t="shared" si="8"/>
        <v>17802.629999999979</v>
      </c>
    </row>
    <row r="292" spans="2:11" ht="18.75" x14ac:dyDescent="0.3">
      <c r="C292" s="48"/>
      <c r="J292" s="11">
        <f t="shared" si="9"/>
        <v>0</v>
      </c>
      <c r="K292" s="110">
        <f t="shared" si="8"/>
        <v>17802.629999999979</v>
      </c>
    </row>
    <row r="293" spans="2:11" ht="27" x14ac:dyDescent="0.3">
      <c r="B293" s="2">
        <v>42268</v>
      </c>
      <c r="C293" s="68" t="s">
        <v>460</v>
      </c>
      <c r="E293" s="42" t="s">
        <v>459</v>
      </c>
      <c r="F293" s="51">
        <v>418250</v>
      </c>
      <c r="G293" s="10">
        <v>1184040</v>
      </c>
      <c r="H293" s="9">
        <v>29361.62</v>
      </c>
      <c r="I293" s="9">
        <v>25000</v>
      </c>
      <c r="J293" s="11">
        <f t="shared" si="9"/>
        <v>-4361.619999999999</v>
      </c>
      <c r="K293" s="110">
        <f t="shared" si="8"/>
        <v>13441.00999999998</v>
      </c>
    </row>
    <row r="294" spans="2:11" ht="18.75" x14ac:dyDescent="0.3">
      <c r="C294" s="48"/>
      <c r="J294" s="11">
        <f t="shared" si="9"/>
        <v>0</v>
      </c>
      <c r="K294" s="110">
        <f t="shared" si="8"/>
        <v>13441.00999999998</v>
      </c>
    </row>
    <row r="295" spans="2:11" ht="27" x14ac:dyDescent="0.3">
      <c r="B295" s="2">
        <v>42272</v>
      </c>
      <c r="C295" s="68" t="s">
        <v>468</v>
      </c>
      <c r="E295" s="42" t="s">
        <v>469</v>
      </c>
      <c r="F295" s="51">
        <v>473172</v>
      </c>
      <c r="G295" s="10">
        <v>1185766</v>
      </c>
      <c r="H295" s="9">
        <v>30076.25</v>
      </c>
      <c r="I295" s="9">
        <v>28000</v>
      </c>
      <c r="J295" s="11">
        <f t="shared" si="9"/>
        <v>-2076.25</v>
      </c>
      <c r="K295" s="110">
        <f t="shared" si="8"/>
        <v>11364.75999999998</v>
      </c>
    </row>
    <row r="296" spans="2:11" ht="18.75" x14ac:dyDescent="0.3">
      <c r="C296" s="48"/>
      <c r="J296" s="11">
        <f t="shared" si="9"/>
        <v>0</v>
      </c>
      <c r="K296" s="110">
        <f t="shared" si="8"/>
        <v>11364.75999999998</v>
      </c>
    </row>
    <row r="297" spans="2:11" ht="27" x14ac:dyDescent="0.3">
      <c r="B297" s="2">
        <v>42272</v>
      </c>
      <c r="C297" s="68" t="s">
        <v>471</v>
      </c>
      <c r="E297" s="42" t="s">
        <v>470</v>
      </c>
      <c r="F297" s="51">
        <v>473172</v>
      </c>
      <c r="G297" s="10">
        <v>1185767</v>
      </c>
      <c r="H297" s="9">
        <v>30748.46</v>
      </c>
      <c r="I297" s="9">
        <v>28000</v>
      </c>
      <c r="J297" s="11">
        <f t="shared" si="9"/>
        <v>-2748.4599999999991</v>
      </c>
      <c r="K297" s="110">
        <f t="shared" si="8"/>
        <v>8616.2999999999811</v>
      </c>
    </row>
    <row r="298" spans="2:11" ht="18.75" x14ac:dyDescent="0.3">
      <c r="C298" s="48"/>
      <c r="J298" s="11">
        <f t="shared" si="9"/>
        <v>0</v>
      </c>
      <c r="K298" s="110">
        <f t="shared" si="8"/>
        <v>8616.2999999999811</v>
      </c>
    </row>
    <row r="299" spans="2:11" ht="27" x14ac:dyDescent="0.3">
      <c r="B299" s="2">
        <v>42275</v>
      </c>
      <c r="C299" s="68" t="s">
        <v>473</v>
      </c>
      <c r="E299" s="42" t="s">
        <v>472</v>
      </c>
      <c r="F299" s="51">
        <v>492710</v>
      </c>
      <c r="G299" s="10">
        <v>1186171</v>
      </c>
      <c r="H299" s="9">
        <v>31545.58</v>
      </c>
      <c r="I299" s="9">
        <v>29000</v>
      </c>
      <c r="J299" s="11">
        <f t="shared" si="9"/>
        <v>-2545.5800000000017</v>
      </c>
      <c r="K299" s="110">
        <f t="shared" si="8"/>
        <v>6070.7199999999793</v>
      </c>
    </row>
    <row r="300" spans="2:11" ht="18.75" x14ac:dyDescent="0.3">
      <c r="C300" s="48"/>
      <c r="J300" s="11">
        <f t="shared" si="9"/>
        <v>0</v>
      </c>
      <c r="K300" s="110">
        <f t="shared" si="8"/>
        <v>6070.7199999999793</v>
      </c>
    </row>
    <row r="301" spans="2:11" ht="27" x14ac:dyDescent="0.3">
      <c r="B301" s="2">
        <v>42279</v>
      </c>
      <c r="C301" s="56" t="s">
        <v>480</v>
      </c>
      <c r="E301" s="42" t="s">
        <v>481</v>
      </c>
      <c r="F301" s="51">
        <v>506550</v>
      </c>
      <c r="G301" s="10">
        <v>1187893</v>
      </c>
      <c r="H301" s="9">
        <v>32044.69</v>
      </c>
      <c r="I301" s="9">
        <v>30000</v>
      </c>
      <c r="J301" s="11">
        <f t="shared" si="9"/>
        <v>-2044.6899999999987</v>
      </c>
      <c r="K301" s="110">
        <f t="shared" si="8"/>
        <v>4026.0299999999806</v>
      </c>
    </row>
    <row r="302" spans="2:11" ht="18.75" x14ac:dyDescent="0.3">
      <c r="C302" s="48"/>
      <c r="J302" s="11">
        <f t="shared" si="9"/>
        <v>0</v>
      </c>
      <c r="K302" s="110">
        <f t="shared" si="8"/>
        <v>4026.0299999999806</v>
      </c>
    </row>
    <row r="303" spans="2:11" ht="27" x14ac:dyDescent="0.3">
      <c r="B303" s="2">
        <v>42279</v>
      </c>
      <c r="C303" s="56" t="s">
        <v>474</v>
      </c>
      <c r="E303" s="42" t="s">
        <v>475</v>
      </c>
      <c r="F303" s="51">
        <v>506550</v>
      </c>
      <c r="G303" s="10">
        <v>1188029</v>
      </c>
      <c r="H303" s="9">
        <v>31595.63</v>
      </c>
      <c r="I303" s="9">
        <v>30000</v>
      </c>
      <c r="J303" s="11">
        <f t="shared" si="9"/>
        <v>-1595.630000000001</v>
      </c>
      <c r="K303" s="110">
        <f t="shared" si="8"/>
        <v>2430.3999999999796</v>
      </c>
    </row>
    <row r="304" spans="2:11" ht="18.75" x14ac:dyDescent="0.3">
      <c r="C304" s="48"/>
      <c r="J304" s="11">
        <f t="shared" si="9"/>
        <v>0</v>
      </c>
      <c r="K304" s="110">
        <f t="shared" si="8"/>
        <v>2430.3999999999796</v>
      </c>
    </row>
    <row r="305" spans="2:11" ht="27" x14ac:dyDescent="0.3">
      <c r="B305" s="2">
        <v>42282</v>
      </c>
      <c r="C305" s="56" t="s">
        <v>474</v>
      </c>
      <c r="E305" s="42" t="s">
        <v>482</v>
      </c>
      <c r="F305" s="51">
        <v>552090</v>
      </c>
      <c r="G305" s="10">
        <v>1188436</v>
      </c>
      <c r="H305" s="9">
        <v>33426.620000000003</v>
      </c>
      <c r="I305" s="9">
        <v>33000</v>
      </c>
      <c r="J305" s="11">
        <f t="shared" si="9"/>
        <v>-426.62000000000262</v>
      </c>
      <c r="K305" s="110">
        <f t="shared" si="8"/>
        <v>2003.779999999977</v>
      </c>
    </row>
    <row r="306" spans="2:11" ht="18.75" x14ac:dyDescent="0.3">
      <c r="C306" s="48"/>
      <c r="J306" s="11">
        <f t="shared" si="9"/>
        <v>0</v>
      </c>
      <c r="K306" s="110">
        <f t="shared" si="8"/>
        <v>2003.779999999977</v>
      </c>
    </row>
    <row r="307" spans="2:11" ht="27" x14ac:dyDescent="0.3">
      <c r="B307" s="2">
        <v>42285</v>
      </c>
      <c r="C307" s="56" t="s">
        <v>489</v>
      </c>
      <c r="E307" s="42" t="s">
        <v>488</v>
      </c>
      <c r="F307" s="51">
        <v>579600</v>
      </c>
      <c r="G307" s="10">
        <v>1190075</v>
      </c>
      <c r="H307" s="9">
        <v>35074.870000000003</v>
      </c>
      <c r="I307" s="9">
        <v>35000</v>
      </c>
      <c r="J307" s="11">
        <f t="shared" si="9"/>
        <v>-74.870000000002619</v>
      </c>
      <c r="K307" s="110">
        <f t="shared" si="8"/>
        <v>1928.9099999999744</v>
      </c>
    </row>
    <row r="308" spans="2:11" ht="18.75" x14ac:dyDescent="0.3">
      <c r="C308" s="48"/>
      <c r="J308" s="11">
        <f t="shared" si="9"/>
        <v>0</v>
      </c>
      <c r="K308" s="110">
        <f t="shared" si="8"/>
        <v>1928.9099999999744</v>
      </c>
    </row>
    <row r="309" spans="2:11" ht="27" x14ac:dyDescent="0.3">
      <c r="B309" s="2">
        <v>42285</v>
      </c>
      <c r="C309" s="56" t="s">
        <v>485</v>
      </c>
      <c r="E309" s="42" t="s">
        <v>486</v>
      </c>
      <c r="F309" s="51">
        <v>579600</v>
      </c>
      <c r="G309" s="10">
        <v>11902521</v>
      </c>
      <c r="H309" s="9">
        <v>35532.6</v>
      </c>
      <c r="I309" s="9">
        <v>35000</v>
      </c>
      <c r="J309" s="11">
        <f t="shared" si="9"/>
        <v>-532.59999999999854</v>
      </c>
      <c r="K309" s="110">
        <f t="shared" si="8"/>
        <v>1396.3099999999758</v>
      </c>
    </row>
    <row r="310" spans="2:11" ht="18.75" x14ac:dyDescent="0.3">
      <c r="C310" s="48"/>
      <c r="J310" s="11">
        <f t="shared" si="9"/>
        <v>0</v>
      </c>
      <c r="K310" s="110">
        <f t="shared" si="8"/>
        <v>1396.3099999999758</v>
      </c>
    </row>
    <row r="311" spans="2:11" ht="27" x14ac:dyDescent="0.3">
      <c r="B311" s="2">
        <v>42289</v>
      </c>
      <c r="C311" s="56" t="s">
        <v>490</v>
      </c>
      <c r="E311" s="42" t="s">
        <v>491</v>
      </c>
      <c r="F311" s="51">
        <v>576625</v>
      </c>
      <c r="G311" s="10">
        <v>1190469</v>
      </c>
      <c r="H311" s="9">
        <v>34799.129999999997</v>
      </c>
      <c r="I311" s="9">
        <v>35000</v>
      </c>
      <c r="J311" s="11">
        <f t="shared" si="9"/>
        <v>200.87000000000262</v>
      </c>
      <c r="K311" s="110">
        <f t="shared" si="8"/>
        <v>1597.1799999999785</v>
      </c>
    </row>
    <row r="312" spans="2:11" ht="18.75" x14ac:dyDescent="0.3">
      <c r="C312" s="48"/>
      <c r="J312" s="11">
        <f t="shared" si="9"/>
        <v>0</v>
      </c>
      <c r="K312" s="110">
        <f t="shared" si="8"/>
        <v>1597.1799999999785</v>
      </c>
    </row>
    <row r="313" spans="2:11" ht="27" x14ac:dyDescent="0.3">
      <c r="B313" s="2">
        <v>42293</v>
      </c>
      <c r="C313" s="56" t="s">
        <v>496</v>
      </c>
      <c r="E313" s="42" t="s">
        <v>497</v>
      </c>
      <c r="F313" s="51">
        <v>593208</v>
      </c>
      <c r="G313" s="10">
        <v>1192260</v>
      </c>
      <c r="H313" s="9">
        <v>36105.040000000001</v>
      </c>
      <c r="I313" s="9">
        <v>36000</v>
      </c>
      <c r="J313" s="11">
        <f t="shared" si="9"/>
        <v>-105.04000000000087</v>
      </c>
      <c r="K313" s="110">
        <f t="shared" si="8"/>
        <v>1492.1399999999776</v>
      </c>
    </row>
    <row r="314" spans="2:11" ht="18.75" x14ac:dyDescent="0.3">
      <c r="C314" s="48"/>
      <c r="J314" s="11">
        <f t="shared" si="9"/>
        <v>0</v>
      </c>
      <c r="K314" s="110">
        <f t="shared" si="8"/>
        <v>1492.1399999999776</v>
      </c>
    </row>
    <row r="315" spans="2:11" ht="27" x14ac:dyDescent="0.3">
      <c r="B315" s="2">
        <v>42289</v>
      </c>
      <c r="C315" s="56" t="s">
        <v>498</v>
      </c>
      <c r="E315" s="42" t="s">
        <v>492</v>
      </c>
      <c r="F315" s="51">
        <v>593208</v>
      </c>
      <c r="G315" s="10">
        <v>1192450</v>
      </c>
      <c r="H315" s="9">
        <v>35704.730000000003</v>
      </c>
      <c r="I315" s="9">
        <v>36000</v>
      </c>
      <c r="J315" s="11">
        <f t="shared" si="9"/>
        <v>295.2699999999968</v>
      </c>
      <c r="K315" s="110">
        <f t="shared" si="8"/>
        <v>1787.4099999999744</v>
      </c>
    </row>
    <row r="316" spans="2:11" ht="18.75" x14ac:dyDescent="0.3">
      <c r="C316" s="48"/>
      <c r="J316" s="11">
        <f t="shared" si="9"/>
        <v>0</v>
      </c>
      <c r="K316" s="110">
        <f t="shared" si="8"/>
        <v>1787.4099999999744</v>
      </c>
    </row>
    <row r="317" spans="2:11" ht="27" x14ac:dyDescent="0.3">
      <c r="B317" s="2">
        <v>42296</v>
      </c>
      <c r="C317" s="56" t="s">
        <v>499</v>
      </c>
      <c r="E317" s="42" t="s">
        <v>500</v>
      </c>
      <c r="F317" s="51">
        <v>908050</v>
      </c>
      <c r="G317" s="10">
        <v>1192536</v>
      </c>
      <c r="H317" s="9">
        <v>54519.71</v>
      </c>
      <c r="I317" s="9">
        <v>55000</v>
      </c>
      <c r="J317" s="11">
        <f t="shared" si="9"/>
        <v>480.29000000000087</v>
      </c>
      <c r="K317" s="110">
        <f t="shared" si="8"/>
        <v>2267.6999999999753</v>
      </c>
    </row>
    <row r="318" spans="2:11" ht="18.75" x14ac:dyDescent="0.3">
      <c r="C318" s="48"/>
      <c r="J318" s="11">
        <f t="shared" si="9"/>
        <v>0</v>
      </c>
      <c r="K318" s="110">
        <f t="shared" si="8"/>
        <v>2267.6999999999753</v>
      </c>
    </row>
    <row r="319" spans="2:11" ht="27" x14ac:dyDescent="0.3">
      <c r="B319" s="2">
        <v>42296</v>
      </c>
      <c r="C319" s="56" t="s">
        <v>501</v>
      </c>
      <c r="E319" s="42" t="s">
        <v>502</v>
      </c>
      <c r="F319" s="51">
        <v>661000</v>
      </c>
      <c r="G319" s="10">
        <v>1192697</v>
      </c>
      <c r="H319" s="9">
        <v>35251.129999999997</v>
      </c>
      <c r="I319" s="9">
        <v>40000</v>
      </c>
      <c r="J319" s="11">
        <f t="shared" si="9"/>
        <v>4748.8700000000026</v>
      </c>
      <c r="K319" s="110">
        <f t="shared" si="8"/>
        <v>7016.5699999999779</v>
      </c>
    </row>
    <row r="320" spans="2:11" ht="18.75" x14ac:dyDescent="0.3">
      <c r="C320" s="48"/>
      <c r="J320" s="11">
        <f t="shared" si="9"/>
        <v>0</v>
      </c>
      <c r="K320" s="110">
        <f t="shared" si="8"/>
        <v>7016.5699999999779</v>
      </c>
    </row>
    <row r="321" spans="2:11" ht="27" x14ac:dyDescent="0.3">
      <c r="B321" s="2">
        <v>42300</v>
      </c>
      <c r="C321" s="56" t="s">
        <v>503</v>
      </c>
      <c r="E321" s="42" t="s">
        <v>504</v>
      </c>
      <c r="F321" s="51">
        <v>547140</v>
      </c>
      <c r="G321" s="10">
        <v>1194359</v>
      </c>
      <c r="H321" s="9">
        <v>31315.97</v>
      </c>
      <c r="I321" s="9">
        <v>33000</v>
      </c>
      <c r="J321" s="11">
        <f t="shared" si="9"/>
        <v>1684.0299999999988</v>
      </c>
      <c r="K321" s="110">
        <f t="shared" si="8"/>
        <v>8700.5999999999767</v>
      </c>
    </row>
    <row r="322" spans="2:11" ht="18.75" x14ac:dyDescent="0.3">
      <c r="C322" s="48"/>
      <c r="J322" s="11">
        <f t="shared" si="9"/>
        <v>0</v>
      </c>
      <c r="K322" s="110">
        <f t="shared" si="8"/>
        <v>8700.5999999999767</v>
      </c>
    </row>
    <row r="323" spans="2:11" ht="27" x14ac:dyDescent="0.3">
      <c r="B323" s="2">
        <v>42300</v>
      </c>
      <c r="C323" s="56" t="s">
        <v>507</v>
      </c>
      <c r="E323" s="42" t="s">
        <v>508</v>
      </c>
      <c r="F323" s="51">
        <v>547140</v>
      </c>
      <c r="G323" s="10">
        <v>1194477</v>
      </c>
      <c r="H323" s="9">
        <v>29543.3</v>
      </c>
      <c r="I323" s="9">
        <v>33000</v>
      </c>
      <c r="J323" s="11">
        <f t="shared" si="9"/>
        <v>3456.7000000000007</v>
      </c>
      <c r="K323" s="110">
        <f t="shared" si="8"/>
        <v>12157.299999999977</v>
      </c>
    </row>
    <row r="324" spans="2:11" ht="18.75" x14ac:dyDescent="0.3">
      <c r="C324" s="48"/>
      <c r="J324" s="11">
        <f t="shared" si="9"/>
        <v>0</v>
      </c>
      <c r="K324" s="110">
        <f t="shared" si="8"/>
        <v>12157.299999999977</v>
      </c>
    </row>
    <row r="325" spans="2:11" ht="27" x14ac:dyDescent="0.3">
      <c r="B325" s="2">
        <v>42303</v>
      </c>
      <c r="C325" s="56" t="s">
        <v>509</v>
      </c>
      <c r="E325" s="42" t="s">
        <v>510</v>
      </c>
      <c r="F325" s="51">
        <v>496200</v>
      </c>
      <c r="G325" s="10">
        <v>1195378</v>
      </c>
      <c r="H325" s="9">
        <v>28654.48</v>
      </c>
      <c r="I325" s="9">
        <v>30000</v>
      </c>
      <c r="J325" s="11">
        <f t="shared" si="9"/>
        <v>1345.5200000000004</v>
      </c>
      <c r="K325" s="110">
        <f t="shared" si="8"/>
        <v>13502.819999999978</v>
      </c>
    </row>
    <row r="326" spans="2:11" ht="18.75" x14ac:dyDescent="0.3">
      <c r="C326" s="48"/>
      <c r="J326" s="11">
        <f t="shared" si="9"/>
        <v>0</v>
      </c>
      <c r="K326" s="110">
        <f t="shared" ref="K326:K389" si="10">K325+J326</f>
        <v>13502.819999999978</v>
      </c>
    </row>
    <row r="327" spans="2:11" ht="27" x14ac:dyDescent="0.3">
      <c r="B327" s="2">
        <v>42307</v>
      </c>
      <c r="C327" s="56" t="s">
        <v>511</v>
      </c>
      <c r="E327" s="42" t="s">
        <v>512</v>
      </c>
      <c r="F327" s="51">
        <v>447525</v>
      </c>
      <c r="G327" s="10">
        <v>1196385</v>
      </c>
      <c r="H327" s="9">
        <v>28865.03</v>
      </c>
      <c r="I327" s="9">
        <v>27000</v>
      </c>
      <c r="J327" s="11">
        <f t="shared" si="9"/>
        <v>-1865.0299999999988</v>
      </c>
      <c r="K327" s="110">
        <f t="shared" si="10"/>
        <v>11637.789999999979</v>
      </c>
    </row>
    <row r="328" spans="2:11" ht="18.75" x14ac:dyDescent="0.3">
      <c r="C328" s="48"/>
      <c r="J328" s="11">
        <f t="shared" si="9"/>
        <v>0</v>
      </c>
      <c r="K328" s="110">
        <f t="shared" si="10"/>
        <v>11637.789999999979</v>
      </c>
    </row>
    <row r="329" spans="2:11" ht="27" x14ac:dyDescent="0.3">
      <c r="B329" s="2">
        <v>42307</v>
      </c>
      <c r="C329" s="56" t="s">
        <v>514</v>
      </c>
      <c r="E329" s="42" t="s">
        <v>513</v>
      </c>
      <c r="F329" s="51">
        <v>447525</v>
      </c>
      <c r="G329" s="10">
        <v>1196605</v>
      </c>
      <c r="H329" s="9">
        <v>29608.75</v>
      </c>
      <c r="I329" s="9">
        <v>27000</v>
      </c>
      <c r="J329" s="11">
        <f t="shared" si="9"/>
        <v>-2608.75</v>
      </c>
      <c r="K329" s="110">
        <f t="shared" si="10"/>
        <v>9029.039999999979</v>
      </c>
    </row>
    <row r="330" spans="2:11" ht="18.75" x14ac:dyDescent="0.3">
      <c r="C330" s="48"/>
      <c r="J330" s="11">
        <f t="shared" si="9"/>
        <v>0</v>
      </c>
      <c r="K330" s="110">
        <f t="shared" si="10"/>
        <v>9029.039999999979</v>
      </c>
    </row>
    <row r="331" spans="2:11" ht="27" x14ac:dyDescent="0.3">
      <c r="B331" s="2">
        <v>42311</v>
      </c>
      <c r="C331" s="38" t="s">
        <v>519</v>
      </c>
      <c r="E331" s="42" t="s">
        <v>520</v>
      </c>
      <c r="F331" s="51">
        <v>478500</v>
      </c>
      <c r="G331" s="10">
        <v>1196606</v>
      </c>
      <c r="H331" s="9">
        <v>29624.09</v>
      </c>
      <c r="I331" s="9">
        <v>29000</v>
      </c>
      <c r="J331" s="11">
        <f t="shared" si="9"/>
        <v>-624.09000000000015</v>
      </c>
      <c r="K331" s="110">
        <f t="shared" si="10"/>
        <v>8404.9499999999789</v>
      </c>
    </row>
    <row r="332" spans="2:11" ht="18.75" x14ac:dyDescent="0.3">
      <c r="C332" s="48"/>
      <c r="J332" s="11">
        <f t="shared" si="9"/>
        <v>0</v>
      </c>
      <c r="K332" s="110">
        <f t="shared" si="10"/>
        <v>8404.9499999999789</v>
      </c>
    </row>
    <row r="333" spans="2:11" ht="27" x14ac:dyDescent="0.3">
      <c r="B333" s="2">
        <v>42311</v>
      </c>
      <c r="C333" s="38" t="s">
        <v>521</v>
      </c>
      <c r="E333" s="42" t="s">
        <v>522</v>
      </c>
      <c r="F333" s="51">
        <v>495000</v>
      </c>
      <c r="G333" s="10">
        <v>1197408</v>
      </c>
      <c r="H333" s="9">
        <v>30589.67</v>
      </c>
      <c r="I333" s="9">
        <v>30000</v>
      </c>
      <c r="J333" s="11">
        <f t="shared" si="9"/>
        <v>-589.66999999999825</v>
      </c>
      <c r="K333" s="110">
        <f t="shared" si="10"/>
        <v>7815.2799999999806</v>
      </c>
    </row>
    <row r="334" spans="2:11" ht="18.75" x14ac:dyDescent="0.3">
      <c r="C334" s="48"/>
      <c r="J334" s="11">
        <f t="shared" si="9"/>
        <v>0</v>
      </c>
      <c r="K334" s="110">
        <f t="shared" si="10"/>
        <v>7815.2799999999806</v>
      </c>
    </row>
    <row r="335" spans="2:11" ht="27" x14ac:dyDescent="0.3">
      <c r="B335" s="2">
        <v>42314</v>
      </c>
      <c r="C335" s="38" t="s">
        <v>532</v>
      </c>
      <c r="E335" s="42" t="s">
        <v>523</v>
      </c>
      <c r="F335" s="51">
        <v>523559</v>
      </c>
      <c r="G335" s="10">
        <v>1198619</v>
      </c>
      <c r="H335" s="9">
        <v>29843.77</v>
      </c>
      <c r="I335" s="9">
        <v>31000</v>
      </c>
      <c r="J335" s="11">
        <f t="shared" si="9"/>
        <v>1156.2299999999996</v>
      </c>
      <c r="K335" s="110">
        <f t="shared" si="10"/>
        <v>8971.5099999999802</v>
      </c>
    </row>
    <row r="336" spans="2:11" ht="18.75" x14ac:dyDescent="0.3">
      <c r="C336" s="48"/>
      <c r="J336" s="11">
        <f t="shared" si="9"/>
        <v>0</v>
      </c>
      <c r="K336" s="110">
        <f t="shared" si="10"/>
        <v>8971.5099999999802</v>
      </c>
    </row>
    <row r="337" spans="2:11" ht="27" x14ac:dyDescent="0.3">
      <c r="B337" s="2">
        <v>42314</v>
      </c>
      <c r="C337" s="38" t="s">
        <v>531</v>
      </c>
      <c r="E337" s="42" t="s">
        <v>528</v>
      </c>
      <c r="F337" s="51">
        <v>523559</v>
      </c>
      <c r="G337" s="10">
        <v>1198620</v>
      </c>
      <c r="H337" s="9">
        <v>30412.33</v>
      </c>
      <c r="I337" s="9">
        <v>31000</v>
      </c>
      <c r="J337" s="11">
        <f>I337-H337</f>
        <v>587.66999999999825</v>
      </c>
      <c r="K337" s="110">
        <f t="shared" si="10"/>
        <v>9559.1799999999785</v>
      </c>
    </row>
    <row r="338" spans="2:11" ht="18.75" x14ac:dyDescent="0.3">
      <c r="C338" s="48"/>
      <c r="J338" s="11">
        <f t="shared" ref="J338:J339" si="11">I338-H338</f>
        <v>0</v>
      </c>
      <c r="K338" s="110">
        <f t="shared" si="10"/>
        <v>9559.1799999999785</v>
      </c>
    </row>
    <row r="339" spans="2:11" ht="27" x14ac:dyDescent="0.3">
      <c r="B339" s="2">
        <v>42314</v>
      </c>
      <c r="C339" s="38" t="s">
        <v>530</v>
      </c>
      <c r="E339" s="42" t="s">
        <v>524</v>
      </c>
      <c r="F339" s="51">
        <v>523559</v>
      </c>
      <c r="G339" s="10">
        <v>1198621</v>
      </c>
      <c r="H339" s="9">
        <v>30348.33</v>
      </c>
      <c r="I339" s="9">
        <v>31000</v>
      </c>
      <c r="J339" s="11">
        <f t="shared" si="11"/>
        <v>651.66999999999825</v>
      </c>
      <c r="K339" s="110">
        <f t="shared" si="10"/>
        <v>10210.849999999977</v>
      </c>
    </row>
    <row r="340" spans="2:11" ht="18.75" x14ac:dyDescent="0.3">
      <c r="C340" s="48"/>
      <c r="J340" s="11">
        <f>I340-H340</f>
        <v>0</v>
      </c>
      <c r="K340" s="110">
        <f t="shared" si="10"/>
        <v>10210.849999999977</v>
      </c>
    </row>
    <row r="341" spans="2:11" ht="27" x14ac:dyDescent="0.3">
      <c r="B341" s="2">
        <v>42317</v>
      </c>
      <c r="C341" s="38" t="s">
        <v>529</v>
      </c>
      <c r="E341" s="42" t="s">
        <v>527</v>
      </c>
      <c r="F341" s="51">
        <v>524582</v>
      </c>
      <c r="G341" s="10">
        <v>1199459</v>
      </c>
      <c r="H341" s="9">
        <v>30992.15</v>
      </c>
      <c r="I341" s="9">
        <v>31000</v>
      </c>
      <c r="J341" s="11">
        <f t="shared" si="9"/>
        <v>7.8499999999985448</v>
      </c>
      <c r="K341" s="110">
        <f t="shared" si="10"/>
        <v>10218.699999999975</v>
      </c>
    </row>
    <row r="342" spans="2:11" ht="18.75" x14ac:dyDescent="0.3">
      <c r="C342" s="48"/>
      <c r="E342" s="121" t="s">
        <v>1290</v>
      </c>
      <c r="F342" s="122"/>
      <c r="G342" s="123"/>
      <c r="H342" s="113"/>
      <c r="I342" s="113">
        <v>1655.44</v>
      </c>
      <c r="J342" s="11">
        <f t="shared" si="9"/>
        <v>1655.44</v>
      </c>
      <c r="K342" s="110">
        <f t="shared" si="10"/>
        <v>11874.139999999976</v>
      </c>
    </row>
    <row r="343" spans="2:11" ht="29.25" customHeight="1" x14ac:dyDescent="0.3">
      <c r="B343" s="2">
        <v>42320</v>
      </c>
      <c r="C343" s="38" t="s">
        <v>533</v>
      </c>
      <c r="E343" s="42" t="s">
        <v>534</v>
      </c>
      <c r="F343" s="51">
        <v>486446</v>
      </c>
      <c r="G343" s="10">
        <v>1200634</v>
      </c>
      <c r="H343" s="9">
        <v>30951.26</v>
      </c>
      <c r="I343" s="9">
        <v>29000</v>
      </c>
      <c r="J343" s="11">
        <f t="shared" si="9"/>
        <v>-1951.2599999999984</v>
      </c>
      <c r="K343" s="124">
        <f t="shared" si="10"/>
        <v>9922.8799999999774</v>
      </c>
    </row>
    <row r="344" spans="2:11" ht="18.75" x14ac:dyDescent="0.3">
      <c r="C344" s="48"/>
      <c r="J344" s="11">
        <f t="shared" si="9"/>
        <v>0</v>
      </c>
      <c r="K344" s="110">
        <f t="shared" si="10"/>
        <v>9922.8799999999774</v>
      </c>
    </row>
    <row r="345" spans="2:11" ht="30" customHeight="1" x14ac:dyDescent="0.3">
      <c r="B345" s="2">
        <v>42320</v>
      </c>
      <c r="C345" s="38" t="s">
        <v>535</v>
      </c>
      <c r="E345" s="42" t="s">
        <v>536</v>
      </c>
      <c r="F345" s="51">
        <v>486446</v>
      </c>
      <c r="G345" s="10">
        <v>1201249</v>
      </c>
      <c r="H345" s="9">
        <v>30527.040000000001</v>
      </c>
      <c r="I345" s="9">
        <v>29000</v>
      </c>
      <c r="J345" s="11">
        <f t="shared" si="9"/>
        <v>-1527.0400000000009</v>
      </c>
      <c r="K345" s="124">
        <f t="shared" si="10"/>
        <v>8395.8399999999765</v>
      </c>
    </row>
    <row r="346" spans="2:11" ht="18.75" x14ac:dyDescent="0.3">
      <c r="C346" s="48"/>
      <c r="J346" s="11">
        <f t="shared" si="9"/>
        <v>0</v>
      </c>
      <c r="K346" s="110">
        <f t="shared" si="10"/>
        <v>8395.8399999999765</v>
      </c>
    </row>
    <row r="347" spans="2:11" ht="32.25" customHeight="1" x14ac:dyDescent="0.3">
      <c r="B347" s="2">
        <v>42321</v>
      </c>
      <c r="C347" s="38" t="s">
        <v>535</v>
      </c>
      <c r="E347" s="42" t="s">
        <v>537</v>
      </c>
      <c r="F347" s="51">
        <v>486301</v>
      </c>
      <c r="G347" s="10">
        <v>1201250</v>
      </c>
      <c r="H347" s="9">
        <v>30756.49</v>
      </c>
      <c r="I347" s="9">
        <v>29000</v>
      </c>
      <c r="J347" s="11">
        <f t="shared" si="9"/>
        <v>-1756.4900000000016</v>
      </c>
      <c r="K347" s="124">
        <f t="shared" si="10"/>
        <v>6639.3499999999749</v>
      </c>
    </row>
    <row r="348" spans="2:11" ht="18.75" x14ac:dyDescent="0.3">
      <c r="C348" s="48"/>
      <c r="J348" s="11">
        <f t="shared" si="9"/>
        <v>0</v>
      </c>
      <c r="K348" s="110">
        <f t="shared" si="10"/>
        <v>6639.3499999999749</v>
      </c>
    </row>
    <row r="349" spans="2:11" ht="27" x14ac:dyDescent="0.3">
      <c r="B349" s="2">
        <v>42325</v>
      </c>
      <c r="C349" s="38" t="s">
        <v>539</v>
      </c>
      <c r="E349" s="42" t="s">
        <v>540</v>
      </c>
      <c r="F349" s="51">
        <v>504000</v>
      </c>
      <c r="G349" s="10">
        <v>1202000</v>
      </c>
      <c r="H349" s="9">
        <v>30787.1</v>
      </c>
      <c r="I349" s="9">
        <v>30000</v>
      </c>
      <c r="J349" s="11">
        <f t="shared" si="9"/>
        <v>-787.09999999999854</v>
      </c>
      <c r="K349" s="124">
        <f t="shared" si="10"/>
        <v>5852.2499999999764</v>
      </c>
    </row>
    <row r="350" spans="2:11" ht="18.75" x14ac:dyDescent="0.3">
      <c r="C350" s="48"/>
      <c r="J350" s="11">
        <f t="shared" si="9"/>
        <v>0</v>
      </c>
      <c r="K350" s="110">
        <f t="shared" si="10"/>
        <v>5852.2499999999764</v>
      </c>
    </row>
    <row r="351" spans="2:11" ht="27.75" customHeight="1" x14ac:dyDescent="0.3">
      <c r="B351" s="2">
        <v>42325</v>
      </c>
      <c r="C351" s="38" t="s">
        <v>541</v>
      </c>
      <c r="E351" s="42" t="s">
        <v>542</v>
      </c>
      <c r="F351" s="51">
        <v>504000</v>
      </c>
      <c r="G351" s="10">
        <v>1202001</v>
      </c>
      <c r="H351" s="9">
        <v>31059.439999999999</v>
      </c>
      <c r="I351" s="9">
        <v>30000</v>
      </c>
      <c r="J351" s="11">
        <f t="shared" si="9"/>
        <v>-1059.4399999999987</v>
      </c>
      <c r="K351" s="124">
        <f t="shared" si="10"/>
        <v>4792.8099999999777</v>
      </c>
    </row>
    <row r="352" spans="2:11" ht="18.75" x14ac:dyDescent="0.3">
      <c r="C352" s="48"/>
      <c r="J352" s="11">
        <f t="shared" si="9"/>
        <v>0</v>
      </c>
      <c r="K352" s="110">
        <f t="shared" si="10"/>
        <v>4792.8099999999777</v>
      </c>
    </row>
    <row r="353" spans="2:11" ht="30.75" customHeight="1" x14ac:dyDescent="0.3">
      <c r="B353" s="2">
        <v>42327</v>
      </c>
      <c r="C353" s="38" t="s">
        <v>546</v>
      </c>
      <c r="E353" s="42" t="s">
        <v>547</v>
      </c>
      <c r="F353" s="51">
        <v>515716</v>
      </c>
      <c r="G353" s="10">
        <v>1202776</v>
      </c>
      <c r="H353" s="9">
        <v>30878.02</v>
      </c>
      <c r="I353" s="9">
        <v>31000</v>
      </c>
      <c r="J353" s="11">
        <f t="shared" si="9"/>
        <v>121.97999999999956</v>
      </c>
      <c r="K353" s="110">
        <f t="shared" si="10"/>
        <v>4914.7899999999772</v>
      </c>
    </row>
    <row r="354" spans="2:11" ht="18.75" x14ac:dyDescent="0.3">
      <c r="C354" s="48"/>
      <c r="J354" s="11">
        <f t="shared" si="9"/>
        <v>0</v>
      </c>
      <c r="K354" s="110">
        <f t="shared" si="10"/>
        <v>4914.7899999999772</v>
      </c>
    </row>
    <row r="355" spans="2:11" ht="27" x14ac:dyDescent="0.3">
      <c r="B355" s="2">
        <v>42327</v>
      </c>
      <c r="C355" s="38" t="s">
        <v>548</v>
      </c>
      <c r="E355" s="42" t="s">
        <v>549</v>
      </c>
      <c r="F355" s="51">
        <v>515716</v>
      </c>
      <c r="G355" s="10">
        <v>1203744</v>
      </c>
      <c r="H355" s="9">
        <v>30619.83</v>
      </c>
      <c r="I355" s="9">
        <v>31000</v>
      </c>
      <c r="J355" s="11">
        <f t="shared" si="9"/>
        <v>380.16999999999825</v>
      </c>
      <c r="K355" s="124">
        <f t="shared" si="10"/>
        <v>5294.9599999999755</v>
      </c>
    </row>
    <row r="356" spans="2:11" ht="18.75" x14ac:dyDescent="0.3">
      <c r="C356" s="48"/>
      <c r="E356" s="121" t="s">
        <v>1291</v>
      </c>
      <c r="F356" s="122"/>
      <c r="G356" s="123"/>
      <c r="H356" s="113"/>
      <c r="I356" s="113">
        <v>500</v>
      </c>
      <c r="J356" s="11">
        <f t="shared" si="9"/>
        <v>500</v>
      </c>
      <c r="K356" s="110">
        <f t="shared" si="10"/>
        <v>5794.9599999999755</v>
      </c>
    </row>
    <row r="357" spans="2:11" ht="27" x14ac:dyDescent="0.3">
      <c r="B357" s="2">
        <v>42327</v>
      </c>
      <c r="C357" s="38" t="s">
        <v>550</v>
      </c>
      <c r="E357" s="42" t="s">
        <v>551</v>
      </c>
      <c r="F357" s="51">
        <v>515716</v>
      </c>
      <c r="G357" s="10">
        <v>1202684</v>
      </c>
      <c r="H357" s="9">
        <v>30592.48</v>
      </c>
      <c r="I357" s="9">
        <v>31000</v>
      </c>
      <c r="J357" s="11">
        <f t="shared" si="9"/>
        <v>407.52000000000044</v>
      </c>
      <c r="K357" s="124">
        <f t="shared" si="10"/>
        <v>6202.4799999999759</v>
      </c>
    </row>
    <row r="358" spans="2:11" ht="18.75" x14ac:dyDescent="0.3">
      <c r="C358" s="48"/>
      <c r="J358" s="11">
        <f t="shared" si="9"/>
        <v>0</v>
      </c>
      <c r="K358" s="110">
        <f t="shared" si="10"/>
        <v>6202.4799999999759</v>
      </c>
    </row>
    <row r="359" spans="2:11" ht="27" x14ac:dyDescent="0.3">
      <c r="B359" s="2">
        <v>42335</v>
      </c>
      <c r="C359" s="38" t="s">
        <v>559</v>
      </c>
      <c r="E359" s="42" t="s">
        <v>561</v>
      </c>
      <c r="F359" s="51">
        <v>513670</v>
      </c>
      <c r="G359" s="10">
        <v>1204532</v>
      </c>
      <c r="H359" s="9">
        <v>30741.11</v>
      </c>
      <c r="I359" s="9">
        <v>31000</v>
      </c>
      <c r="J359" s="11">
        <f t="shared" si="9"/>
        <v>258.88999999999942</v>
      </c>
      <c r="K359" s="124">
        <f t="shared" si="10"/>
        <v>6461.3699999999753</v>
      </c>
    </row>
    <row r="360" spans="2:11" ht="18.75" x14ac:dyDescent="0.3">
      <c r="C360" s="48"/>
      <c r="J360" s="11"/>
      <c r="K360" s="110">
        <f t="shared" si="10"/>
        <v>6461.3699999999753</v>
      </c>
    </row>
    <row r="361" spans="2:11" ht="27" x14ac:dyDescent="0.3">
      <c r="B361" s="2">
        <v>42335</v>
      </c>
      <c r="C361" s="38" t="s">
        <v>560</v>
      </c>
      <c r="E361" s="42" t="s">
        <v>558</v>
      </c>
      <c r="F361" s="51">
        <v>513670</v>
      </c>
      <c r="G361" s="10">
        <v>1204533</v>
      </c>
      <c r="H361" s="9">
        <v>30848.46</v>
      </c>
      <c r="I361" s="9">
        <v>31000</v>
      </c>
      <c r="J361" s="11">
        <f t="shared" si="9"/>
        <v>151.54000000000087</v>
      </c>
      <c r="K361" s="124">
        <f t="shared" si="10"/>
        <v>6612.9099999999762</v>
      </c>
    </row>
    <row r="362" spans="2:11" ht="18.75" x14ac:dyDescent="0.3">
      <c r="C362" s="48"/>
      <c r="J362" s="11">
        <f t="shared" si="9"/>
        <v>0</v>
      </c>
      <c r="K362" s="110">
        <f t="shared" si="10"/>
        <v>6612.9099999999762</v>
      </c>
    </row>
    <row r="363" spans="2:11" ht="27" x14ac:dyDescent="0.3">
      <c r="B363" s="2">
        <v>42335</v>
      </c>
      <c r="C363" s="38" t="s">
        <v>554</v>
      </c>
      <c r="E363" s="42" t="s">
        <v>555</v>
      </c>
      <c r="F363" s="51">
        <v>514290</v>
      </c>
      <c r="G363" s="10">
        <v>1204786</v>
      </c>
      <c r="H363" s="9">
        <v>32150.67</v>
      </c>
      <c r="I363" s="9">
        <v>31000</v>
      </c>
      <c r="J363" s="11">
        <f t="shared" si="9"/>
        <v>-1150.6699999999983</v>
      </c>
      <c r="K363" s="124">
        <f t="shared" si="10"/>
        <v>5462.239999999978</v>
      </c>
    </row>
    <row r="364" spans="2:11" ht="18.75" x14ac:dyDescent="0.3">
      <c r="C364" s="48"/>
      <c r="J364" s="11">
        <f t="shared" si="9"/>
        <v>0</v>
      </c>
      <c r="K364" s="110">
        <f t="shared" si="10"/>
        <v>5462.239999999978</v>
      </c>
    </row>
    <row r="365" spans="2:11" ht="27" x14ac:dyDescent="0.3">
      <c r="B365" s="2">
        <v>42338</v>
      </c>
      <c r="C365" s="38" t="s">
        <v>562</v>
      </c>
      <c r="E365" s="42" t="s">
        <v>563</v>
      </c>
      <c r="F365" s="51">
        <v>531520</v>
      </c>
      <c r="G365" s="10">
        <v>1205404</v>
      </c>
      <c r="H365" s="9">
        <v>32259.32</v>
      </c>
      <c r="I365" s="9">
        <v>32000</v>
      </c>
      <c r="J365" s="11">
        <f t="shared" si="9"/>
        <v>-259.31999999999971</v>
      </c>
      <c r="K365" s="124">
        <f t="shared" si="10"/>
        <v>5202.9199999999782</v>
      </c>
    </row>
    <row r="366" spans="2:11" ht="18.75" x14ac:dyDescent="0.3">
      <c r="C366" s="48"/>
      <c r="J366" s="11">
        <f t="shared" si="9"/>
        <v>0</v>
      </c>
      <c r="K366" s="110">
        <f t="shared" si="10"/>
        <v>5202.9199999999782</v>
      </c>
    </row>
    <row r="367" spans="2:11" ht="27" x14ac:dyDescent="0.3">
      <c r="B367" s="2">
        <v>42341</v>
      </c>
      <c r="C367" s="56" t="s">
        <v>566</v>
      </c>
      <c r="E367" s="42" t="s">
        <v>567</v>
      </c>
      <c r="F367" s="51">
        <v>533440</v>
      </c>
      <c r="G367" s="10">
        <v>1206642</v>
      </c>
      <c r="H367" s="9">
        <v>34185.22</v>
      </c>
      <c r="I367" s="9">
        <v>32000</v>
      </c>
      <c r="J367" s="11">
        <f t="shared" si="9"/>
        <v>-2185.2200000000012</v>
      </c>
      <c r="K367" s="124">
        <f t="shared" si="10"/>
        <v>3017.6999999999771</v>
      </c>
    </row>
    <row r="368" spans="2:11" ht="18.75" x14ac:dyDescent="0.3">
      <c r="C368" s="48"/>
      <c r="J368" s="11">
        <f t="shared" si="9"/>
        <v>0</v>
      </c>
      <c r="K368" s="110">
        <f t="shared" si="10"/>
        <v>3017.6999999999771</v>
      </c>
    </row>
    <row r="369" spans="2:11" ht="27" x14ac:dyDescent="0.3">
      <c r="B369" s="2">
        <v>42341</v>
      </c>
      <c r="C369" s="56" t="s">
        <v>568</v>
      </c>
      <c r="E369" s="42" t="s">
        <v>569</v>
      </c>
      <c r="F369" s="51">
        <v>533440</v>
      </c>
      <c r="G369" s="10">
        <v>1206643</v>
      </c>
      <c r="H369" s="9">
        <v>33954.629999999997</v>
      </c>
      <c r="I369" s="9">
        <v>32000</v>
      </c>
      <c r="J369" s="11">
        <f t="shared" si="9"/>
        <v>-1954.6299999999974</v>
      </c>
      <c r="K369" s="124">
        <f t="shared" si="10"/>
        <v>1063.0699999999797</v>
      </c>
    </row>
    <row r="370" spans="2:11" ht="18.75" x14ac:dyDescent="0.3">
      <c r="C370" s="48"/>
      <c r="J370" s="11">
        <f t="shared" si="9"/>
        <v>0</v>
      </c>
      <c r="K370" s="110">
        <f t="shared" si="10"/>
        <v>1063.0699999999797</v>
      </c>
    </row>
    <row r="371" spans="2:11" ht="27" x14ac:dyDescent="0.3">
      <c r="B371" s="2">
        <v>42342</v>
      </c>
      <c r="C371" s="56" t="s">
        <v>570</v>
      </c>
      <c r="E371" s="42" t="s">
        <v>571</v>
      </c>
      <c r="F371" s="51">
        <v>529920</v>
      </c>
      <c r="G371" s="10">
        <v>1206855</v>
      </c>
      <c r="H371" s="9">
        <v>34408.980000000003</v>
      </c>
      <c r="I371" s="9">
        <v>32000</v>
      </c>
      <c r="J371" s="11">
        <f t="shared" si="9"/>
        <v>-2408.9800000000032</v>
      </c>
      <c r="K371" s="124">
        <f t="shared" si="10"/>
        <v>-1345.9100000000235</v>
      </c>
    </row>
    <row r="372" spans="2:11" ht="18.75" x14ac:dyDescent="0.3">
      <c r="C372" s="48"/>
      <c r="J372" s="11">
        <f t="shared" si="9"/>
        <v>0</v>
      </c>
      <c r="K372" s="110">
        <f t="shared" si="10"/>
        <v>-1345.9100000000235</v>
      </c>
    </row>
    <row r="373" spans="2:11" ht="27" x14ac:dyDescent="0.3">
      <c r="B373" s="2">
        <v>42345</v>
      </c>
      <c r="C373" s="56" t="s">
        <v>574</v>
      </c>
      <c r="E373" s="42" t="s">
        <v>575</v>
      </c>
      <c r="F373" s="51">
        <v>674800</v>
      </c>
      <c r="G373" s="10">
        <v>1208025</v>
      </c>
      <c r="H373" s="9">
        <v>34491.910000000003</v>
      </c>
      <c r="I373" s="9">
        <v>40000</v>
      </c>
      <c r="J373" s="11">
        <f t="shared" si="9"/>
        <v>5508.0899999999965</v>
      </c>
      <c r="K373" s="124">
        <f t="shared" si="10"/>
        <v>4162.179999999973</v>
      </c>
    </row>
    <row r="374" spans="2:11" ht="18.75" x14ac:dyDescent="0.3">
      <c r="C374" s="48"/>
      <c r="J374" s="11">
        <f t="shared" si="9"/>
        <v>0</v>
      </c>
      <c r="K374" s="110">
        <f t="shared" si="10"/>
        <v>4162.179999999973</v>
      </c>
    </row>
    <row r="375" spans="2:11" ht="27" x14ac:dyDescent="0.3">
      <c r="B375" s="2">
        <v>42348</v>
      </c>
      <c r="C375" s="56" t="s">
        <v>578</v>
      </c>
      <c r="E375" s="42" t="s">
        <v>579</v>
      </c>
      <c r="F375" s="51">
        <v>615420</v>
      </c>
      <c r="G375" s="10">
        <v>1208799</v>
      </c>
      <c r="H375" s="9">
        <v>35404.17</v>
      </c>
      <c r="I375" s="9">
        <v>36000</v>
      </c>
      <c r="J375" s="11">
        <f t="shared" si="9"/>
        <v>595.83000000000175</v>
      </c>
      <c r="K375" s="124">
        <f t="shared" si="10"/>
        <v>4758.0099999999748</v>
      </c>
    </row>
    <row r="376" spans="2:11" ht="18.75" x14ac:dyDescent="0.3">
      <c r="C376" s="48"/>
      <c r="J376" s="11">
        <f t="shared" si="9"/>
        <v>0</v>
      </c>
      <c r="K376" s="110">
        <f t="shared" si="10"/>
        <v>4758.0099999999748</v>
      </c>
    </row>
    <row r="377" spans="2:11" ht="27" x14ac:dyDescent="0.3">
      <c r="B377" s="2">
        <v>42348</v>
      </c>
      <c r="C377" s="56" t="s">
        <v>580</v>
      </c>
      <c r="E377" s="42" t="s">
        <v>581</v>
      </c>
      <c r="F377" s="51">
        <v>615420</v>
      </c>
      <c r="G377" s="10">
        <v>1208800</v>
      </c>
      <c r="H377" s="9">
        <v>35213.78</v>
      </c>
      <c r="I377" s="9">
        <v>36000</v>
      </c>
      <c r="J377" s="11">
        <f t="shared" si="9"/>
        <v>786.22000000000116</v>
      </c>
      <c r="K377" s="124">
        <f t="shared" si="10"/>
        <v>5544.2299999999759</v>
      </c>
    </row>
    <row r="378" spans="2:11" ht="18.75" x14ac:dyDescent="0.3">
      <c r="C378" s="48"/>
      <c r="J378" s="11">
        <f t="shared" si="9"/>
        <v>0</v>
      </c>
      <c r="K378" s="110">
        <f t="shared" si="10"/>
        <v>5544.2299999999759</v>
      </c>
    </row>
    <row r="379" spans="2:11" ht="27" x14ac:dyDescent="0.3">
      <c r="B379" s="2">
        <v>42349</v>
      </c>
      <c r="C379" s="56" t="s">
        <v>582</v>
      </c>
      <c r="E379" s="42" t="s">
        <v>583</v>
      </c>
      <c r="F379" s="51">
        <v>626328</v>
      </c>
      <c r="G379" s="10">
        <v>1208925</v>
      </c>
      <c r="H379" s="9">
        <v>34966.74</v>
      </c>
      <c r="I379" s="9">
        <v>36000</v>
      </c>
      <c r="J379" s="11">
        <f t="shared" si="9"/>
        <v>1033.260000000002</v>
      </c>
      <c r="K379" s="124">
        <f t="shared" si="10"/>
        <v>6577.489999999978</v>
      </c>
    </row>
    <row r="380" spans="2:11" ht="18.75" x14ac:dyDescent="0.3">
      <c r="C380" s="48"/>
      <c r="E380" s="42" t="s">
        <v>1292</v>
      </c>
      <c r="I380" s="9">
        <v>400</v>
      </c>
      <c r="J380" s="11">
        <f t="shared" si="9"/>
        <v>400</v>
      </c>
      <c r="K380" s="110">
        <f t="shared" si="10"/>
        <v>6977.489999999978</v>
      </c>
    </row>
    <row r="381" spans="2:11" ht="27" x14ac:dyDescent="0.3">
      <c r="B381" s="2">
        <v>42352</v>
      </c>
      <c r="C381" s="56" t="s">
        <v>589</v>
      </c>
      <c r="E381" s="42" t="s">
        <v>588</v>
      </c>
      <c r="F381" s="51">
        <v>625680</v>
      </c>
      <c r="G381" s="10">
        <v>1209293</v>
      </c>
      <c r="H381" s="9">
        <v>33907.58</v>
      </c>
      <c r="I381" s="9">
        <v>36000</v>
      </c>
      <c r="J381" s="11">
        <f t="shared" si="9"/>
        <v>2092.4199999999983</v>
      </c>
      <c r="K381" s="124">
        <f t="shared" si="10"/>
        <v>9069.9099999999762</v>
      </c>
    </row>
    <row r="382" spans="2:11" ht="18.75" x14ac:dyDescent="0.3">
      <c r="C382" s="48"/>
      <c r="J382" s="11">
        <f t="shared" si="9"/>
        <v>0</v>
      </c>
      <c r="K382" s="110">
        <f t="shared" si="10"/>
        <v>9069.9099999999762</v>
      </c>
    </row>
    <row r="383" spans="2:11" ht="27" x14ac:dyDescent="0.3">
      <c r="B383" s="2">
        <v>42352</v>
      </c>
      <c r="C383" s="56" t="s">
        <v>587</v>
      </c>
      <c r="E383" s="42" t="s">
        <v>586</v>
      </c>
      <c r="F383" s="51">
        <v>625680</v>
      </c>
      <c r="G383" s="10">
        <v>1209294</v>
      </c>
      <c r="H383" s="9">
        <v>34113.31</v>
      </c>
      <c r="I383" s="9">
        <v>36000</v>
      </c>
      <c r="J383" s="11">
        <f t="shared" si="9"/>
        <v>1886.6900000000023</v>
      </c>
      <c r="K383" s="124">
        <f t="shared" si="10"/>
        <v>10956.599999999979</v>
      </c>
    </row>
    <row r="384" spans="2:11" ht="18.75" x14ac:dyDescent="0.3">
      <c r="C384" s="48"/>
      <c r="J384" s="11">
        <f t="shared" si="9"/>
        <v>0</v>
      </c>
      <c r="K384" s="110">
        <f t="shared" si="10"/>
        <v>10956.599999999979</v>
      </c>
    </row>
    <row r="385" spans="2:11" ht="27" x14ac:dyDescent="0.3">
      <c r="B385" s="2">
        <v>42354</v>
      </c>
      <c r="C385" s="56" t="s">
        <v>592</v>
      </c>
      <c r="E385" s="42" t="s">
        <v>593</v>
      </c>
      <c r="F385" s="51">
        <v>619740</v>
      </c>
      <c r="G385" s="10">
        <v>1209813</v>
      </c>
      <c r="H385" s="9">
        <v>31619.26</v>
      </c>
      <c r="I385" s="9">
        <v>36000</v>
      </c>
      <c r="J385" s="11">
        <f t="shared" si="9"/>
        <v>4380.7400000000016</v>
      </c>
      <c r="K385" s="124">
        <f t="shared" si="10"/>
        <v>15337.33999999998</v>
      </c>
    </row>
    <row r="386" spans="2:11" ht="18.75" x14ac:dyDescent="0.3">
      <c r="C386" s="48"/>
      <c r="J386" s="11">
        <f t="shared" si="9"/>
        <v>0</v>
      </c>
      <c r="K386" s="110">
        <f t="shared" si="10"/>
        <v>15337.33999999998</v>
      </c>
    </row>
    <row r="387" spans="2:11" ht="27" x14ac:dyDescent="0.3">
      <c r="B387" s="2">
        <v>42355</v>
      </c>
      <c r="C387" s="56" t="s">
        <v>599</v>
      </c>
      <c r="E387" s="42" t="s">
        <v>598</v>
      </c>
      <c r="F387" s="51">
        <v>602000</v>
      </c>
      <c r="G387" s="10">
        <v>1210600</v>
      </c>
      <c r="H387" s="9">
        <v>31411.68</v>
      </c>
      <c r="I387" s="9">
        <v>35000</v>
      </c>
      <c r="J387" s="11">
        <f t="shared" si="9"/>
        <v>3588.3199999999997</v>
      </c>
      <c r="K387" s="124">
        <f t="shared" si="10"/>
        <v>18925.659999999982</v>
      </c>
    </row>
    <row r="388" spans="2:11" ht="18.75" x14ac:dyDescent="0.3">
      <c r="C388" s="48"/>
      <c r="J388" s="11">
        <f t="shared" si="9"/>
        <v>0</v>
      </c>
      <c r="K388" s="110">
        <f t="shared" si="10"/>
        <v>18925.659999999982</v>
      </c>
    </row>
    <row r="389" spans="2:11" ht="27" x14ac:dyDescent="0.3">
      <c r="B389" s="2">
        <v>42355</v>
      </c>
      <c r="C389" s="56" t="s">
        <v>595</v>
      </c>
      <c r="E389" s="42" t="s">
        <v>594</v>
      </c>
      <c r="F389" s="51">
        <v>602000</v>
      </c>
      <c r="G389" s="10">
        <v>1209814</v>
      </c>
      <c r="H389" s="9">
        <v>31882.63</v>
      </c>
      <c r="I389" s="9">
        <v>35000</v>
      </c>
      <c r="J389" s="11">
        <f t="shared" si="9"/>
        <v>3117.369999999999</v>
      </c>
      <c r="K389" s="124">
        <f t="shared" si="10"/>
        <v>22043.029999999981</v>
      </c>
    </row>
    <row r="390" spans="2:11" ht="18.75" x14ac:dyDescent="0.3">
      <c r="C390" s="48"/>
      <c r="J390" s="11">
        <f t="shared" si="9"/>
        <v>0</v>
      </c>
      <c r="K390" s="110">
        <f t="shared" ref="K390:K412" si="12">K389+J390</f>
        <v>22043.029999999981</v>
      </c>
    </row>
    <row r="391" spans="2:11" ht="27" x14ac:dyDescent="0.3">
      <c r="B391" s="2">
        <v>42356</v>
      </c>
      <c r="C391" s="56" t="s">
        <v>601</v>
      </c>
      <c r="E391" s="42" t="s">
        <v>600</v>
      </c>
      <c r="F391" s="51">
        <v>599900</v>
      </c>
      <c r="G391" s="10">
        <v>1210601</v>
      </c>
      <c r="H391" s="9">
        <v>31852.87</v>
      </c>
      <c r="I391" s="9">
        <v>35000</v>
      </c>
      <c r="J391" s="11">
        <f t="shared" si="9"/>
        <v>3147.130000000001</v>
      </c>
      <c r="K391" s="124">
        <f t="shared" si="12"/>
        <v>25190.159999999982</v>
      </c>
    </row>
    <row r="392" spans="2:11" ht="18.75" x14ac:dyDescent="0.3">
      <c r="C392" s="48"/>
      <c r="J392" s="11">
        <f t="shared" si="9"/>
        <v>0</v>
      </c>
      <c r="K392" s="110">
        <f t="shared" si="12"/>
        <v>25190.159999999982</v>
      </c>
    </row>
    <row r="393" spans="2:11" ht="27" x14ac:dyDescent="0.3">
      <c r="B393" s="2">
        <v>42356</v>
      </c>
      <c r="C393" s="56" t="s">
        <v>603</v>
      </c>
      <c r="E393" s="42" t="s">
        <v>602</v>
      </c>
      <c r="F393" s="51">
        <v>599900</v>
      </c>
      <c r="G393" s="10">
        <v>1210987</v>
      </c>
      <c r="H393" s="9">
        <v>29702.959999999999</v>
      </c>
      <c r="I393" s="9">
        <v>35000</v>
      </c>
      <c r="J393" s="11">
        <f t="shared" si="9"/>
        <v>5297.0400000000009</v>
      </c>
      <c r="K393" s="124">
        <f t="shared" si="12"/>
        <v>30487.199999999983</v>
      </c>
    </row>
    <row r="394" spans="2:11" ht="18.75" x14ac:dyDescent="0.3">
      <c r="C394" s="48"/>
      <c r="J394" s="11">
        <f t="shared" si="9"/>
        <v>0</v>
      </c>
      <c r="K394" s="110">
        <f t="shared" si="12"/>
        <v>30487.199999999983</v>
      </c>
    </row>
    <row r="395" spans="2:11" ht="27" x14ac:dyDescent="0.3">
      <c r="B395" s="2">
        <v>42356</v>
      </c>
      <c r="C395" s="56" t="s">
        <v>605</v>
      </c>
      <c r="E395" s="42" t="s">
        <v>604</v>
      </c>
      <c r="F395" s="51">
        <v>599900</v>
      </c>
      <c r="G395" s="10">
        <v>1210988</v>
      </c>
      <c r="H395" s="9">
        <v>29764.33</v>
      </c>
      <c r="I395" s="9">
        <v>35000</v>
      </c>
      <c r="J395" s="11">
        <f t="shared" si="9"/>
        <v>5235.6699999999983</v>
      </c>
      <c r="K395" s="124">
        <f t="shared" si="12"/>
        <v>35722.869999999981</v>
      </c>
    </row>
    <row r="396" spans="2:11" ht="18.75" x14ac:dyDescent="0.3">
      <c r="C396" s="48"/>
      <c r="J396" s="11">
        <f t="shared" si="9"/>
        <v>0</v>
      </c>
      <c r="K396" s="110">
        <f t="shared" si="12"/>
        <v>35722.869999999981</v>
      </c>
    </row>
    <row r="397" spans="2:11" ht="27" x14ac:dyDescent="0.3">
      <c r="B397" s="2">
        <v>42359</v>
      </c>
      <c r="C397" s="56" t="s">
        <v>606</v>
      </c>
      <c r="E397" s="42" t="s">
        <v>607</v>
      </c>
      <c r="F397" s="51">
        <v>395439</v>
      </c>
      <c r="G397" s="10">
        <v>1211567</v>
      </c>
      <c r="H397" s="9">
        <v>25520</v>
      </c>
      <c r="I397" s="9">
        <v>23000</v>
      </c>
      <c r="J397" s="11">
        <f t="shared" si="9"/>
        <v>-2520</v>
      </c>
      <c r="K397" s="124">
        <f t="shared" si="12"/>
        <v>33202.869999999981</v>
      </c>
    </row>
    <row r="398" spans="2:11" ht="18.75" x14ac:dyDescent="0.3">
      <c r="C398" s="48"/>
      <c r="J398" s="11">
        <f t="shared" si="9"/>
        <v>0</v>
      </c>
      <c r="K398" s="110">
        <f t="shared" si="12"/>
        <v>33202.869999999981</v>
      </c>
    </row>
    <row r="399" spans="2:11" ht="27" x14ac:dyDescent="0.3">
      <c r="B399" s="2">
        <v>42359</v>
      </c>
      <c r="C399" s="56" t="s">
        <v>608</v>
      </c>
      <c r="E399" s="42" t="s">
        <v>609</v>
      </c>
      <c r="F399" s="51">
        <v>395439</v>
      </c>
      <c r="G399" s="10">
        <v>1211911</v>
      </c>
      <c r="H399" s="9">
        <v>25490.63</v>
      </c>
      <c r="I399" s="9">
        <v>23000</v>
      </c>
      <c r="J399" s="11">
        <f t="shared" si="9"/>
        <v>-2490.630000000001</v>
      </c>
      <c r="K399" s="124">
        <f t="shared" si="12"/>
        <v>30712.23999999998</v>
      </c>
    </row>
    <row r="400" spans="2:11" ht="18.75" x14ac:dyDescent="0.3">
      <c r="C400" s="48"/>
      <c r="J400" s="11">
        <f t="shared" si="9"/>
        <v>0</v>
      </c>
      <c r="K400" s="110">
        <f t="shared" si="12"/>
        <v>30712.23999999998</v>
      </c>
    </row>
    <row r="401" spans="2:11" ht="27" x14ac:dyDescent="0.3">
      <c r="B401" s="2">
        <v>42359</v>
      </c>
      <c r="C401" s="56" t="s">
        <v>610</v>
      </c>
      <c r="E401" s="42" t="s">
        <v>611</v>
      </c>
      <c r="F401" s="51">
        <v>395439</v>
      </c>
      <c r="G401" s="10">
        <v>1211912</v>
      </c>
      <c r="H401" s="9">
        <v>25543.360000000001</v>
      </c>
      <c r="I401" s="9">
        <v>23000</v>
      </c>
      <c r="J401" s="11">
        <f t="shared" si="9"/>
        <v>-2543.3600000000006</v>
      </c>
      <c r="K401" s="124">
        <f t="shared" si="12"/>
        <v>28168.879999999979</v>
      </c>
    </row>
    <row r="402" spans="2:11" ht="18.75" x14ac:dyDescent="0.3">
      <c r="C402" s="48"/>
      <c r="J402" s="11">
        <f t="shared" si="9"/>
        <v>0</v>
      </c>
      <c r="K402" s="110">
        <f t="shared" si="12"/>
        <v>28168.879999999979</v>
      </c>
    </row>
    <row r="403" spans="2:11" ht="27" x14ac:dyDescent="0.3">
      <c r="B403" s="2">
        <v>42361</v>
      </c>
      <c r="C403" s="56" t="s">
        <v>616</v>
      </c>
      <c r="E403" s="42" t="s">
        <v>617</v>
      </c>
      <c r="F403" s="51">
        <v>499670</v>
      </c>
      <c r="G403" s="10">
        <v>1212617</v>
      </c>
      <c r="H403" s="9">
        <v>25763.31</v>
      </c>
      <c r="I403" s="9">
        <v>29000</v>
      </c>
      <c r="J403" s="11">
        <f t="shared" si="9"/>
        <v>3236.6899999999987</v>
      </c>
      <c r="K403" s="124">
        <f t="shared" si="12"/>
        <v>31405.569999999978</v>
      </c>
    </row>
    <row r="404" spans="2:11" ht="18.75" x14ac:dyDescent="0.3">
      <c r="C404" s="48"/>
      <c r="J404" s="11">
        <f t="shared" si="9"/>
        <v>0</v>
      </c>
      <c r="K404" s="110">
        <f t="shared" si="12"/>
        <v>31405.569999999978</v>
      </c>
    </row>
    <row r="405" spans="2:11" ht="27" x14ac:dyDescent="0.3">
      <c r="B405" s="2">
        <v>42361</v>
      </c>
      <c r="C405" s="56" t="s">
        <v>618</v>
      </c>
      <c r="E405" s="81" t="s">
        <v>619</v>
      </c>
      <c r="F405" s="51">
        <v>499670</v>
      </c>
      <c r="G405" s="10">
        <v>1214205</v>
      </c>
      <c r="H405" s="9">
        <v>25331.53</v>
      </c>
      <c r="I405" s="9">
        <v>29000</v>
      </c>
      <c r="J405" s="11">
        <f t="shared" si="9"/>
        <v>3668.4700000000012</v>
      </c>
      <c r="K405" s="124">
        <f t="shared" si="12"/>
        <v>35074.039999999979</v>
      </c>
    </row>
    <row r="406" spans="2:11" ht="18.75" x14ac:dyDescent="0.3">
      <c r="C406" s="48"/>
      <c r="J406" s="11">
        <f t="shared" si="9"/>
        <v>0</v>
      </c>
      <c r="K406" s="110">
        <f t="shared" si="12"/>
        <v>35074.039999999979</v>
      </c>
    </row>
    <row r="407" spans="2:11" ht="27" x14ac:dyDescent="0.3">
      <c r="B407" s="2">
        <v>42367</v>
      </c>
      <c r="C407" s="56" t="s">
        <v>623</v>
      </c>
      <c r="E407" s="42" t="s">
        <v>622</v>
      </c>
      <c r="F407" s="51">
        <v>449150</v>
      </c>
      <c r="G407" s="10">
        <v>1214206</v>
      </c>
      <c r="H407" s="9">
        <v>25789.21</v>
      </c>
      <c r="I407" s="9">
        <v>26000</v>
      </c>
      <c r="J407" s="11">
        <f t="shared" si="9"/>
        <v>210.79000000000087</v>
      </c>
      <c r="K407" s="124">
        <f t="shared" si="12"/>
        <v>35284.82999999998</v>
      </c>
    </row>
    <row r="408" spans="2:11" ht="18.75" x14ac:dyDescent="0.3">
      <c r="C408" s="48"/>
      <c r="J408" s="11">
        <f t="shared" si="9"/>
        <v>0</v>
      </c>
      <c r="K408" s="110">
        <f t="shared" si="12"/>
        <v>35284.82999999998</v>
      </c>
    </row>
    <row r="409" spans="2:11" ht="27" x14ac:dyDescent="0.3">
      <c r="B409" s="2">
        <v>42367</v>
      </c>
      <c r="C409" s="56" t="s">
        <v>625</v>
      </c>
      <c r="E409" s="42" t="s">
        <v>624</v>
      </c>
      <c r="F409" s="51">
        <v>449150</v>
      </c>
      <c r="G409" s="10">
        <v>1214686</v>
      </c>
      <c r="H409" s="9">
        <v>26556.35</v>
      </c>
      <c r="I409" s="9">
        <v>26000</v>
      </c>
      <c r="J409" s="11">
        <f t="shared" si="9"/>
        <v>-556.34999999999854</v>
      </c>
      <c r="K409" s="124">
        <f t="shared" si="12"/>
        <v>34728.479999999981</v>
      </c>
    </row>
    <row r="410" spans="2:11" ht="18.75" x14ac:dyDescent="0.3">
      <c r="C410" s="48"/>
      <c r="J410" s="11">
        <f t="shared" si="9"/>
        <v>0</v>
      </c>
      <c r="K410" s="110">
        <f t="shared" si="12"/>
        <v>34728.479999999981</v>
      </c>
    </row>
    <row r="411" spans="2:11" ht="27" x14ac:dyDescent="0.3">
      <c r="B411" s="2">
        <v>42367</v>
      </c>
      <c r="C411" s="56" t="s">
        <v>621</v>
      </c>
      <c r="E411" s="81" t="s">
        <v>620</v>
      </c>
      <c r="F411" s="51">
        <v>449150</v>
      </c>
      <c r="G411" s="10">
        <v>1214687</v>
      </c>
      <c r="H411" s="9">
        <v>26525.39</v>
      </c>
      <c r="I411" s="9">
        <v>26000</v>
      </c>
      <c r="J411" s="11">
        <f t="shared" si="9"/>
        <v>-525.38999999999942</v>
      </c>
      <c r="K411" s="124">
        <f t="shared" si="12"/>
        <v>34203.089999999982</v>
      </c>
    </row>
    <row r="412" spans="2:11" ht="19.5" thickBot="1" x14ac:dyDescent="0.35">
      <c r="C412" s="48"/>
      <c r="J412" s="11">
        <f t="shared" si="9"/>
        <v>0</v>
      </c>
      <c r="K412" s="125">
        <f t="shared" si="12"/>
        <v>34203.089999999982</v>
      </c>
    </row>
    <row r="413" spans="2:11" x14ac:dyDescent="0.25">
      <c r="C413" s="48"/>
      <c r="J413" s="11">
        <f t="shared" si="9"/>
        <v>0</v>
      </c>
      <c r="K413"/>
    </row>
    <row r="414" spans="2:11" ht="15.75" thickBot="1" x14ac:dyDescent="0.3">
      <c r="J414" s="11">
        <f t="shared" si="9"/>
        <v>0</v>
      </c>
      <c r="K414"/>
    </row>
    <row r="415" spans="2:11" x14ac:dyDescent="0.25">
      <c r="I415" s="565">
        <f>SUM(J3:J414)</f>
        <v>34203.089999999982</v>
      </c>
      <c r="J415" s="566"/>
      <c r="K415"/>
    </row>
    <row r="416" spans="2:11" ht="15.75" thickBot="1" x14ac:dyDescent="0.3">
      <c r="I416" s="567"/>
      <c r="J416" s="568"/>
      <c r="K416"/>
    </row>
  </sheetData>
  <sortState ref="B334:J336">
    <sortCondition ref="E334:E336"/>
  </sortState>
  <mergeCells count="2">
    <mergeCell ref="F1:I1"/>
    <mergeCell ref="I415:J416"/>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553"/>
  <sheetViews>
    <sheetView topLeftCell="A532" workbookViewId="0">
      <selection activeCell="J542" sqref="J542"/>
    </sheetView>
  </sheetViews>
  <sheetFormatPr baseColWidth="10" defaultRowHeight="15" x14ac:dyDescent="0.25"/>
  <cols>
    <col min="2" max="2" width="66.140625" customWidth="1"/>
    <col min="3" max="3" width="5.7109375" style="91" customWidth="1"/>
    <col min="5" max="5" width="12.7109375" bestFit="1" customWidth="1"/>
    <col min="9" max="9" width="14.5703125" customWidth="1"/>
    <col min="10" max="10" width="13.85546875" customWidth="1"/>
    <col min="11" max="11" width="12.7109375" bestFit="1" customWidth="1"/>
  </cols>
  <sheetData>
    <row r="1" spans="1:10" ht="19.5" thickBot="1" x14ac:dyDescent="0.35">
      <c r="A1" s="2"/>
      <c r="B1" s="18" t="s">
        <v>7</v>
      </c>
      <c r="C1" s="89"/>
      <c r="D1" s="40"/>
      <c r="E1" s="569" t="s">
        <v>628</v>
      </c>
      <c r="F1" s="569"/>
      <c r="G1" s="569"/>
      <c r="H1" s="569"/>
      <c r="I1" s="9"/>
    </row>
    <row r="2" spans="1:10" ht="32.25" thickBot="1" x14ac:dyDescent="0.3">
      <c r="A2" s="26"/>
      <c r="B2" s="13" t="s">
        <v>0</v>
      </c>
      <c r="C2" s="90"/>
      <c r="D2" s="41"/>
      <c r="E2" s="22" t="s">
        <v>1</v>
      </c>
      <c r="F2" s="15" t="s">
        <v>2</v>
      </c>
      <c r="G2" s="14" t="s">
        <v>3</v>
      </c>
      <c r="H2" s="28" t="s">
        <v>4</v>
      </c>
      <c r="I2" s="126" t="s">
        <v>1293</v>
      </c>
      <c r="J2" s="130" t="s">
        <v>1294</v>
      </c>
    </row>
    <row r="3" spans="1:10" ht="15.75" customHeight="1" thickTop="1" thickBot="1" x14ac:dyDescent="0.35">
      <c r="A3" s="2">
        <v>42370</v>
      </c>
      <c r="B3" s="83" t="s">
        <v>637</v>
      </c>
      <c r="D3" s="42"/>
      <c r="E3" s="51"/>
      <c r="F3" s="16"/>
      <c r="G3" s="9"/>
      <c r="H3" s="9"/>
      <c r="I3" s="84">
        <v>34203.089999999997</v>
      </c>
      <c r="J3" s="127">
        <f>I3</f>
        <v>34203.089999999997</v>
      </c>
    </row>
    <row r="4" spans="1:10" ht="26.25" x14ac:dyDescent="0.25">
      <c r="A4" s="2">
        <v>42375</v>
      </c>
      <c r="B4" s="48" t="s">
        <v>635</v>
      </c>
      <c r="D4" s="42" t="s">
        <v>636</v>
      </c>
      <c r="E4" s="51">
        <v>174950</v>
      </c>
      <c r="F4" s="16">
        <v>1214935</v>
      </c>
      <c r="G4" s="9">
        <v>26593.46</v>
      </c>
      <c r="H4" s="9">
        <v>10000</v>
      </c>
      <c r="I4" s="11">
        <f t="shared" ref="I4:I550" si="0">H4-G4</f>
        <v>-16593.46</v>
      </c>
      <c r="J4" s="131">
        <f>J3+I4</f>
        <v>17609.629999999997</v>
      </c>
    </row>
    <row r="5" spans="1:10" ht="15.75" customHeight="1" x14ac:dyDescent="0.25">
      <c r="A5" s="2"/>
      <c r="B5" s="48"/>
      <c r="D5" s="42"/>
      <c r="E5" s="51"/>
      <c r="F5" s="16"/>
      <c r="G5" s="9"/>
      <c r="H5" s="9"/>
      <c r="I5" s="11">
        <f t="shared" si="0"/>
        <v>0</v>
      </c>
      <c r="J5" s="128">
        <f t="shared" ref="J5:J68" si="1">J4+I5</f>
        <v>17609.629999999997</v>
      </c>
    </row>
    <row r="6" spans="1:10" ht="26.25" x14ac:dyDescent="0.25">
      <c r="A6" s="2">
        <v>42375</v>
      </c>
      <c r="B6" s="48" t="s">
        <v>629</v>
      </c>
      <c r="D6" s="42" t="s">
        <v>631</v>
      </c>
      <c r="E6" s="51">
        <v>174950</v>
      </c>
      <c r="F6" s="16">
        <v>1216539</v>
      </c>
      <c r="G6" s="9">
        <v>26567.200000000001</v>
      </c>
      <c r="H6" s="9">
        <v>10000</v>
      </c>
      <c r="I6" s="11">
        <f t="shared" si="0"/>
        <v>-16567.2</v>
      </c>
      <c r="J6" s="132">
        <f t="shared" si="1"/>
        <v>1042.4299999999967</v>
      </c>
    </row>
    <row r="7" spans="1:10" ht="15.75" x14ac:dyDescent="0.25">
      <c r="A7" s="2"/>
      <c r="B7" s="48" t="s">
        <v>6</v>
      </c>
      <c r="D7" s="42"/>
      <c r="E7" s="51"/>
      <c r="F7" s="16"/>
      <c r="G7" s="9"/>
      <c r="H7" s="9"/>
      <c r="I7" s="11">
        <f t="shared" si="0"/>
        <v>0</v>
      </c>
      <c r="J7" s="128">
        <f t="shared" si="1"/>
        <v>1042.4299999999967</v>
      </c>
    </row>
    <row r="8" spans="1:10" ht="26.25" x14ac:dyDescent="0.25">
      <c r="A8" s="2">
        <v>42375</v>
      </c>
      <c r="B8" s="48" t="s">
        <v>629</v>
      </c>
      <c r="D8" s="42" t="s">
        <v>630</v>
      </c>
      <c r="E8" s="51">
        <v>174950</v>
      </c>
      <c r="F8" s="16">
        <v>1216540</v>
      </c>
      <c r="G8" s="9">
        <v>26599.040000000001</v>
      </c>
      <c r="H8" s="9">
        <v>10000</v>
      </c>
      <c r="I8" s="11">
        <f t="shared" si="0"/>
        <v>-16599.04</v>
      </c>
      <c r="J8" s="132">
        <f t="shared" si="1"/>
        <v>-15556.610000000004</v>
      </c>
    </row>
    <row r="9" spans="1:10" ht="15.75" x14ac:dyDescent="0.25">
      <c r="A9" s="2"/>
      <c r="B9" s="48"/>
      <c r="D9" s="42"/>
      <c r="E9" s="51"/>
      <c r="F9" s="16"/>
      <c r="G9" s="9"/>
      <c r="H9" s="9"/>
      <c r="I9" s="11">
        <f t="shared" si="0"/>
        <v>0</v>
      </c>
      <c r="J9" s="128">
        <f t="shared" si="1"/>
        <v>-15556.610000000004</v>
      </c>
    </row>
    <row r="10" spans="1:10" ht="26.25" x14ac:dyDescent="0.25">
      <c r="A10" s="2">
        <v>42375</v>
      </c>
      <c r="B10" s="48" t="s">
        <v>639</v>
      </c>
      <c r="D10" s="42" t="s">
        <v>640</v>
      </c>
      <c r="E10" s="51">
        <v>384890</v>
      </c>
      <c r="F10" s="16">
        <v>1216728</v>
      </c>
      <c r="G10" s="9">
        <v>27291.51</v>
      </c>
      <c r="H10" s="9">
        <v>22000</v>
      </c>
      <c r="I10" s="11">
        <f t="shared" si="0"/>
        <v>-5291.5099999999984</v>
      </c>
      <c r="J10" s="132">
        <f t="shared" si="1"/>
        <v>-20848.120000000003</v>
      </c>
    </row>
    <row r="11" spans="1:10" ht="15.75" x14ac:dyDescent="0.25">
      <c r="A11" s="2"/>
      <c r="B11" s="48"/>
      <c r="D11" s="42"/>
      <c r="E11" s="51"/>
      <c r="F11" s="16"/>
      <c r="G11" s="9"/>
      <c r="H11" s="9"/>
      <c r="I11" s="11">
        <f t="shared" si="0"/>
        <v>0</v>
      </c>
      <c r="J11" s="128">
        <f t="shared" si="1"/>
        <v>-20848.120000000003</v>
      </c>
    </row>
    <row r="12" spans="1:10" ht="26.25" x14ac:dyDescent="0.25">
      <c r="A12" s="2">
        <v>42375</v>
      </c>
      <c r="B12" s="48" t="s">
        <v>641</v>
      </c>
      <c r="D12" s="42" t="s">
        <v>642</v>
      </c>
      <c r="E12" s="51">
        <v>384890</v>
      </c>
      <c r="F12" s="16">
        <v>1216905</v>
      </c>
      <c r="G12" s="9">
        <v>27580.83</v>
      </c>
      <c r="H12" s="9">
        <v>22000</v>
      </c>
      <c r="I12" s="11">
        <f t="shared" si="0"/>
        <v>-5580.8300000000017</v>
      </c>
      <c r="J12" s="132">
        <f t="shared" si="1"/>
        <v>-26428.950000000004</v>
      </c>
    </row>
    <row r="13" spans="1:10" ht="15.75" x14ac:dyDescent="0.25">
      <c r="A13" s="2"/>
      <c r="B13" s="48"/>
      <c r="D13" s="42"/>
      <c r="E13" s="51"/>
      <c r="F13" s="16"/>
      <c r="G13" s="9"/>
      <c r="H13" s="9"/>
      <c r="I13" s="11">
        <f t="shared" si="0"/>
        <v>0</v>
      </c>
      <c r="J13" s="128">
        <f t="shared" si="1"/>
        <v>-26428.950000000004</v>
      </c>
    </row>
    <row r="14" spans="1:10" ht="26.25" x14ac:dyDescent="0.25">
      <c r="A14" s="2">
        <v>42380</v>
      </c>
      <c r="B14" s="48" t="s">
        <v>643</v>
      </c>
      <c r="D14" s="42" t="s">
        <v>644</v>
      </c>
      <c r="E14" s="51">
        <v>483246</v>
      </c>
      <c r="F14" s="16">
        <v>1217170</v>
      </c>
      <c r="G14" s="9">
        <v>27031.17</v>
      </c>
      <c r="H14" s="9">
        <v>27000</v>
      </c>
      <c r="I14" s="11">
        <f t="shared" si="0"/>
        <v>-31.169999999998254</v>
      </c>
      <c r="J14" s="132">
        <f t="shared" si="1"/>
        <v>-26460.120000000003</v>
      </c>
    </row>
    <row r="15" spans="1:10" ht="15.75" x14ac:dyDescent="0.25">
      <c r="A15" s="2"/>
      <c r="B15" s="48"/>
      <c r="D15" s="42"/>
      <c r="E15" s="51"/>
      <c r="F15" s="16"/>
      <c r="G15" s="9"/>
      <c r="H15" s="9"/>
      <c r="I15" s="11">
        <f t="shared" si="0"/>
        <v>0</v>
      </c>
      <c r="J15" s="128">
        <f t="shared" si="1"/>
        <v>-26460.120000000003</v>
      </c>
    </row>
    <row r="16" spans="1:10" ht="26.25" x14ac:dyDescent="0.25">
      <c r="A16" s="2">
        <v>42383</v>
      </c>
      <c r="B16" s="48" t="s">
        <v>649</v>
      </c>
      <c r="D16" s="42" t="s">
        <v>650</v>
      </c>
      <c r="E16" s="51">
        <v>503160</v>
      </c>
      <c r="F16" s="16">
        <v>1218821</v>
      </c>
      <c r="G16" s="9">
        <v>28502.93</v>
      </c>
      <c r="H16" s="9">
        <v>28000</v>
      </c>
      <c r="I16" s="11">
        <f t="shared" si="0"/>
        <v>-502.93000000000029</v>
      </c>
      <c r="J16" s="132">
        <f t="shared" si="1"/>
        <v>-26963.050000000003</v>
      </c>
    </row>
    <row r="17" spans="1:10" ht="15.75" x14ac:dyDescent="0.25">
      <c r="A17" s="2"/>
      <c r="B17" s="48"/>
      <c r="D17" s="42"/>
      <c r="E17" s="51"/>
      <c r="F17" s="16"/>
      <c r="G17" s="9"/>
      <c r="H17" s="9"/>
      <c r="I17" s="11">
        <f t="shared" si="0"/>
        <v>0</v>
      </c>
      <c r="J17" s="128">
        <f t="shared" si="1"/>
        <v>-26963.050000000003</v>
      </c>
    </row>
    <row r="18" spans="1:10" ht="26.25" x14ac:dyDescent="0.25">
      <c r="A18" s="2">
        <v>42383</v>
      </c>
      <c r="B18" s="48" t="s">
        <v>648</v>
      </c>
      <c r="D18" s="42" t="s">
        <v>654</v>
      </c>
      <c r="E18" s="51">
        <v>503160</v>
      </c>
      <c r="F18" s="16">
        <v>1218822</v>
      </c>
      <c r="G18" s="9">
        <v>28549.07</v>
      </c>
      <c r="H18" s="9">
        <v>28000</v>
      </c>
      <c r="I18" s="9">
        <f t="shared" si="0"/>
        <v>-549.06999999999971</v>
      </c>
      <c r="J18" s="132">
        <f t="shared" si="1"/>
        <v>-27512.120000000003</v>
      </c>
    </row>
    <row r="19" spans="1:10" ht="15.75" x14ac:dyDescent="0.25">
      <c r="A19" s="2"/>
      <c r="B19" s="48"/>
      <c r="D19" s="42"/>
      <c r="E19" s="51"/>
      <c r="F19" s="16"/>
      <c r="G19" s="9"/>
      <c r="H19" s="9"/>
      <c r="I19" s="11">
        <f t="shared" si="0"/>
        <v>0</v>
      </c>
      <c r="J19" s="128">
        <f t="shared" si="1"/>
        <v>-27512.120000000003</v>
      </c>
    </row>
    <row r="20" spans="1:10" ht="26.25" x14ac:dyDescent="0.25">
      <c r="A20" s="2">
        <v>42384</v>
      </c>
      <c r="B20" s="48" t="s">
        <v>653</v>
      </c>
      <c r="D20" s="42" t="s">
        <v>657</v>
      </c>
      <c r="E20" s="51">
        <v>530062</v>
      </c>
      <c r="F20" s="16">
        <v>1219170</v>
      </c>
      <c r="G20" s="9">
        <v>29485.29</v>
      </c>
      <c r="H20" s="9">
        <v>29000</v>
      </c>
      <c r="I20" s="9">
        <f t="shared" si="0"/>
        <v>-485.29000000000087</v>
      </c>
      <c r="J20" s="132">
        <f t="shared" si="1"/>
        <v>-27997.410000000003</v>
      </c>
    </row>
    <row r="21" spans="1:10" ht="15.75" x14ac:dyDescent="0.25">
      <c r="A21" s="2"/>
      <c r="B21" s="48"/>
      <c r="D21" s="42"/>
      <c r="E21" s="51"/>
      <c r="F21" s="16"/>
      <c r="G21" s="9"/>
      <c r="H21" s="9"/>
      <c r="I21" s="11">
        <f t="shared" si="0"/>
        <v>0</v>
      </c>
      <c r="J21" s="128">
        <f t="shared" si="1"/>
        <v>-27997.410000000003</v>
      </c>
    </row>
    <row r="22" spans="1:10" ht="26.25" x14ac:dyDescent="0.25">
      <c r="A22" s="2">
        <v>42384</v>
      </c>
      <c r="B22" s="48" t="s">
        <v>655</v>
      </c>
      <c r="D22" s="42" t="s">
        <v>656</v>
      </c>
      <c r="E22" s="51">
        <v>530062</v>
      </c>
      <c r="F22" s="16">
        <v>1219171</v>
      </c>
      <c r="G22" s="9">
        <v>29363.22</v>
      </c>
      <c r="H22" s="9">
        <v>29000</v>
      </c>
      <c r="I22" s="9">
        <f t="shared" si="0"/>
        <v>-363.22000000000116</v>
      </c>
      <c r="J22" s="132">
        <f t="shared" si="1"/>
        <v>-28360.630000000005</v>
      </c>
    </row>
    <row r="23" spans="1:10" ht="15.75" x14ac:dyDescent="0.25">
      <c r="A23" s="2"/>
      <c r="B23" s="48"/>
      <c r="D23" s="42"/>
      <c r="E23" s="51"/>
      <c r="F23" s="16"/>
      <c r="G23" s="9"/>
      <c r="H23" s="9"/>
      <c r="I23" s="11">
        <f t="shared" si="0"/>
        <v>0</v>
      </c>
      <c r="J23" s="128">
        <f t="shared" si="1"/>
        <v>-28360.630000000005</v>
      </c>
    </row>
    <row r="24" spans="1:10" ht="26.25" x14ac:dyDescent="0.25">
      <c r="A24" s="2">
        <v>42387</v>
      </c>
      <c r="B24" s="48" t="s">
        <v>658</v>
      </c>
      <c r="D24" s="42" t="s">
        <v>659</v>
      </c>
      <c r="E24" s="51">
        <v>548910</v>
      </c>
      <c r="F24" s="16">
        <v>1219172</v>
      </c>
      <c r="G24" s="9">
        <v>29248.52</v>
      </c>
      <c r="H24" s="9">
        <v>30000</v>
      </c>
      <c r="I24" s="11">
        <f t="shared" si="0"/>
        <v>751.47999999999956</v>
      </c>
      <c r="J24" s="132">
        <f t="shared" si="1"/>
        <v>-27609.150000000005</v>
      </c>
    </row>
    <row r="25" spans="1:10" ht="15.75" x14ac:dyDescent="0.25">
      <c r="A25" s="2"/>
      <c r="B25" s="48"/>
      <c r="D25" s="42"/>
      <c r="E25" s="51"/>
      <c r="F25" s="16"/>
      <c r="G25" s="9"/>
      <c r="H25" s="9"/>
      <c r="I25" s="11">
        <f t="shared" si="0"/>
        <v>0</v>
      </c>
      <c r="J25" s="128">
        <f t="shared" si="1"/>
        <v>-27609.150000000005</v>
      </c>
    </row>
    <row r="26" spans="1:10" ht="26.25" x14ac:dyDescent="0.25">
      <c r="A26" s="2">
        <v>42390</v>
      </c>
      <c r="B26" s="48" t="s">
        <v>664</v>
      </c>
      <c r="D26" s="42" t="s">
        <v>665</v>
      </c>
      <c r="E26" s="51">
        <v>534963</v>
      </c>
      <c r="F26" s="16">
        <v>1221066</v>
      </c>
      <c r="G26" s="9">
        <v>28908.03</v>
      </c>
      <c r="H26" s="9">
        <v>29000</v>
      </c>
      <c r="I26" s="11">
        <f t="shared" si="0"/>
        <v>91.970000000001164</v>
      </c>
      <c r="J26" s="132">
        <f t="shared" si="1"/>
        <v>-27517.180000000004</v>
      </c>
    </row>
    <row r="27" spans="1:10" ht="15.75" x14ac:dyDescent="0.25">
      <c r="A27" s="2"/>
      <c r="B27" s="48"/>
      <c r="D27" s="42"/>
      <c r="E27" s="51"/>
      <c r="F27" s="16"/>
      <c r="G27" s="9"/>
      <c r="H27" s="9"/>
      <c r="I27" s="11">
        <f t="shared" si="0"/>
        <v>0</v>
      </c>
      <c r="J27" s="128">
        <f t="shared" si="1"/>
        <v>-27517.180000000004</v>
      </c>
    </row>
    <row r="28" spans="1:10" ht="26.25" x14ac:dyDescent="0.25">
      <c r="A28" s="2">
        <v>42390</v>
      </c>
      <c r="B28" s="48" t="s">
        <v>663</v>
      </c>
      <c r="D28" s="42" t="s">
        <v>662</v>
      </c>
      <c r="E28" s="51">
        <v>534963</v>
      </c>
      <c r="F28" s="16">
        <v>1221067</v>
      </c>
      <c r="G28" s="9">
        <v>28601.16</v>
      </c>
      <c r="H28" s="9">
        <v>29000</v>
      </c>
      <c r="I28" s="11">
        <f t="shared" si="0"/>
        <v>398.84000000000015</v>
      </c>
      <c r="J28" s="132">
        <f t="shared" si="1"/>
        <v>-27118.340000000004</v>
      </c>
    </row>
    <row r="29" spans="1:10" ht="15.75" x14ac:dyDescent="0.25">
      <c r="A29" s="2"/>
      <c r="B29" s="48"/>
      <c r="D29" s="42"/>
      <c r="E29" s="51"/>
      <c r="F29" s="16"/>
      <c r="G29" s="9"/>
      <c r="H29" s="9"/>
      <c r="I29" s="11">
        <f t="shared" si="0"/>
        <v>0</v>
      </c>
      <c r="J29" s="128">
        <f t="shared" si="1"/>
        <v>-27118.340000000004</v>
      </c>
    </row>
    <row r="30" spans="1:10" ht="26.25" x14ac:dyDescent="0.25">
      <c r="A30" s="2">
        <v>42391</v>
      </c>
      <c r="B30" s="48" t="s">
        <v>666</v>
      </c>
      <c r="D30" s="42" t="s">
        <v>667</v>
      </c>
      <c r="E30" s="51">
        <v>556110</v>
      </c>
      <c r="F30" s="16">
        <v>1221213</v>
      </c>
      <c r="G30" s="9">
        <v>29637.58</v>
      </c>
      <c r="H30" s="9">
        <v>30000</v>
      </c>
      <c r="I30" s="11">
        <f t="shared" si="0"/>
        <v>362.41999999999825</v>
      </c>
      <c r="J30" s="132">
        <f t="shared" si="1"/>
        <v>-26755.920000000006</v>
      </c>
    </row>
    <row r="31" spans="1:10" ht="15.75" x14ac:dyDescent="0.25">
      <c r="A31" s="2"/>
      <c r="B31" s="48"/>
      <c r="D31" s="42"/>
      <c r="E31" s="51"/>
      <c r="F31" s="16"/>
      <c r="G31" s="9"/>
      <c r="H31" s="9"/>
      <c r="I31" s="11">
        <f t="shared" si="0"/>
        <v>0</v>
      </c>
      <c r="J31" s="128">
        <f t="shared" si="1"/>
        <v>-26755.920000000006</v>
      </c>
    </row>
    <row r="32" spans="1:10" ht="26.25" x14ac:dyDescent="0.25">
      <c r="A32" s="2">
        <v>42391</v>
      </c>
      <c r="B32" s="48" t="s">
        <v>668</v>
      </c>
      <c r="D32" s="42" t="s">
        <v>669</v>
      </c>
      <c r="E32" s="51">
        <v>556110</v>
      </c>
      <c r="F32" s="16">
        <v>1221214</v>
      </c>
      <c r="G32" s="9">
        <v>29423.53</v>
      </c>
      <c r="H32" s="9">
        <v>30000</v>
      </c>
      <c r="I32" s="11">
        <f t="shared" si="0"/>
        <v>576.47000000000116</v>
      </c>
      <c r="J32" s="132">
        <f t="shared" si="1"/>
        <v>-26179.450000000004</v>
      </c>
    </row>
    <row r="33" spans="1:10" ht="15.75" x14ac:dyDescent="0.25">
      <c r="A33" s="2"/>
      <c r="B33" s="48"/>
      <c r="D33" s="42"/>
      <c r="E33" s="51"/>
      <c r="F33" s="16"/>
      <c r="G33" s="9"/>
      <c r="H33" s="9"/>
      <c r="I33" s="11">
        <f t="shared" si="0"/>
        <v>0</v>
      </c>
      <c r="J33" s="128">
        <f t="shared" si="1"/>
        <v>-26179.450000000004</v>
      </c>
    </row>
    <row r="34" spans="1:10" ht="26.25" x14ac:dyDescent="0.25">
      <c r="A34" s="2">
        <v>42391</v>
      </c>
      <c r="B34" s="48" t="s">
        <v>673</v>
      </c>
      <c r="D34" s="42" t="s">
        <v>672</v>
      </c>
      <c r="E34" s="51">
        <v>593600</v>
      </c>
      <c r="F34" s="16">
        <v>1221215</v>
      </c>
      <c r="G34" s="9">
        <v>30082.38</v>
      </c>
      <c r="H34" s="9">
        <v>32000</v>
      </c>
      <c r="I34" s="11">
        <f t="shared" si="0"/>
        <v>1917.619999999999</v>
      </c>
      <c r="J34" s="132">
        <f t="shared" si="1"/>
        <v>-24261.830000000005</v>
      </c>
    </row>
    <row r="35" spans="1:10" ht="15.75" x14ac:dyDescent="0.25">
      <c r="A35" s="2"/>
      <c r="B35" s="48"/>
      <c r="D35" s="42"/>
      <c r="E35" s="51"/>
      <c r="F35" s="16"/>
      <c r="G35" s="9"/>
      <c r="H35" s="9"/>
      <c r="I35" s="11">
        <f t="shared" si="0"/>
        <v>0</v>
      </c>
      <c r="J35" s="128">
        <f t="shared" si="1"/>
        <v>-24261.830000000005</v>
      </c>
    </row>
    <row r="36" spans="1:10" ht="26.25" x14ac:dyDescent="0.25">
      <c r="A36" s="2">
        <v>42397</v>
      </c>
      <c r="B36" s="48" t="s">
        <v>678</v>
      </c>
      <c r="D36" s="42" t="s">
        <v>679</v>
      </c>
      <c r="E36" s="51">
        <v>553800</v>
      </c>
      <c r="F36" s="16">
        <v>1223221</v>
      </c>
      <c r="G36" s="9">
        <v>29611.200000000001</v>
      </c>
      <c r="H36" s="9">
        <v>30000</v>
      </c>
      <c r="I36" s="11">
        <f t="shared" si="0"/>
        <v>388.79999999999927</v>
      </c>
      <c r="J36" s="132">
        <f t="shared" si="1"/>
        <v>-23873.030000000006</v>
      </c>
    </row>
    <row r="37" spans="1:10" ht="15.75" x14ac:dyDescent="0.25">
      <c r="A37" s="2"/>
      <c r="B37" s="48"/>
      <c r="D37" s="42"/>
      <c r="E37" s="51"/>
      <c r="F37" s="16"/>
      <c r="G37" s="9"/>
      <c r="H37" s="9"/>
      <c r="I37" s="11">
        <f t="shared" si="0"/>
        <v>0</v>
      </c>
      <c r="J37" s="128">
        <f t="shared" si="1"/>
        <v>-23873.030000000006</v>
      </c>
    </row>
    <row r="38" spans="1:10" ht="26.25" x14ac:dyDescent="0.25">
      <c r="A38" s="2">
        <v>42397</v>
      </c>
      <c r="B38" s="48" t="s">
        <v>676</v>
      </c>
      <c r="D38" s="42" t="s">
        <v>677</v>
      </c>
      <c r="E38" s="51">
        <v>553800</v>
      </c>
      <c r="F38" s="16">
        <v>1223220</v>
      </c>
      <c r="G38" s="9">
        <v>29826.61</v>
      </c>
      <c r="H38" s="9">
        <v>30000</v>
      </c>
      <c r="I38" s="11">
        <f t="shared" si="0"/>
        <v>173.38999999999942</v>
      </c>
      <c r="J38" s="132">
        <f t="shared" si="1"/>
        <v>-23699.640000000007</v>
      </c>
    </row>
    <row r="39" spans="1:10" ht="15.75" x14ac:dyDescent="0.25">
      <c r="A39" s="2"/>
      <c r="B39" s="48"/>
      <c r="D39" s="42"/>
      <c r="E39" s="51"/>
      <c r="F39" s="16"/>
      <c r="G39" s="9"/>
      <c r="H39" s="9"/>
      <c r="I39" s="11">
        <f t="shared" si="0"/>
        <v>0</v>
      </c>
      <c r="J39" s="128">
        <f t="shared" si="1"/>
        <v>-23699.640000000007</v>
      </c>
    </row>
    <row r="40" spans="1:10" ht="26.25" x14ac:dyDescent="0.25">
      <c r="A40" s="2">
        <v>42398</v>
      </c>
      <c r="B40" s="48" t="s">
        <v>680</v>
      </c>
      <c r="D40" s="42" t="s">
        <v>681</v>
      </c>
      <c r="E40" s="51">
        <v>548940</v>
      </c>
      <c r="F40" s="16">
        <v>1223453</v>
      </c>
      <c r="G40" s="9">
        <v>29686.560000000001</v>
      </c>
      <c r="H40" s="9">
        <v>30000</v>
      </c>
      <c r="I40" s="11">
        <f t="shared" si="0"/>
        <v>313.43999999999869</v>
      </c>
      <c r="J40" s="132">
        <f t="shared" si="1"/>
        <v>-23386.200000000008</v>
      </c>
    </row>
    <row r="41" spans="1:10" ht="15.75" x14ac:dyDescent="0.25">
      <c r="A41" s="2"/>
      <c r="B41" s="48"/>
      <c r="D41" s="42"/>
      <c r="E41" s="51"/>
      <c r="F41" s="16"/>
      <c r="G41" s="9"/>
      <c r="H41" s="9"/>
      <c r="I41" s="11">
        <f t="shared" si="0"/>
        <v>0</v>
      </c>
      <c r="J41" s="128">
        <f t="shared" si="1"/>
        <v>-23386.200000000008</v>
      </c>
    </row>
    <row r="42" spans="1:10" ht="26.25" x14ac:dyDescent="0.25">
      <c r="A42" s="2">
        <v>42398</v>
      </c>
      <c r="B42" s="48" t="s">
        <v>682</v>
      </c>
      <c r="D42" s="42" t="s">
        <v>683</v>
      </c>
      <c r="E42" s="51">
        <v>548940</v>
      </c>
      <c r="F42" s="16">
        <v>1223454</v>
      </c>
      <c r="G42" s="9">
        <v>29903.06</v>
      </c>
      <c r="H42" s="9">
        <v>30000</v>
      </c>
      <c r="I42" s="11">
        <f t="shared" si="0"/>
        <v>96.93999999999869</v>
      </c>
      <c r="J42" s="132">
        <f t="shared" si="1"/>
        <v>-23289.260000000009</v>
      </c>
    </row>
    <row r="43" spans="1:10" ht="15.75" x14ac:dyDescent="0.25">
      <c r="A43" s="2"/>
      <c r="B43" s="48"/>
      <c r="D43" s="42"/>
      <c r="E43" s="51"/>
      <c r="F43" s="16"/>
      <c r="G43" s="9"/>
      <c r="H43" s="9"/>
      <c r="I43" s="11">
        <f t="shared" si="0"/>
        <v>0</v>
      </c>
      <c r="J43" s="128">
        <f t="shared" si="1"/>
        <v>-23289.260000000009</v>
      </c>
    </row>
    <row r="44" spans="1:10" ht="26.25" x14ac:dyDescent="0.25">
      <c r="A44" s="2">
        <v>42402</v>
      </c>
      <c r="B44" s="63" t="s">
        <v>687</v>
      </c>
      <c r="D44" s="42" t="s">
        <v>688</v>
      </c>
      <c r="E44" s="51">
        <v>556500</v>
      </c>
      <c r="F44" s="16">
        <v>1223570</v>
      </c>
      <c r="G44" s="9">
        <v>30844.87</v>
      </c>
      <c r="H44" s="9">
        <v>30000</v>
      </c>
      <c r="I44" s="11">
        <f t="shared" si="0"/>
        <v>-844.86999999999898</v>
      </c>
      <c r="J44" s="132">
        <f t="shared" si="1"/>
        <v>-24134.130000000008</v>
      </c>
    </row>
    <row r="45" spans="1:10" ht="15.75" x14ac:dyDescent="0.25">
      <c r="A45" s="2"/>
      <c r="B45" s="48"/>
      <c r="D45" s="42"/>
      <c r="E45" s="51"/>
      <c r="F45" s="16"/>
      <c r="G45" s="9"/>
      <c r="H45" s="9"/>
      <c r="I45" s="11">
        <f t="shared" si="0"/>
        <v>0</v>
      </c>
      <c r="J45" s="128">
        <f t="shared" si="1"/>
        <v>-24134.130000000008</v>
      </c>
    </row>
    <row r="46" spans="1:10" ht="26.25" x14ac:dyDescent="0.25">
      <c r="A46" s="2">
        <v>42404</v>
      </c>
      <c r="B46" s="63" t="s">
        <v>692</v>
      </c>
      <c r="D46" s="42" t="s">
        <v>694</v>
      </c>
      <c r="E46" s="51">
        <v>571020</v>
      </c>
      <c r="F46" s="16">
        <v>1225088</v>
      </c>
      <c r="G46" s="9">
        <v>29473.55</v>
      </c>
      <c r="H46" s="9">
        <v>31000</v>
      </c>
      <c r="I46" s="11">
        <f t="shared" si="0"/>
        <v>1526.4500000000007</v>
      </c>
      <c r="J46" s="132">
        <f t="shared" si="1"/>
        <v>-22607.680000000008</v>
      </c>
    </row>
    <row r="47" spans="1:10" ht="15.75" x14ac:dyDescent="0.25">
      <c r="A47" s="2"/>
      <c r="B47" s="48"/>
      <c r="D47" s="42"/>
      <c r="E47" s="51"/>
      <c r="F47" s="16"/>
      <c r="G47" s="9"/>
      <c r="H47" s="9"/>
      <c r="I47" s="11">
        <f t="shared" si="0"/>
        <v>0</v>
      </c>
      <c r="J47" s="128">
        <f t="shared" si="1"/>
        <v>-22607.680000000008</v>
      </c>
    </row>
    <row r="48" spans="1:10" ht="26.25" x14ac:dyDescent="0.25">
      <c r="A48" s="2">
        <v>42403</v>
      </c>
      <c r="B48" s="63" t="s">
        <v>693</v>
      </c>
      <c r="D48" s="42" t="s">
        <v>691</v>
      </c>
      <c r="E48" s="51">
        <v>571020</v>
      </c>
      <c r="F48" s="16">
        <v>1225089</v>
      </c>
      <c r="G48" s="9">
        <v>29497.08</v>
      </c>
      <c r="H48" s="9">
        <v>31000</v>
      </c>
      <c r="I48" s="11">
        <f t="shared" si="0"/>
        <v>1502.9199999999983</v>
      </c>
      <c r="J48" s="132">
        <f t="shared" si="1"/>
        <v>-21104.760000000009</v>
      </c>
    </row>
    <row r="49" spans="1:10" ht="15.75" x14ac:dyDescent="0.25">
      <c r="A49" s="2"/>
      <c r="B49" s="48"/>
      <c r="D49" s="42"/>
      <c r="E49" s="51"/>
      <c r="F49" s="16"/>
      <c r="G49" s="9"/>
      <c r="H49" s="9"/>
      <c r="I49" s="11">
        <f t="shared" si="0"/>
        <v>0</v>
      </c>
      <c r="J49" s="128">
        <f t="shared" si="1"/>
        <v>-21104.760000000009</v>
      </c>
    </row>
    <row r="50" spans="1:10" ht="26.25" x14ac:dyDescent="0.25">
      <c r="A50" s="2">
        <v>42405</v>
      </c>
      <c r="B50" s="63" t="s">
        <v>700</v>
      </c>
      <c r="D50" s="42" t="s">
        <v>699</v>
      </c>
      <c r="E50" s="51">
        <v>563270</v>
      </c>
      <c r="F50" s="16">
        <v>1225323</v>
      </c>
      <c r="G50" s="9">
        <v>30095.66</v>
      </c>
      <c r="H50" s="9">
        <v>31000</v>
      </c>
      <c r="I50" s="11">
        <f t="shared" si="0"/>
        <v>904.34000000000015</v>
      </c>
      <c r="J50" s="132">
        <f t="shared" si="1"/>
        <v>-20200.420000000009</v>
      </c>
    </row>
    <row r="51" spans="1:10" ht="15.75" x14ac:dyDescent="0.25">
      <c r="A51" s="2"/>
      <c r="B51" s="48"/>
      <c r="D51" s="42"/>
      <c r="E51" s="51"/>
      <c r="F51" s="16"/>
      <c r="G51" s="9"/>
      <c r="H51" s="9"/>
      <c r="I51" s="11">
        <f t="shared" si="0"/>
        <v>0</v>
      </c>
      <c r="J51" s="128">
        <f t="shared" si="1"/>
        <v>-20200.420000000009</v>
      </c>
    </row>
    <row r="52" spans="1:10" ht="26.25" x14ac:dyDescent="0.25">
      <c r="A52" s="2">
        <v>42405</v>
      </c>
      <c r="B52" s="63" t="s">
        <v>698</v>
      </c>
      <c r="D52" s="42" t="s">
        <v>697</v>
      </c>
      <c r="E52" s="51">
        <v>563270</v>
      </c>
      <c r="F52" s="16">
        <v>1225457</v>
      </c>
      <c r="G52" s="9">
        <v>30252.27</v>
      </c>
      <c r="H52" s="9">
        <v>31000</v>
      </c>
      <c r="I52" s="11">
        <f t="shared" si="0"/>
        <v>747.72999999999956</v>
      </c>
      <c r="J52" s="132">
        <f t="shared" si="1"/>
        <v>-19452.69000000001</v>
      </c>
    </row>
    <row r="53" spans="1:10" ht="15.75" x14ac:dyDescent="0.25">
      <c r="A53" s="2"/>
      <c r="B53" s="48"/>
      <c r="D53" s="42"/>
      <c r="E53" s="51"/>
      <c r="F53" s="16"/>
      <c r="G53" s="9"/>
      <c r="H53" s="9"/>
      <c r="I53" s="11">
        <f t="shared" si="0"/>
        <v>0</v>
      </c>
      <c r="J53" s="128">
        <f t="shared" si="1"/>
        <v>-19452.69000000001</v>
      </c>
    </row>
    <row r="54" spans="1:10" ht="26.25" x14ac:dyDescent="0.25">
      <c r="A54" s="2">
        <v>42408</v>
      </c>
      <c r="B54" s="63" t="s">
        <v>702</v>
      </c>
      <c r="D54" s="42" t="s">
        <v>701</v>
      </c>
      <c r="E54" s="51">
        <v>563580</v>
      </c>
      <c r="F54" s="16">
        <v>1225815</v>
      </c>
      <c r="G54" s="9">
        <v>29630.51</v>
      </c>
      <c r="H54" s="9">
        <v>31000</v>
      </c>
      <c r="I54" s="11">
        <f t="shared" si="0"/>
        <v>1369.4900000000016</v>
      </c>
      <c r="J54" s="132">
        <f t="shared" si="1"/>
        <v>-18083.200000000008</v>
      </c>
    </row>
    <row r="55" spans="1:10" ht="15.75" x14ac:dyDescent="0.25">
      <c r="A55" s="2"/>
      <c r="B55" s="48"/>
      <c r="D55" s="42"/>
      <c r="E55" s="51"/>
      <c r="F55" s="16"/>
      <c r="G55" s="9"/>
      <c r="H55" s="9"/>
      <c r="I55" s="11">
        <f t="shared" si="0"/>
        <v>0</v>
      </c>
      <c r="J55" s="128">
        <f t="shared" si="1"/>
        <v>-18083.200000000008</v>
      </c>
    </row>
    <row r="56" spans="1:10" ht="26.25" x14ac:dyDescent="0.25">
      <c r="A56" s="2">
        <v>42409</v>
      </c>
      <c r="B56" s="63" t="s">
        <v>704</v>
      </c>
      <c r="D56" s="42" t="s">
        <v>703</v>
      </c>
      <c r="E56" s="51">
        <v>847575</v>
      </c>
      <c r="F56" s="16">
        <v>1225322</v>
      </c>
      <c r="G56" s="9">
        <v>38086.92</v>
      </c>
      <c r="H56" s="9">
        <v>45000</v>
      </c>
      <c r="I56" s="11">
        <f t="shared" si="0"/>
        <v>6913.0800000000017</v>
      </c>
      <c r="J56" s="132">
        <f t="shared" si="1"/>
        <v>-11170.120000000006</v>
      </c>
    </row>
    <row r="57" spans="1:10" ht="15.75" x14ac:dyDescent="0.25">
      <c r="A57" s="2"/>
      <c r="B57" s="48"/>
      <c r="D57" s="42"/>
      <c r="E57" s="51"/>
      <c r="F57" s="16"/>
      <c r="G57" s="9"/>
      <c r="H57" s="9"/>
      <c r="I57" s="11">
        <f t="shared" si="0"/>
        <v>0</v>
      </c>
      <c r="J57" s="128">
        <f t="shared" si="1"/>
        <v>-11170.120000000006</v>
      </c>
    </row>
    <row r="58" spans="1:10" ht="26.25" x14ac:dyDescent="0.25">
      <c r="A58" s="2">
        <v>42412</v>
      </c>
      <c r="B58" s="63" t="s">
        <v>707</v>
      </c>
      <c r="D58" s="42" t="s">
        <v>706</v>
      </c>
      <c r="E58" s="51">
        <v>669900</v>
      </c>
      <c r="F58" s="16">
        <v>1227551</v>
      </c>
      <c r="G58" s="9">
        <v>29441.38</v>
      </c>
      <c r="H58" s="9">
        <v>35000</v>
      </c>
      <c r="I58" s="11">
        <f t="shared" si="0"/>
        <v>5558.619999999999</v>
      </c>
      <c r="J58" s="132">
        <f t="shared" si="1"/>
        <v>-5611.5000000000073</v>
      </c>
    </row>
    <row r="59" spans="1:10" ht="15.75" x14ac:dyDescent="0.25">
      <c r="A59" s="2"/>
      <c r="B59" s="48"/>
      <c r="D59" s="42"/>
      <c r="E59" s="51"/>
      <c r="F59" s="16"/>
      <c r="G59" s="9"/>
      <c r="H59" s="9"/>
      <c r="I59" s="11">
        <f t="shared" si="0"/>
        <v>0</v>
      </c>
      <c r="J59" s="128">
        <f t="shared" si="1"/>
        <v>-5611.5000000000073</v>
      </c>
    </row>
    <row r="60" spans="1:10" ht="26.25" x14ac:dyDescent="0.25">
      <c r="A60" s="2">
        <v>42412</v>
      </c>
      <c r="B60" s="63" t="s">
        <v>711</v>
      </c>
      <c r="D60" s="42" t="s">
        <v>710</v>
      </c>
      <c r="E60" s="51">
        <v>669900</v>
      </c>
      <c r="F60" s="16">
        <v>1227552</v>
      </c>
      <c r="G60" s="9">
        <v>29375.21</v>
      </c>
      <c r="H60" s="9">
        <v>35000</v>
      </c>
      <c r="I60" s="11">
        <f t="shared" si="0"/>
        <v>5624.7900000000009</v>
      </c>
      <c r="J60" s="132">
        <f t="shared" si="1"/>
        <v>13.289999999993597</v>
      </c>
    </row>
    <row r="61" spans="1:10" ht="15.75" x14ac:dyDescent="0.25">
      <c r="A61" s="2"/>
      <c r="B61" s="48"/>
      <c r="D61" s="42"/>
      <c r="E61" s="51"/>
      <c r="F61" s="16"/>
      <c r="G61" s="9"/>
      <c r="H61" s="9"/>
      <c r="I61" s="11">
        <f t="shared" si="0"/>
        <v>0</v>
      </c>
      <c r="J61" s="128">
        <f t="shared" si="1"/>
        <v>13.289999999993597</v>
      </c>
    </row>
    <row r="62" spans="1:10" ht="26.25" x14ac:dyDescent="0.25">
      <c r="A62" s="2">
        <v>42412</v>
      </c>
      <c r="B62" s="63" t="s">
        <v>709</v>
      </c>
      <c r="D62" s="42" t="s">
        <v>708</v>
      </c>
      <c r="E62" s="51">
        <v>669900</v>
      </c>
      <c r="F62" s="16">
        <v>1227553</v>
      </c>
      <c r="G62" s="9">
        <v>29667.47</v>
      </c>
      <c r="H62" s="9">
        <v>35000</v>
      </c>
      <c r="I62" s="11">
        <f t="shared" si="0"/>
        <v>5332.5299999999988</v>
      </c>
      <c r="J62" s="132">
        <f t="shared" si="1"/>
        <v>5345.8199999999924</v>
      </c>
    </row>
    <row r="63" spans="1:10" ht="15.75" x14ac:dyDescent="0.25">
      <c r="A63" s="2"/>
      <c r="B63" s="48"/>
      <c r="D63" s="42"/>
      <c r="E63" s="51"/>
      <c r="F63" s="16"/>
      <c r="G63" s="9"/>
      <c r="H63" s="9"/>
      <c r="I63" s="11">
        <f t="shared" si="0"/>
        <v>0</v>
      </c>
      <c r="J63" s="128">
        <f t="shared" si="1"/>
        <v>5345.8199999999924</v>
      </c>
    </row>
    <row r="64" spans="1:10" ht="26.25" x14ac:dyDescent="0.25">
      <c r="A64" s="2">
        <v>42412</v>
      </c>
      <c r="B64" s="63" t="s">
        <v>715</v>
      </c>
      <c r="D64" s="42" t="s">
        <v>714</v>
      </c>
      <c r="E64" s="51">
        <v>669900</v>
      </c>
      <c r="F64" s="16">
        <v>1227554</v>
      </c>
      <c r="G64" s="9">
        <v>29630.25</v>
      </c>
      <c r="H64" s="9">
        <v>35000</v>
      </c>
      <c r="I64" s="11">
        <f t="shared" si="0"/>
        <v>5369.75</v>
      </c>
      <c r="J64" s="132">
        <f t="shared" si="1"/>
        <v>10715.569999999992</v>
      </c>
    </row>
    <row r="65" spans="1:19" ht="15.75" x14ac:dyDescent="0.25">
      <c r="A65" s="2"/>
      <c r="B65" s="48"/>
      <c r="D65" s="42"/>
      <c r="E65" s="51"/>
      <c r="F65" s="16"/>
      <c r="G65" s="9"/>
      <c r="H65" s="9"/>
      <c r="I65" s="11">
        <f t="shared" si="0"/>
        <v>0</v>
      </c>
      <c r="J65" s="128">
        <f t="shared" si="1"/>
        <v>10715.569999999992</v>
      </c>
    </row>
    <row r="66" spans="1:19" ht="26.25" customHeight="1" x14ac:dyDescent="0.25">
      <c r="A66" s="2">
        <v>42415</v>
      </c>
      <c r="B66" s="63" t="s">
        <v>722</v>
      </c>
      <c r="D66" s="42" t="s">
        <v>686</v>
      </c>
      <c r="E66" s="51">
        <v>472750</v>
      </c>
      <c r="F66" s="16">
        <v>1228061</v>
      </c>
      <c r="G66" s="9">
        <v>27852.34</v>
      </c>
      <c r="H66" s="9">
        <v>25000</v>
      </c>
      <c r="I66" s="11">
        <f t="shared" si="0"/>
        <v>-2852.34</v>
      </c>
      <c r="J66" s="132">
        <f t="shared" si="1"/>
        <v>7863.2299999999923</v>
      </c>
      <c r="K66" s="47"/>
      <c r="L66" s="47"/>
      <c r="M66" s="47"/>
      <c r="N66" s="47"/>
      <c r="O66" s="47"/>
      <c r="P66" s="47"/>
      <c r="Q66" s="47"/>
      <c r="R66" s="47"/>
      <c r="S66" s="47"/>
    </row>
    <row r="67" spans="1:19" ht="15.75" x14ac:dyDescent="0.25">
      <c r="A67" s="2"/>
      <c r="B67" s="48"/>
      <c r="D67" s="42"/>
      <c r="E67" s="51"/>
      <c r="F67" s="16"/>
      <c r="G67" s="9"/>
      <c r="H67" s="9"/>
      <c r="I67" s="11">
        <f t="shared" si="0"/>
        <v>0</v>
      </c>
      <c r="J67" s="128">
        <f t="shared" si="1"/>
        <v>7863.2299999999923</v>
      </c>
    </row>
    <row r="68" spans="1:19" ht="26.25" x14ac:dyDescent="0.25">
      <c r="A68" s="2">
        <v>42418</v>
      </c>
      <c r="B68" s="63" t="s">
        <v>721</v>
      </c>
      <c r="D68" s="42" t="s">
        <v>720</v>
      </c>
      <c r="E68" s="51">
        <v>545635</v>
      </c>
      <c r="F68" s="16">
        <v>1229781</v>
      </c>
      <c r="G68" s="9">
        <v>28082.799999999999</v>
      </c>
      <c r="H68" s="9">
        <v>29000</v>
      </c>
      <c r="I68" s="11">
        <f t="shared" si="0"/>
        <v>917.20000000000073</v>
      </c>
      <c r="J68" s="132">
        <f t="shared" si="1"/>
        <v>8780.429999999993</v>
      </c>
    </row>
    <row r="69" spans="1:19" ht="15.75" x14ac:dyDescent="0.25">
      <c r="A69" s="2"/>
      <c r="B69" s="48"/>
      <c r="D69" s="42"/>
      <c r="E69" s="51"/>
      <c r="F69" s="16"/>
      <c r="G69" s="9"/>
      <c r="H69" s="9"/>
      <c r="I69" s="11">
        <f t="shared" si="0"/>
        <v>0</v>
      </c>
      <c r="J69" s="128">
        <f t="shared" ref="J69:J132" si="2">J68+I69</f>
        <v>8780.429999999993</v>
      </c>
    </row>
    <row r="70" spans="1:19" ht="26.25" x14ac:dyDescent="0.25">
      <c r="A70" s="2">
        <v>42418</v>
      </c>
      <c r="B70" s="63" t="s">
        <v>719</v>
      </c>
      <c r="D70" s="42" t="s">
        <v>718</v>
      </c>
      <c r="E70" s="51">
        <v>545635</v>
      </c>
      <c r="F70" s="16">
        <v>1229782</v>
      </c>
      <c r="G70" s="9">
        <v>28064.37</v>
      </c>
      <c r="H70" s="9">
        <v>29000</v>
      </c>
      <c r="I70" s="11">
        <f t="shared" si="0"/>
        <v>935.63000000000102</v>
      </c>
      <c r="J70" s="132">
        <f t="shared" si="2"/>
        <v>9716.059999999994</v>
      </c>
    </row>
    <row r="71" spans="1:19" ht="15.75" x14ac:dyDescent="0.25">
      <c r="A71" s="2"/>
      <c r="B71" s="48"/>
      <c r="D71" s="42"/>
      <c r="E71" s="51"/>
      <c r="F71" s="16"/>
      <c r="G71" s="9"/>
      <c r="H71" s="9"/>
      <c r="I71" s="11">
        <f t="shared" si="0"/>
        <v>0</v>
      </c>
      <c r="J71" s="128">
        <f t="shared" si="2"/>
        <v>9716.059999999994</v>
      </c>
    </row>
    <row r="72" spans="1:19" ht="26.25" x14ac:dyDescent="0.25">
      <c r="A72" s="2">
        <v>42419</v>
      </c>
      <c r="B72" s="63" t="s">
        <v>726</v>
      </c>
      <c r="D72" s="42" t="s">
        <v>724</v>
      </c>
      <c r="E72" s="51">
        <v>531570</v>
      </c>
      <c r="F72" s="16">
        <v>1230299</v>
      </c>
      <c r="G72" s="9">
        <v>28528.240000000002</v>
      </c>
      <c r="H72" s="9">
        <v>29000</v>
      </c>
      <c r="I72" s="11">
        <f t="shared" si="0"/>
        <v>471.7599999999984</v>
      </c>
      <c r="J72" s="132">
        <f t="shared" si="2"/>
        <v>10187.819999999992</v>
      </c>
    </row>
    <row r="73" spans="1:19" ht="15.75" x14ac:dyDescent="0.25">
      <c r="A73" s="2"/>
      <c r="B73" s="48"/>
      <c r="D73" s="42"/>
      <c r="E73" s="51"/>
      <c r="F73" s="16"/>
      <c r="G73" s="9"/>
      <c r="H73" s="9"/>
      <c r="I73" s="11">
        <f t="shared" si="0"/>
        <v>0</v>
      </c>
      <c r="J73" s="128">
        <f t="shared" si="2"/>
        <v>10187.819999999992</v>
      </c>
    </row>
    <row r="74" spans="1:19" ht="26.25" x14ac:dyDescent="0.25">
      <c r="A74" s="2">
        <v>42419</v>
      </c>
      <c r="B74" s="63" t="s">
        <v>725</v>
      </c>
      <c r="D74" s="42" t="s">
        <v>723</v>
      </c>
      <c r="E74" s="51">
        <v>531570</v>
      </c>
      <c r="F74" s="16">
        <v>1230134</v>
      </c>
      <c r="G74" s="9">
        <v>28622.85</v>
      </c>
      <c r="H74" s="9">
        <v>29000</v>
      </c>
      <c r="I74" s="11">
        <f t="shared" si="0"/>
        <v>377.15000000000146</v>
      </c>
      <c r="J74" s="132">
        <f t="shared" si="2"/>
        <v>10564.969999999994</v>
      </c>
    </row>
    <row r="75" spans="1:19" ht="15.75" x14ac:dyDescent="0.25">
      <c r="A75" s="2"/>
      <c r="B75" s="48"/>
      <c r="D75" s="42"/>
      <c r="E75" s="51"/>
      <c r="F75" s="16"/>
      <c r="G75" s="9"/>
      <c r="H75" s="9"/>
      <c r="I75" s="11">
        <f t="shared" si="0"/>
        <v>0</v>
      </c>
      <c r="J75" s="128">
        <f t="shared" si="2"/>
        <v>10564.969999999994</v>
      </c>
    </row>
    <row r="76" spans="1:19" ht="26.25" x14ac:dyDescent="0.25">
      <c r="A76" s="2">
        <v>42422</v>
      </c>
      <c r="B76" s="63" t="s">
        <v>730</v>
      </c>
      <c r="D76" s="42" t="s">
        <v>729</v>
      </c>
      <c r="E76" s="51">
        <v>453975</v>
      </c>
      <c r="F76" s="16">
        <v>1230300</v>
      </c>
      <c r="G76" s="9">
        <v>28913.599999999999</v>
      </c>
      <c r="H76" s="9">
        <v>25000</v>
      </c>
      <c r="I76" s="11">
        <f t="shared" si="0"/>
        <v>-3913.5999999999985</v>
      </c>
      <c r="J76" s="132">
        <f t="shared" si="2"/>
        <v>6651.3699999999953</v>
      </c>
    </row>
    <row r="77" spans="1:19" ht="15.75" x14ac:dyDescent="0.25">
      <c r="A77" s="2"/>
      <c r="B77" s="48"/>
      <c r="D77" s="42"/>
      <c r="E77" s="51"/>
      <c r="F77" s="16"/>
      <c r="G77" s="9"/>
      <c r="H77" s="9"/>
      <c r="I77" s="11">
        <f t="shared" si="0"/>
        <v>0</v>
      </c>
      <c r="J77" s="128">
        <f t="shared" si="2"/>
        <v>6651.3699999999953</v>
      </c>
    </row>
    <row r="78" spans="1:19" ht="26.25" x14ac:dyDescent="0.25">
      <c r="A78" s="2">
        <v>42425</v>
      </c>
      <c r="B78" s="63" t="s">
        <v>733</v>
      </c>
      <c r="D78" s="42" t="s">
        <v>734</v>
      </c>
      <c r="E78" s="51">
        <v>491940</v>
      </c>
      <c r="F78" s="16">
        <v>1232037</v>
      </c>
      <c r="G78" s="9">
        <v>27805.119999999999</v>
      </c>
      <c r="H78" s="9">
        <v>27000</v>
      </c>
      <c r="I78" s="11">
        <f t="shared" si="0"/>
        <v>-805.11999999999898</v>
      </c>
      <c r="J78" s="132">
        <f t="shared" si="2"/>
        <v>5846.2499999999964</v>
      </c>
    </row>
    <row r="79" spans="1:19" ht="15.75" x14ac:dyDescent="0.25">
      <c r="A79" s="2"/>
      <c r="B79" s="48"/>
      <c r="D79" s="42"/>
      <c r="E79" s="51"/>
      <c r="F79" s="16"/>
      <c r="G79" s="9"/>
      <c r="H79" s="9"/>
      <c r="I79" s="11">
        <f t="shared" si="0"/>
        <v>0</v>
      </c>
      <c r="J79" s="128">
        <f t="shared" si="2"/>
        <v>5846.2499999999964</v>
      </c>
    </row>
    <row r="80" spans="1:19" ht="26.25" x14ac:dyDescent="0.25">
      <c r="A80" s="2">
        <v>42425</v>
      </c>
      <c r="B80" s="63" t="s">
        <v>735</v>
      </c>
      <c r="D80" s="42" t="s">
        <v>736</v>
      </c>
      <c r="E80" s="51">
        <v>491940</v>
      </c>
      <c r="F80" s="16">
        <v>1232038</v>
      </c>
      <c r="G80" s="9">
        <v>27942.36</v>
      </c>
      <c r="H80" s="9">
        <v>27000</v>
      </c>
      <c r="I80" s="11">
        <f t="shared" si="0"/>
        <v>-942.36000000000058</v>
      </c>
      <c r="J80" s="132">
        <f t="shared" si="2"/>
        <v>4903.8899999999958</v>
      </c>
    </row>
    <row r="81" spans="1:10" ht="15.75" x14ac:dyDescent="0.25">
      <c r="A81" s="2"/>
      <c r="B81" s="48"/>
      <c r="D81" s="42"/>
      <c r="E81" s="51"/>
      <c r="F81" s="16"/>
      <c r="G81" s="9"/>
      <c r="H81" s="9"/>
      <c r="I81" s="11">
        <f t="shared" si="0"/>
        <v>0</v>
      </c>
      <c r="J81" s="128">
        <f t="shared" si="2"/>
        <v>4903.8899999999958</v>
      </c>
    </row>
    <row r="82" spans="1:10" ht="26.25" x14ac:dyDescent="0.25">
      <c r="A82" s="2">
        <v>42426</v>
      </c>
      <c r="B82" s="63" t="s">
        <v>740</v>
      </c>
      <c r="D82" s="42" t="s">
        <v>739</v>
      </c>
      <c r="E82" s="51">
        <v>508760</v>
      </c>
      <c r="F82" s="16">
        <v>1232039</v>
      </c>
      <c r="G82" s="9">
        <v>27990.54</v>
      </c>
      <c r="H82" s="9">
        <v>28000</v>
      </c>
      <c r="I82" s="11">
        <f t="shared" si="0"/>
        <v>9.4599999999991269</v>
      </c>
      <c r="J82" s="132">
        <f t="shared" si="2"/>
        <v>4913.3499999999949</v>
      </c>
    </row>
    <row r="83" spans="1:10" ht="15.75" x14ac:dyDescent="0.25">
      <c r="A83" s="2"/>
      <c r="B83" s="48"/>
      <c r="D83" s="42"/>
      <c r="E83" s="51"/>
      <c r="F83" s="16"/>
      <c r="G83" s="9"/>
      <c r="H83" s="9"/>
      <c r="I83" s="11">
        <f t="shared" si="0"/>
        <v>0</v>
      </c>
      <c r="J83" s="128">
        <f t="shared" si="2"/>
        <v>4913.3499999999949</v>
      </c>
    </row>
    <row r="84" spans="1:10" ht="26.25" x14ac:dyDescent="0.25">
      <c r="A84" s="2">
        <v>42426</v>
      </c>
      <c r="B84" s="63" t="s">
        <v>742</v>
      </c>
      <c r="D84" s="42" t="s">
        <v>741</v>
      </c>
      <c r="E84" s="51">
        <v>508760</v>
      </c>
      <c r="F84" s="16">
        <v>1232040</v>
      </c>
      <c r="G84" s="9">
        <v>27903.88</v>
      </c>
      <c r="H84" s="9">
        <v>28000</v>
      </c>
      <c r="I84" s="11">
        <f t="shared" si="0"/>
        <v>96.119999999998981</v>
      </c>
      <c r="J84" s="132">
        <f t="shared" si="2"/>
        <v>5009.4699999999939</v>
      </c>
    </row>
    <row r="85" spans="1:10" ht="15.75" x14ac:dyDescent="0.25">
      <c r="A85" s="2"/>
      <c r="B85" s="48"/>
      <c r="D85" s="42"/>
      <c r="E85" s="51"/>
      <c r="F85" s="16"/>
      <c r="G85" s="9"/>
      <c r="H85" s="9"/>
      <c r="I85" s="11">
        <f t="shared" si="0"/>
        <v>0</v>
      </c>
      <c r="J85" s="128">
        <f t="shared" si="2"/>
        <v>5009.4699999999939</v>
      </c>
    </row>
    <row r="86" spans="1:10" ht="26.25" x14ac:dyDescent="0.25">
      <c r="A86" s="2">
        <v>42429</v>
      </c>
      <c r="B86" s="63" t="s">
        <v>744</v>
      </c>
      <c r="D86" s="42" t="s">
        <v>743</v>
      </c>
      <c r="E86" s="51">
        <v>509180</v>
      </c>
      <c r="F86" s="16">
        <v>1232468</v>
      </c>
      <c r="G86" s="9">
        <v>27905.11</v>
      </c>
      <c r="H86" s="9">
        <v>28000</v>
      </c>
      <c r="I86" s="11">
        <f t="shared" si="0"/>
        <v>94.889999999999418</v>
      </c>
      <c r="J86" s="132">
        <f t="shared" si="2"/>
        <v>5104.3599999999933</v>
      </c>
    </row>
    <row r="87" spans="1:10" ht="15.75" x14ac:dyDescent="0.25">
      <c r="A87" s="2"/>
      <c r="B87" s="48"/>
      <c r="D87" s="42"/>
      <c r="E87" s="51"/>
      <c r="F87" s="16"/>
      <c r="G87" s="9"/>
      <c r="H87" s="9"/>
      <c r="I87" s="11">
        <f t="shared" si="0"/>
        <v>0</v>
      </c>
      <c r="J87" s="128">
        <f t="shared" si="2"/>
        <v>5104.3599999999933</v>
      </c>
    </row>
    <row r="88" spans="1:10" ht="26.25" x14ac:dyDescent="0.25">
      <c r="A88" s="2">
        <v>42432</v>
      </c>
      <c r="B88" s="60" t="s">
        <v>755</v>
      </c>
      <c r="D88" s="42" t="s">
        <v>756</v>
      </c>
      <c r="E88" s="51">
        <v>511290</v>
      </c>
      <c r="F88" s="16">
        <v>1234130</v>
      </c>
      <c r="G88" s="9">
        <v>28728.36</v>
      </c>
      <c r="H88" s="9">
        <v>28500</v>
      </c>
      <c r="I88" s="11">
        <f t="shared" si="0"/>
        <v>-228.36000000000058</v>
      </c>
      <c r="J88" s="132">
        <f t="shared" si="2"/>
        <v>4875.9999999999927</v>
      </c>
    </row>
    <row r="89" spans="1:10" ht="15.75" x14ac:dyDescent="0.25">
      <c r="A89" s="2"/>
      <c r="B89" s="48"/>
      <c r="D89" s="42"/>
      <c r="E89" s="51"/>
      <c r="F89" s="16"/>
      <c r="G89" s="9"/>
      <c r="H89" s="9"/>
      <c r="I89" s="11">
        <f t="shared" si="0"/>
        <v>0</v>
      </c>
      <c r="J89" s="128">
        <f t="shared" si="2"/>
        <v>4875.9999999999927</v>
      </c>
    </row>
    <row r="90" spans="1:10" ht="26.25" x14ac:dyDescent="0.25">
      <c r="A90" s="2">
        <v>42432</v>
      </c>
      <c r="B90" s="60" t="s">
        <v>753</v>
      </c>
      <c r="D90" s="42" t="s">
        <v>754</v>
      </c>
      <c r="E90" s="51">
        <v>511290</v>
      </c>
      <c r="F90" s="16">
        <v>1234131</v>
      </c>
      <c r="G90" s="9">
        <v>28644.12</v>
      </c>
      <c r="H90" s="9">
        <v>28500</v>
      </c>
      <c r="I90" s="11">
        <f t="shared" si="0"/>
        <v>-144.11999999999898</v>
      </c>
      <c r="J90" s="132">
        <f t="shared" si="2"/>
        <v>4731.8799999999937</v>
      </c>
    </row>
    <row r="91" spans="1:10" ht="15.75" x14ac:dyDescent="0.25">
      <c r="A91" s="2"/>
      <c r="B91" s="48"/>
      <c r="D91" s="42"/>
      <c r="E91" s="51"/>
      <c r="F91" s="16"/>
      <c r="G91" s="9"/>
      <c r="H91" s="9"/>
      <c r="I91" s="11">
        <f t="shared" si="0"/>
        <v>0</v>
      </c>
      <c r="J91" s="128">
        <f t="shared" si="2"/>
        <v>4731.8799999999937</v>
      </c>
    </row>
    <row r="92" spans="1:10" ht="26.25" x14ac:dyDescent="0.25">
      <c r="A92" s="2">
        <v>42433</v>
      </c>
      <c r="B92" s="60" t="s">
        <v>760</v>
      </c>
      <c r="D92" s="42" t="s">
        <v>759</v>
      </c>
      <c r="E92" s="51">
        <v>509580</v>
      </c>
      <c r="F92" s="16">
        <v>1234132</v>
      </c>
      <c r="G92" s="9">
        <v>28450.19</v>
      </c>
      <c r="H92" s="9">
        <v>28500</v>
      </c>
      <c r="I92" s="11">
        <f t="shared" si="0"/>
        <v>49.81000000000131</v>
      </c>
      <c r="J92" s="132">
        <f t="shared" si="2"/>
        <v>4781.6899999999951</v>
      </c>
    </row>
    <row r="93" spans="1:10" ht="15.75" x14ac:dyDescent="0.25">
      <c r="A93" s="2"/>
      <c r="B93" s="48"/>
      <c r="D93" s="42"/>
      <c r="E93" s="51"/>
      <c r="F93" s="16"/>
      <c r="G93" s="9"/>
      <c r="H93" s="9"/>
      <c r="I93" s="11">
        <f t="shared" si="0"/>
        <v>0</v>
      </c>
      <c r="J93" s="128">
        <f t="shared" si="2"/>
        <v>4781.6899999999951</v>
      </c>
    </row>
    <row r="94" spans="1:10" ht="26.25" x14ac:dyDescent="0.25">
      <c r="A94" s="2">
        <v>42433</v>
      </c>
      <c r="B94" s="60" t="s">
        <v>758</v>
      </c>
      <c r="D94" s="42" t="s">
        <v>757</v>
      </c>
      <c r="E94" s="51">
        <v>509580</v>
      </c>
      <c r="F94" s="16">
        <v>1234686</v>
      </c>
      <c r="G94" s="9">
        <v>28808.59</v>
      </c>
      <c r="H94" s="9">
        <v>28500</v>
      </c>
      <c r="I94" s="11">
        <f t="shared" si="0"/>
        <v>-308.59000000000015</v>
      </c>
      <c r="J94" s="132">
        <f t="shared" si="2"/>
        <v>4473.0999999999949</v>
      </c>
    </row>
    <row r="95" spans="1:10" ht="15.75" x14ac:dyDescent="0.25">
      <c r="A95" s="2"/>
      <c r="B95" s="48"/>
      <c r="D95" s="42"/>
      <c r="E95" s="51"/>
      <c r="F95" s="16"/>
      <c r="G95" s="9"/>
      <c r="H95" s="9"/>
      <c r="I95" s="11">
        <f t="shared" si="0"/>
        <v>0</v>
      </c>
      <c r="J95" s="128">
        <f t="shared" si="2"/>
        <v>4473.0999999999949</v>
      </c>
    </row>
    <row r="96" spans="1:10" ht="26.25" x14ac:dyDescent="0.25">
      <c r="A96" s="2">
        <v>42436</v>
      </c>
      <c r="B96" s="60" t="s">
        <v>764</v>
      </c>
      <c r="D96" s="42" t="s">
        <v>763</v>
      </c>
      <c r="E96" s="51">
        <v>509580</v>
      </c>
      <c r="F96" s="16">
        <v>1236397</v>
      </c>
      <c r="G96" s="9">
        <v>29082.04</v>
      </c>
      <c r="H96" s="9">
        <v>28500</v>
      </c>
      <c r="I96" s="11">
        <f t="shared" si="0"/>
        <v>-582.04000000000087</v>
      </c>
      <c r="J96" s="132">
        <f t="shared" si="2"/>
        <v>3891.059999999994</v>
      </c>
    </row>
    <row r="97" spans="1:10" ht="15.75" x14ac:dyDescent="0.25">
      <c r="A97" s="2"/>
      <c r="B97" s="48"/>
      <c r="D97" s="42"/>
      <c r="E97" s="51"/>
      <c r="F97" s="16"/>
      <c r="G97" s="9"/>
      <c r="H97" s="9"/>
      <c r="I97" s="11">
        <f t="shared" si="0"/>
        <v>0</v>
      </c>
      <c r="J97" s="128">
        <f t="shared" si="2"/>
        <v>3891.059999999994</v>
      </c>
    </row>
    <row r="98" spans="1:10" ht="26.25" x14ac:dyDescent="0.25">
      <c r="A98" s="2">
        <v>42438</v>
      </c>
      <c r="B98" s="60" t="s">
        <v>765</v>
      </c>
      <c r="D98" s="42" t="s">
        <v>766</v>
      </c>
      <c r="E98" s="51">
        <v>518520</v>
      </c>
      <c r="F98" s="16">
        <v>1236398</v>
      </c>
      <c r="G98" s="9">
        <v>29071.14</v>
      </c>
      <c r="H98" s="9">
        <v>29000</v>
      </c>
      <c r="I98" s="11">
        <f t="shared" si="0"/>
        <v>-71.139999999999418</v>
      </c>
      <c r="J98" s="132">
        <f t="shared" si="2"/>
        <v>3819.9199999999946</v>
      </c>
    </row>
    <row r="99" spans="1:10" ht="15.75" x14ac:dyDescent="0.25">
      <c r="A99" s="2"/>
      <c r="B99" s="48"/>
      <c r="D99" s="42"/>
      <c r="E99" s="51"/>
      <c r="F99" s="16"/>
      <c r="G99" s="9"/>
      <c r="H99" s="9"/>
      <c r="I99" s="11">
        <f t="shared" si="0"/>
        <v>0</v>
      </c>
      <c r="J99" s="128">
        <f t="shared" si="2"/>
        <v>3819.9199999999946</v>
      </c>
    </row>
    <row r="100" spans="1:10" ht="26.25" x14ac:dyDescent="0.25">
      <c r="A100" s="2">
        <v>42438</v>
      </c>
      <c r="B100" s="60" t="s">
        <v>767</v>
      </c>
      <c r="D100" s="42" t="s">
        <v>768</v>
      </c>
      <c r="E100" s="51">
        <v>518520</v>
      </c>
      <c r="F100" s="16">
        <v>1236399</v>
      </c>
      <c r="G100" s="9">
        <v>29015.48</v>
      </c>
      <c r="H100" s="9">
        <v>29000</v>
      </c>
      <c r="I100" s="11">
        <f t="shared" si="0"/>
        <v>-15.479999999999563</v>
      </c>
      <c r="J100" s="132">
        <f t="shared" si="2"/>
        <v>3804.4399999999951</v>
      </c>
    </row>
    <row r="101" spans="1:10" ht="15.75" x14ac:dyDescent="0.25">
      <c r="A101" s="2"/>
      <c r="B101" s="48"/>
      <c r="D101" s="42"/>
      <c r="E101" s="51"/>
      <c r="F101" s="16"/>
      <c r="G101" s="9"/>
      <c r="H101" s="9"/>
      <c r="I101" s="11">
        <f t="shared" si="0"/>
        <v>0</v>
      </c>
      <c r="J101" s="128">
        <f t="shared" si="2"/>
        <v>3804.4399999999951</v>
      </c>
    </row>
    <row r="102" spans="1:10" ht="26.25" x14ac:dyDescent="0.25">
      <c r="A102" s="2">
        <v>42440</v>
      </c>
      <c r="B102" s="60" t="s">
        <v>745</v>
      </c>
      <c r="D102" s="42" t="s">
        <v>746</v>
      </c>
      <c r="E102" s="51">
        <v>515040</v>
      </c>
      <c r="F102" s="16">
        <v>1236400</v>
      </c>
      <c r="G102" s="9">
        <v>28873.119999999999</v>
      </c>
      <c r="H102" s="9">
        <v>29000</v>
      </c>
      <c r="I102" s="11">
        <f t="shared" si="0"/>
        <v>126.88000000000102</v>
      </c>
      <c r="J102" s="132">
        <f t="shared" si="2"/>
        <v>3931.3199999999961</v>
      </c>
    </row>
    <row r="103" spans="1:10" ht="15.75" x14ac:dyDescent="0.25">
      <c r="A103" s="2"/>
      <c r="B103" s="48"/>
      <c r="D103" s="42"/>
      <c r="E103" s="51"/>
      <c r="F103" s="16"/>
      <c r="G103" s="9"/>
      <c r="H103" s="9"/>
      <c r="I103" s="11">
        <f t="shared" si="0"/>
        <v>0</v>
      </c>
      <c r="J103" s="128">
        <f t="shared" si="2"/>
        <v>3931.3199999999961</v>
      </c>
    </row>
    <row r="104" spans="1:10" ht="26.25" x14ac:dyDescent="0.25">
      <c r="A104" s="2">
        <v>42440</v>
      </c>
      <c r="B104" s="60" t="s">
        <v>747</v>
      </c>
      <c r="D104" s="42" t="s">
        <v>748</v>
      </c>
      <c r="E104" s="51">
        <v>515040</v>
      </c>
      <c r="F104" s="16">
        <v>1236401</v>
      </c>
      <c r="G104" s="9">
        <v>28767.37</v>
      </c>
      <c r="H104" s="9">
        <v>29000</v>
      </c>
      <c r="I104" s="11">
        <f t="shared" si="0"/>
        <v>232.63000000000102</v>
      </c>
      <c r="J104" s="132">
        <f t="shared" si="2"/>
        <v>4163.9499999999971</v>
      </c>
    </row>
    <row r="105" spans="1:10" ht="15.75" x14ac:dyDescent="0.25">
      <c r="A105" s="2"/>
      <c r="B105" s="48"/>
      <c r="D105" s="42"/>
      <c r="E105" s="51"/>
      <c r="F105" s="16"/>
      <c r="G105" s="9"/>
      <c r="H105" s="9"/>
      <c r="I105" s="11">
        <f t="shared" si="0"/>
        <v>0</v>
      </c>
      <c r="J105" s="128">
        <f t="shared" si="2"/>
        <v>4163.9499999999971</v>
      </c>
    </row>
    <row r="106" spans="1:10" ht="26.25" x14ac:dyDescent="0.25">
      <c r="A106" s="2">
        <v>42443</v>
      </c>
      <c r="B106" s="60" t="s">
        <v>777</v>
      </c>
      <c r="D106" s="42" t="s">
        <v>775</v>
      </c>
      <c r="E106" s="51">
        <v>518230</v>
      </c>
      <c r="F106" s="16">
        <v>1236996</v>
      </c>
      <c r="G106" s="9">
        <v>28124.03</v>
      </c>
      <c r="H106" s="9">
        <v>29000</v>
      </c>
      <c r="I106" s="11">
        <f t="shared" si="0"/>
        <v>875.97000000000116</v>
      </c>
      <c r="J106" s="132">
        <f t="shared" si="2"/>
        <v>5039.9199999999983</v>
      </c>
    </row>
    <row r="107" spans="1:10" ht="15.75" x14ac:dyDescent="0.25">
      <c r="A107" s="2"/>
      <c r="B107" s="48"/>
      <c r="D107" s="42"/>
      <c r="E107" s="51"/>
      <c r="F107" s="16"/>
      <c r="G107" s="9"/>
      <c r="H107" s="9"/>
      <c r="I107" s="11">
        <f t="shared" si="0"/>
        <v>0</v>
      </c>
      <c r="J107" s="128">
        <f t="shared" si="2"/>
        <v>5039.9199999999983</v>
      </c>
    </row>
    <row r="108" spans="1:10" ht="26.25" x14ac:dyDescent="0.25">
      <c r="A108" s="2">
        <v>42445</v>
      </c>
      <c r="B108" s="60" t="s">
        <v>778</v>
      </c>
      <c r="D108" s="42" t="s">
        <v>776</v>
      </c>
      <c r="E108" s="51">
        <v>516780</v>
      </c>
      <c r="F108" s="16">
        <v>1237688</v>
      </c>
      <c r="G108" s="9">
        <v>27529.37</v>
      </c>
      <c r="H108" s="9">
        <v>29000</v>
      </c>
      <c r="I108" s="11">
        <f t="shared" si="0"/>
        <v>1470.630000000001</v>
      </c>
      <c r="J108" s="132">
        <f t="shared" si="2"/>
        <v>6510.5499999999993</v>
      </c>
    </row>
    <row r="109" spans="1:10" ht="15.75" x14ac:dyDescent="0.25">
      <c r="A109" s="2"/>
      <c r="B109" s="48"/>
      <c r="D109" s="42"/>
      <c r="E109" s="51"/>
      <c r="F109" s="16"/>
      <c r="G109" s="9"/>
      <c r="H109" s="9"/>
      <c r="I109" s="11">
        <f t="shared" si="0"/>
        <v>0</v>
      </c>
      <c r="J109" s="128">
        <f t="shared" si="2"/>
        <v>6510.5499999999993</v>
      </c>
    </row>
    <row r="110" spans="1:10" ht="26.25" x14ac:dyDescent="0.25">
      <c r="A110" s="2">
        <v>42445</v>
      </c>
      <c r="B110" s="60" t="s">
        <v>780</v>
      </c>
      <c r="D110" s="42" t="s">
        <v>779</v>
      </c>
      <c r="E110" s="51">
        <v>516780</v>
      </c>
      <c r="F110" s="16">
        <v>1237689</v>
      </c>
      <c r="G110" s="9">
        <v>27544.95</v>
      </c>
      <c r="H110" s="9">
        <v>29000</v>
      </c>
      <c r="I110" s="11">
        <f t="shared" si="0"/>
        <v>1455.0499999999993</v>
      </c>
      <c r="J110" s="132">
        <f t="shared" si="2"/>
        <v>7965.5999999999985</v>
      </c>
    </row>
    <row r="111" spans="1:10" ht="15.75" x14ac:dyDescent="0.25">
      <c r="A111" s="2"/>
      <c r="B111" s="48"/>
      <c r="D111" s="42"/>
      <c r="E111" s="51"/>
      <c r="F111" s="16"/>
      <c r="G111" s="9"/>
      <c r="H111" s="9"/>
      <c r="I111" s="11">
        <f t="shared" si="0"/>
        <v>0</v>
      </c>
      <c r="J111" s="128">
        <f t="shared" si="2"/>
        <v>7965.5999999999985</v>
      </c>
    </row>
    <row r="112" spans="1:10" ht="26.25" x14ac:dyDescent="0.25">
      <c r="A112" s="2">
        <v>42446</v>
      </c>
      <c r="B112" s="60" t="s">
        <v>782</v>
      </c>
      <c r="D112" s="42" t="s">
        <v>781</v>
      </c>
      <c r="E112" s="51">
        <v>523330</v>
      </c>
      <c r="F112" s="16">
        <v>1238540</v>
      </c>
      <c r="G112" s="9">
        <v>26976.83</v>
      </c>
      <c r="H112" s="9">
        <v>29500</v>
      </c>
      <c r="I112" s="11">
        <f t="shared" si="0"/>
        <v>2523.1699999999983</v>
      </c>
      <c r="J112" s="132">
        <f t="shared" si="2"/>
        <v>10488.769999999997</v>
      </c>
    </row>
    <row r="113" spans="1:10" ht="15.75" x14ac:dyDescent="0.25">
      <c r="A113" s="2"/>
      <c r="B113" s="48"/>
      <c r="D113" s="42"/>
      <c r="E113" s="51"/>
      <c r="F113" s="16"/>
      <c r="G113" s="9"/>
      <c r="H113" s="9"/>
      <c r="I113" s="11">
        <f t="shared" si="0"/>
        <v>0</v>
      </c>
      <c r="J113" s="128">
        <f t="shared" si="2"/>
        <v>10488.769999999997</v>
      </c>
    </row>
    <row r="114" spans="1:10" ht="26.25" x14ac:dyDescent="0.25">
      <c r="A114" s="2">
        <v>42452</v>
      </c>
      <c r="B114" s="60" t="s">
        <v>785</v>
      </c>
      <c r="D114" s="42" t="s">
        <v>786</v>
      </c>
      <c r="E114" s="51">
        <v>452140</v>
      </c>
      <c r="F114" s="16">
        <v>1240765</v>
      </c>
      <c r="G114" s="9">
        <v>26787.08</v>
      </c>
      <c r="H114" s="9">
        <v>26000</v>
      </c>
      <c r="I114" s="11">
        <f t="shared" si="0"/>
        <v>-787.08000000000175</v>
      </c>
      <c r="J114" s="132">
        <f t="shared" si="2"/>
        <v>9701.6899999999951</v>
      </c>
    </row>
    <row r="115" spans="1:10" ht="15.75" x14ac:dyDescent="0.25">
      <c r="A115" s="2"/>
      <c r="B115" s="48"/>
      <c r="D115" s="42"/>
      <c r="E115" s="51"/>
      <c r="F115" s="16"/>
      <c r="G115" s="9"/>
      <c r="H115" s="9"/>
      <c r="I115" s="11">
        <f t="shared" si="0"/>
        <v>0</v>
      </c>
      <c r="J115" s="128">
        <f t="shared" si="2"/>
        <v>9701.6899999999951</v>
      </c>
    </row>
    <row r="116" spans="1:10" ht="26.25" x14ac:dyDescent="0.25">
      <c r="A116" s="2">
        <v>42452</v>
      </c>
      <c r="B116" s="60" t="s">
        <v>787</v>
      </c>
      <c r="D116" s="42" t="s">
        <v>788</v>
      </c>
      <c r="E116" s="51">
        <v>452140</v>
      </c>
      <c r="F116" s="16">
        <v>1240766</v>
      </c>
      <c r="G116" s="9">
        <v>26841.18</v>
      </c>
      <c r="H116" s="9">
        <v>26000</v>
      </c>
      <c r="I116" s="11">
        <f t="shared" si="0"/>
        <v>-841.18000000000029</v>
      </c>
      <c r="J116" s="132">
        <f t="shared" si="2"/>
        <v>8860.5099999999948</v>
      </c>
    </row>
    <row r="117" spans="1:10" ht="15.75" x14ac:dyDescent="0.25">
      <c r="A117" s="2"/>
      <c r="B117" s="48"/>
      <c r="D117" s="42"/>
      <c r="E117" s="51"/>
      <c r="F117" s="16"/>
      <c r="G117" s="9"/>
      <c r="H117" s="9"/>
      <c r="I117" s="11">
        <f t="shared" si="0"/>
        <v>0</v>
      </c>
      <c r="J117" s="128">
        <f t="shared" si="2"/>
        <v>8860.5099999999948</v>
      </c>
    </row>
    <row r="118" spans="1:10" ht="26.25" x14ac:dyDescent="0.25">
      <c r="A118" s="2">
        <v>42452</v>
      </c>
      <c r="B118" s="60" t="s">
        <v>790</v>
      </c>
      <c r="D118" s="42" t="s">
        <v>789</v>
      </c>
      <c r="E118" s="51">
        <v>452140</v>
      </c>
      <c r="F118" s="16">
        <v>1240767</v>
      </c>
      <c r="G118" s="9">
        <v>27111.8</v>
      </c>
      <c r="H118" s="9">
        <v>26000</v>
      </c>
      <c r="I118" s="11">
        <f t="shared" si="0"/>
        <v>-1111.7999999999993</v>
      </c>
      <c r="J118" s="132">
        <f t="shared" si="2"/>
        <v>7748.7099999999955</v>
      </c>
    </row>
    <row r="119" spans="1:10" ht="15.75" x14ac:dyDescent="0.25">
      <c r="A119" s="2"/>
      <c r="B119" s="48"/>
      <c r="D119" s="42"/>
      <c r="E119" s="51"/>
      <c r="F119" s="16"/>
      <c r="G119" s="9"/>
      <c r="H119" s="9"/>
      <c r="I119" s="11">
        <f t="shared" si="0"/>
        <v>0</v>
      </c>
      <c r="J119" s="128">
        <f t="shared" si="2"/>
        <v>7748.7099999999955</v>
      </c>
    </row>
    <row r="120" spans="1:10" ht="26.25" x14ac:dyDescent="0.25">
      <c r="A120" s="2">
        <v>42452</v>
      </c>
      <c r="B120" s="60" t="s">
        <v>791</v>
      </c>
      <c r="D120" s="42" t="s">
        <v>792</v>
      </c>
      <c r="E120" s="51">
        <v>452140</v>
      </c>
      <c r="F120" s="16">
        <v>1240768</v>
      </c>
      <c r="G120" s="9">
        <v>26913.42</v>
      </c>
      <c r="H120" s="9">
        <v>26000</v>
      </c>
      <c r="I120" s="11">
        <f t="shared" si="0"/>
        <v>-913.41999999999825</v>
      </c>
      <c r="J120" s="132">
        <f t="shared" si="2"/>
        <v>6835.2899999999972</v>
      </c>
    </row>
    <row r="121" spans="1:10" ht="15.75" x14ac:dyDescent="0.25">
      <c r="A121" s="2"/>
      <c r="B121" s="48"/>
      <c r="D121" s="42"/>
      <c r="E121" s="51"/>
      <c r="F121" s="16"/>
      <c r="G121" s="9"/>
      <c r="H121" s="9"/>
      <c r="I121" s="11">
        <f t="shared" si="0"/>
        <v>0</v>
      </c>
      <c r="J121" s="128">
        <f t="shared" si="2"/>
        <v>6835.2899999999972</v>
      </c>
    </row>
    <row r="122" spans="1:10" ht="26.25" x14ac:dyDescent="0.25">
      <c r="A122" s="2">
        <v>42457</v>
      </c>
      <c r="B122" s="60" t="s">
        <v>795</v>
      </c>
      <c r="D122" s="42" t="s">
        <v>796</v>
      </c>
      <c r="E122" s="51">
        <v>473148</v>
      </c>
      <c r="F122" s="16">
        <v>1241206</v>
      </c>
      <c r="G122" s="9">
        <v>27536.66</v>
      </c>
      <c r="H122" s="9">
        <v>27000</v>
      </c>
      <c r="I122" s="11">
        <f t="shared" si="0"/>
        <v>-536.65999999999985</v>
      </c>
      <c r="J122" s="132">
        <f t="shared" si="2"/>
        <v>6298.6299999999974</v>
      </c>
    </row>
    <row r="123" spans="1:10" ht="15.75" x14ac:dyDescent="0.25">
      <c r="A123" s="2"/>
      <c r="B123" s="48"/>
      <c r="D123" s="42"/>
      <c r="E123" s="51"/>
      <c r="F123" s="16"/>
      <c r="G123" s="9"/>
      <c r="H123" s="9"/>
      <c r="I123" s="11">
        <f t="shared" si="0"/>
        <v>0</v>
      </c>
      <c r="J123" s="128">
        <f t="shared" si="2"/>
        <v>6298.6299999999974</v>
      </c>
    </row>
    <row r="124" spans="1:10" ht="26.25" x14ac:dyDescent="0.25">
      <c r="A124" s="2">
        <v>42459</v>
      </c>
      <c r="B124" s="60" t="s">
        <v>803</v>
      </c>
      <c r="D124" s="42" t="s">
        <v>804</v>
      </c>
      <c r="E124" s="51">
        <v>469800</v>
      </c>
      <c r="F124" s="16">
        <v>1242108</v>
      </c>
      <c r="G124" s="9">
        <v>27817.99</v>
      </c>
      <c r="H124" s="9">
        <v>27000</v>
      </c>
      <c r="I124" s="11">
        <f t="shared" si="0"/>
        <v>-817.9900000000016</v>
      </c>
      <c r="J124" s="132">
        <f t="shared" si="2"/>
        <v>5480.6399999999958</v>
      </c>
    </row>
    <row r="125" spans="1:10" ht="15.75" x14ac:dyDescent="0.25">
      <c r="A125" s="2"/>
      <c r="B125" s="48"/>
      <c r="D125" s="42"/>
      <c r="E125" s="51"/>
      <c r="F125" s="16"/>
      <c r="G125" s="9"/>
      <c r="H125" s="9"/>
      <c r="I125" s="11">
        <f t="shared" si="0"/>
        <v>0</v>
      </c>
      <c r="J125" s="128">
        <f t="shared" si="2"/>
        <v>5480.6399999999958</v>
      </c>
    </row>
    <row r="126" spans="1:10" ht="26.25" x14ac:dyDescent="0.25">
      <c r="A126" s="2">
        <v>42460</v>
      </c>
      <c r="B126" s="60" t="s">
        <v>802</v>
      </c>
      <c r="D126" s="42" t="s">
        <v>801</v>
      </c>
      <c r="E126" s="51">
        <v>475750</v>
      </c>
      <c r="F126" s="16">
        <v>1242803</v>
      </c>
      <c r="G126" s="9">
        <v>27893.19</v>
      </c>
      <c r="H126" s="9">
        <v>27500</v>
      </c>
      <c r="I126" s="11">
        <f t="shared" si="0"/>
        <v>-393.18999999999869</v>
      </c>
      <c r="J126" s="132">
        <f t="shared" si="2"/>
        <v>5087.4499999999971</v>
      </c>
    </row>
    <row r="127" spans="1:10" ht="15.75" x14ac:dyDescent="0.25">
      <c r="A127" s="2"/>
      <c r="B127" s="48"/>
      <c r="D127" s="42"/>
      <c r="E127" s="51"/>
      <c r="F127" s="16"/>
      <c r="G127" s="9"/>
      <c r="H127" s="9"/>
      <c r="I127" s="11">
        <f t="shared" si="0"/>
        <v>0</v>
      </c>
      <c r="J127" s="128">
        <f t="shared" si="2"/>
        <v>5087.4499999999971</v>
      </c>
    </row>
    <row r="128" spans="1:10" ht="26.25" x14ac:dyDescent="0.25">
      <c r="A128" s="2">
        <v>42460</v>
      </c>
      <c r="B128" s="60" t="s">
        <v>800</v>
      </c>
      <c r="D128" s="42" t="s">
        <v>799</v>
      </c>
      <c r="E128" s="51">
        <v>475750</v>
      </c>
      <c r="F128" s="16">
        <v>1242804</v>
      </c>
      <c r="G128" s="9">
        <v>28380.560000000001</v>
      </c>
      <c r="H128" s="9">
        <v>27500</v>
      </c>
      <c r="I128" s="11">
        <f t="shared" si="0"/>
        <v>-880.56000000000131</v>
      </c>
      <c r="J128" s="132">
        <f t="shared" si="2"/>
        <v>4206.8899999999958</v>
      </c>
    </row>
    <row r="129" spans="1:10" ht="15.75" x14ac:dyDescent="0.25">
      <c r="A129" s="2"/>
      <c r="B129" s="48"/>
      <c r="D129" s="42"/>
      <c r="E129" s="51"/>
      <c r="F129" s="16"/>
      <c r="G129" s="9"/>
      <c r="H129" s="9"/>
      <c r="I129" s="11">
        <f t="shared" si="0"/>
        <v>0</v>
      </c>
      <c r="J129" s="128">
        <f t="shared" si="2"/>
        <v>4206.8899999999958</v>
      </c>
    </row>
    <row r="130" spans="1:10" ht="26.25" x14ac:dyDescent="0.25">
      <c r="A130" s="2">
        <v>42460</v>
      </c>
      <c r="B130" s="60" t="s">
        <v>808</v>
      </c>
      <c r="D130" s="42" t="s">
        <v>807</v>
      </c>
      <c r="E130" s="51">
        <v>473275</v>
      </c>
      <c r="F130" s="16">
        <v>1243310</v>
      </c>
      <c r="G130" s="9">
        <v>28453.11</v>
      </c>
      <c r="H130" s="9">
        <v>27500</v>
      </c>
      <c r="I130" s="11">
        <f t="shared" si="0"/>
        <v>-953.11000000000058</v>
      </c>
      <c r="J130" s="132">
        <f t="shared" si="2"/>
        <v>3253.7799999999952</v>
      </c>
    </row>
    <row r="131" spans="1:10" ht="15.75" x14ac:dyDescent="0.25">
      <c r="A131" s="2"/>
      <c r="B131" s="48"/>
      <c r="D131" s="42"/>
      <c r="E131" s="51"/>
      <c r="F131" s="16"/>
      <c r="G131" s="9"/>
      <c r="H131" s="9"/>
      <c r="I131" s="11">
        <f t="shared" si="0"/>
        <v>0</v>
      </c>
      <c r="J131" s="128">
        <f t="shared" si="2"/>
        <v>3253.7799999999952</v>
      </c>
    </row>
    <row r="132" spans="1:10" ht="26.25" x14ac:dyDescent="0.25">
      <c r="A132" s="2">
        <v>42464</v>
      </c>
      <c r="B132" s="58" t="s">
        <v>824</v>
      </c>
      <c r="C132" s="92">
        <v>1</v>
      </c>
      <c r="D132" s="42" t="s">
        <v>823</v>
      </c>
      <c r="E132" s="51">
        <v>479737.5</v>
      </c>
      <c r="F132" s="16">
        <v>1243311</v>
      </c>
      <c r="G132" s="9">
        <v>29062.38</v>
      </c>
      <c r="H132" s="9">
        <v>27500</v>
      </c>
      <c r="I132" s="11">
        <f t="shared" si="0"/>
        <v>-1562.380000000001</v>
      </c>
      <c r="J132" s="132">
        <f t="shared" si="2"/>
        <v>1691.3999999999942</v>
      </c>
    </row>
    <row r="133" spans="1:10" ht="15.75" x14ac:dyDescent="0.25">
      <c r="A133" s="2"/>
      <c r="B133" s="48"/>
      <c r="C133" s="92"/>
      <c r="D133" s="42"/>
      <c r="E133" s="51"/>
      <c r="F133" s="16"/>
      <c r="G133" s="9"/>
      <c r="H133" s="9"/>
      <c r="I133" s="11">
        <f t="shared" si="0"/>
        <v>0</v>
      </c>
      <c r="J133" s="128">
        <f t="shared" ref="J133:J198" si="3">J132+I133</f>
        <v>1691.3999999999942</v>
      </c>
    </row>
    <row r="134" spans="1:10" ht="26.25" x14ac:dyDescent="0.25">
      <c r="A134" s="2">
        <v>42466</v>
      </c>
      <c r="B134" s="58" t="s">
        <v>828</v>
      </c>
      <c r="C134" s="92">
        <v>6</v>
      </c>
      <c r="D134" s="42" t="s">
        <v>827</v>
      </c>
      <c r="E134" s="51">
        <v>535500</v>
      </c>
      <c r="F134" s="16">
        <v>1245693</v>
      </c>
      <c r="G134" s="9">
        <v>28925.22</v>
      </c>
      <c r="H134" s="9">
        <v>30000</v>
      </c>
      <c r="I134" s="11">
        <f t="shared" si="0"/>
        <v>1074.7799999999988</v>
      </c>
      <c r="J134" s="128">
        <f t="shared" si="3"/>
        <v>2766.179999999993</v>
      </c>
    </row>
    <row r="135" spans="1:10" ht="15.75" x14ac:dyDescent="0.25">
      <c r="A135" s="2"/>
      <c r="B135" s="48"/>
      <c r="C135" s="92"/>
      <c r="D135" s="42"/>
      <c r="E135" s="51"/>
      <c r="F135" s="16"/>
      <c r="G135" s="9"/>
      <c r="H135" s="9"/>
      <c r="I135" s="11">
        <f t="shared" si="0"/>
        <v>0</v>
      </c>
      <c r="J135" s="128">
        <f t="shared" si="3"/>
        <v>2766.179999999993</v>
      </c>
    </row>
    <row r="136" spans="1:10" ht="26.25" x14ac:dyDescent="0.25">
      <c r="A136" s="2">
        <v>42467</v>
      </c>
      <c r="B136" s="58" t="s">
        <v>830</v>
      </c>
      <c r="C136" s="92">
        <v>4</v>
      </c>
      <c r="D136" s="42" t="s">
        <v>829</v>
      </c>
      <c r="E136" s="51">
        <v>538050</v>
      </c>
      <c r="F136" s="16">
        <v>1245136</v>
      </c>
      <c r="G136" s="9">
        <v>28689.35</v>
      </c>
      <c r="H136" s="9">
        <v>30000</v>
      </c>
      <c r="I136" s="11">
        <f t="shared" si="0"/>
        <v>1310.6500000000015</v>
      </c>
      <c r="J136" s="132">
        <f t="shared" si="3"/>
        <v>4076.8299999999945</v>
      </c>
    </row>
    <row r="137" spans="1:10" ht="15.75" x14ac:dyDescent="0.25">
      <c r="A137" s="2"/>
      <c r="B137" s="48"/>
      <c r="C137" s="92"/>
      <c r="D137" s="42"/>
      <c r="E137" s="51"/>
      <c r="F137" s="16"/>
      <c r="G137" s="9"/>
      <c r="H137" s="9"/>
      <c r="I137" s="11">
        <f t="shared" si="0"/>
        <v>0</v>
      </c>
      <c r="J137" s="128">
        <f t="shared" si="3"/>
        <v>4076.8299999999945</v>
      </c>
    </row>
    <row r="138" spans="1:10" ht="26.25" x14ac:dyDescent="0.25">
      <c r="A138" s="2">
        <v>42467</v>
      </c>
      <c r="B138" s="58" t="s">
        <v>832</v>
      </c>
      <c r="C138" s="92">
        <v>3</v>
      </c>
      <c r="D138" s="42" t="s">
        <v>831</v>
      </c>
      <c r="E138" s="51">
        <v>538050</v>
      </c>
      <c r="F138" s="16">
        <v>1245135</v>
      </c>
      <c r="G138" s="9">
        <v>28526.23</v>
      </c>
      <c r="H138" s="9">
        <v>30000</v>
      </c>
      <c r="I138" s="11">
        <f t="shared" si="0"/>
        <v>1473.7700000000004</v>
      </c>
      <c r="J138" s="132">
        <f t="shared" si="3"/>
        <v>5550.5999999999949</v>
      </c>
    </row>
    <row r="139" spans="1:10" ht="15.75" x14ac:dyDescent="0.25">
      <c r="A139" s="2"/>
      <c r="B139" s="48"/>
      <c r="C139" s="92"/>
      <c r="D139" s="42"/>
      <c r="E139" s="51"/>
      <c r="F139" s="16"/>
      <c r="G139" s="9"/>
      <c r="H139" s="9"/>
      <c r="I139" s="11">
        <f t="shared" si="0"/>
        <v>0</v>
      </c>
      <c r="J139" s="128">
        <f t="shared" si="3"/>
        <v>5550.5999999999949</v>
      </c>
    </row>
    <row r="140" spans="1:10" ht="26.25" x14ac:dyDescent="0.25">
      <c r="A140" s="2">
        <v>42468</v>
      </c>
      <c r="B140" s="58" t="s">
        <v>812</v>
      </c>
      <c r="C140" s="92">
        <v>5</v>
      </c>
      <c r="D140" s="42" t="s">
        <v>811</v>
      </c>
      <c r="E140" s="51">
        <v>533850</v>
      </c>
      <c r="F140" s="16">
        <v>1245137</v>
      </c>
      <c r="G140" s="9">
        <v>28474.47</v>
      </c>
      <c r="H140" s="9">
        <v>30000</v>
      </c>
      <c r="I140" s="11">
        <f t="shared" si="0"/>
        <v>1525.5299999999988</v>
      </c>
      <c r="J140" s="132">
        <f t="shared" si="3"/>
        <v>7076.1299999999937</v>
      </c>
    </row>
    <row r="141" spans="1:10" ht="15.75" x14ac:dyDescent="0.25">
      <c r="A141" s="2"/>
      <c r="B141" s="48"/>
      <c r="C141" s="92"/>
      <c r="D141" s="42"/>
      <c r="E141" s="51"/>
      <c r="F141" s="16"/>
      <c r="G141" s="9"/>
      <c r="H141" s="9"/>
      <c r="I141" s="11">
        <f t="shared" si="0"/>
        <v>0</v>
      </c>
      <c r="J141" s="128">
        <f t="shared" si="3"/>
        <v>7076.1299999999937</v>
      </c>
    </row>
    <row r="142" spans="1:10" ht="26.25" x14ac:dyDescent="0.25">
      <c r="A142" s="2">
        <v>42473</v>
      </c>
      <c r="B142" s="58" t="s">
        <v>813</v>
      </c>
      <c r="C142" s="92">
        <v>7</v>
      </c>
      <c r="D142" s="42" t="s">
        <v>814</v>
      </c>
      <c r="E142" s="51">
        <v>525900</v>
      </c>
      <c r="F142" s="16">
        <v>1246661</v>
      </c>
      <c r="G142" s="9">
        <v>31036.49</v>
      </c>
      <c r="H142" s="9">
        <v>30000</v>
      </c>
      <c r="I142" s="11">
        <f t="shared" si="0"/>
        <v>-1036.4900000000016</v>
      </c>
      <c r="J142" s="132">
        <f t="shared" si="3"/>
        <v>6039.6399999999921</v>
      </c>
    </row>
    <row r="143" spans="1:10" ht="15.75" x14ac:dyDescent="0.25">
      <c r="A143" s="2"/>
      <c r="B143" s="48"/>
      <c r="C143" s="92"/>
      <c r="D143" s="42"/>
      <c r="E143" s="51"/>
      <c r="F143" s="16"/>
      <c r="G143" s="9"/>
      <c r="H143" s="9"/>
      <c r="I143" s="11">
        <f t="shared" si="0"/>
        <v>0</v>
      </c>
      <c r="J143" s="128">
        <f t="shared" si="3"/>
        <v>6039.6399999999921</v>
      </c>
    </row>
    <row r="144" spans="1:10" ht="26.25" x14ac:dyDescent="0.25">
      <c r="A144" s="2">
        <v>42474</v>
      </c>
      <c r="B144" s="58" t="s">
        <v>833</v>
      </c>
      <c r="C144" s="92">
        <v>8</v>
      </c>
      <c r="D144" s="42" t="s">
        <v>834</v>
      </c>
      <c r="E144" s="51">
        <v>527250</v>
      </c>
      <c r="F144" s="16">
        <v>1247226</v>
      </c>
      <c r="G144" s="9">
        <v>32237.98</v>
      </c>
      <c r="H144" s="9">
        <v>30000</v>
      </c>
      <c r="I144" s="11">
        <f t="shared" si="0"/>
        <v>-2237.9799999999996</v>
      </c>
      <c r="J144" s="132">
        <f t="shared" si="3"/>
        <v>3801.6599999999926</v>
      </c>
    </row>
    <row r="145" spans="1:10" ht="15.75" x14ac:dyDescent="0.25">
      <c r="A145" s="2"/>
      <c r="B145" s="48"/>
      <c r="C145" s="92"/>
      <c r="D145" s="42"/>
      <c r="E145" s="51"/>
      <c r="F145" s="16"/>
      <c r="G145" s="9"/>
      <c r="H145" s="9"/>
      <c r="I145" s="11">
        <f t="shared" si="0"/>
        <v>0</v>
      </c>
      <c r="J145" s="128">
        <f t="shared" si="3"/>
        <v>3801.6599999999926</v>
      </c>
    </row>
    <row r="146" spans="1:10" ht="26.25" x14ac:dyDescent="0.25">
      <c r="A146" s="2">
        <v>42474</v>
      </c>
      <c r="B146" s="58" t="s">
        <v>835</v>
      </c>
      <c r="C146" s="92">
        <v>9</v>
      </c>
      <c r="D146" s="42" t="s">
        <v>836</v>
      </c>
      <c r="E146" s="51">
        <v>527250</v>
      </c>
      <c r="F146" s="16">
        <v>1247227</v>
      </c>
      <c r="G146" s="9">
        <v>32224.34</v>
      </c>
      <c r="H146" s="9">
        <v>30000</v>
      </c>
      <c r="I146" s="11">
        <f t="shared" si="0"/>
        <v>-2224.34</v>
      </c>
      <c r="J146" s="132">
        <f t="shared" si="3"/>
        <v>1577.3199999999924</v>
      </c>
    </row>
    <row r="147" spans="1:10" ht="15.75" x14ac:dyDescent="0.25">
      <c r="A147" s="2"/>
      <c r="B147" s="48"/>
      <c r="C147" s="92"/>
      <c r="D147" s="42"/>
      <c r="E147" s="51"/>
      <c r="F147" s="16"/>
      <c r="G147" s="9"/>
      <c r="H147" s="9"/>
      <c r="I147" s="11">
        <f t="shared" si="0"/>
        <v>0</v>
      </c>
      <c r="J147" s="128">
        <f t="shared" si="3"/>
        <v>1577.3199999999924</v>
      </c>
    </row>
    <row r="148" spans="1:10" ht="26.25" x14ac:dyDescent="0.25">
      <c r="A148" s="2">
        <v>42475</v>
      </c>
      <c r="B148" s="58" t="s">
        <v>837</v>
      </c>
      <c r="C148" s="92">
        <v>10</v>
      </c>
      <c r="D148" s="42" t="s">
        <v>838</v>
      </c>
      <c r="E148" s="51">
        <v>522900</v>
      </c>
      <c r="F148" s="16">
        <v>1247228</v>
      </c>
      <c r="G148" s="9">
        <v>32582.35</v>
      </c>
      <c r="H148" s="9">
        <v>30000</v>
      </c>
      <c r="I148" s="11">
        <f t="shared" si="0"/>
        <v>-2582.3499999999985</v>
      </c>
      <c r="J148" s="132">
        <f t="shared" si="3"/>
        <v>-1005.0300000000061</v>
      </c>
    </row>
    <row r="149" spans="1:10" ht="15.75" x14ac:dyDescent="0.25">
      <c r="A149" s="2"/>
      <c r="B149" s="48"/>
      <c r="C149" s="92"/>
      <c r="D149" s="42"/>
      <c r="E149" s="51"/>
      <c r="F149" s="16"/>
      <c r="G149" s="9"/>
      <c r="H149" s="9"/>
      <c r="I149" s="11">
        <f t="shared" si="0"/>
        <v>0</v>
      </c>
      <c r="J149" s="128">
        <f t="shared" si="3"/>
        <v>-1005.0300000000061</v>
      </c>
    </row>
    <row r="150" spans="1:10" ht="26.25" x14ac:dyDescent="0.25">
      <c r="A150" s="2">
        <v>42478</v>
      </c>
      <c r="B150" s="58" t="s">
        <v>819</v>
      </c>
      <c r="C150" s="92">
        <v>11</v>
      </c>
      <c r="D150" s="42" t="s">
        <v>820</v>
      </c>
      <c r="E150" s="51">
        <v>581955</v>
      </c>
      <c r="F150" s="16">
        <v>1247719</v>
      </c>
      <c r="G150" s="9">
        <v>33253.379999999997</v>
      </c>
      <c r="H150" s="9">
        <v>33000</v>
      </c>
      <c r="I150" s="11">
        <f t="shared" si="0"/>
        <v>-253.37999999999738</v>
      </c>
      <c r="J150" s="132">
        <f t="shared" si="3"/>
        <v>-1258.4100000000035</v>
      </c>
    </row>
    <row r="151" spans="1:10" ht="15.75" x14ac:dyDescent="0.25">
      <c r="A151" s="2"/>
      <c r="B151" s="48"/>
      <c r="C151" s="92"/>
      <c r="D151" s="42"/>
      <c r="E151" s="51"/>
      <c r="F151" s="16"/>
      <c r="G151" s="9"/>
      <c r="H151" s="9"/>
      <c r="I151" s="11">
        <f t="shared" si="0"/>
        <v>0</v>
      </c>
      <c r="J151" s="128">
        <f t="shared" si="3"/>
        <v>-1258.4100000000035</v>
      </c>
    </row>
    <row r="152" spans="1:10" ht="26.25" x14ac:dyDescent="0.25">
      <c r="A152" s="2">
        <v>42480</v>
      </c>
      <c r="B152" s="58" t="s">
        <v>822</v>
      </c>
      <c r="C152" s="92">
        <v>2</v>
      </c>
      <c r="D152" s="42" t="s">
        <v>821</v>
      </c>
      <c r="E152" s="51">
        <v>572385</v>
      </c>
      <c r="F152" s="16">
        <v>1248676</v>
      </c>
      <c r="G152" s="9">
        <v>33662.92</v>
      </c>
      <c r="H152" s="9">
        <v>33000</v>
      </c>
      <c r="I152" s="11">
        <f t="shared" si="0"/>
        <v>-662.91999999999825</v>
      </c>
      <c r="J152" s="132">
        <f t="shared" si="3"/>
        <v>-1921.3300000000017</v>
      </c>
    </row>
    <row r="153" spans="1:10" ht="15.75" x14ac:dyDescent="0.25">
      <c r="A153" s="2"/>
      <c r="B153" s="48"/>
      <c r="D153" s="42"/>
      <c r="E153" s="51"/>
      <c r="F153" s="16"/>
      <c r="G153" s="9"/>
      <c r="H153" s="9"/>
      <c r="I153" s="11">
        <f t="shared" si="0"/>
        <v>0</v>
      </c>
      <c r="J153" s="128">
        <f t="shared" si="3"/>
        <v>-1921.3300000000017</v>
      </c>
    </row>
    <row r="154" spans="1:10" ht="26.25" x14ac:dyDescent="0.25">
      <c r="A154" s="2">
        <v>42480</v>
      </c>
      <c r="B154" s="93" t="s">
        <v>839</v>
      </c>
      <c r="C154" s="91">
        <v>12</v>
      </c>
      <c r="D154" s="42" t="s">
        <v>840</v>
      </c>
      <c r="E154" s="51">
        <v>572385</v>
      </c>
      <c r="F154" s="16">
        <v>1248677</v>
      </c>
      <c r="G154" s="9">
        <v>33651.78</v>
      </c>
      <c r="H154" s="9">
        <v>33000</v>
      </c>
      <c r="I154" s="11">
        <f t="shared" si="0"/>
        <v>-651.77999999999884</v>
      </c>
      <c r="J154" s="132">
        <f t="shared" si="3"/>
        <v>-2573.1100000000006</v>
      </c>
    </row>
    <row r="155" spans="1:10" ht="15.75" x14ac:dyDescent="0.25">
      <c r="A155" s="2"/>
      <c r="B155" s="48"/>
      <c r="D155" s="42"/>
      <c r="E155" s="51"/>
      <c r="F155" s="16"/>
      <c r="G155" s="9"/>
      <c r="H155" s="9"/>
      <c r="I155" s="11">
        <f t="shared" si="0"/>
        <v>0</v>
      </c>
      <c r="J155" s="128">
        <f t="shared" si="3"/>
        <v>-2573.1100000000006</v>
      </c>
    </row>
    <row r="156" spans="1:10" ht="26.25" x14ac:dyDescent="0.25">
      <c r="A156" s="2">
        <v>42481</v>
      </c>
      <c r="B156" s="93" t="s">
        <v>843</v>
      </c>
      <c r="D156" s="42" t="s">
        <v>844</v>
      </c>
      <c r="E156" s="51">
        <v>570570</v>
      </c>
      <c r="F156" s="16">
        <v>1249667</v>
      </c>
      <c r="G156" s="9">
        <v>34327.129999999997</v>
      </c>
      <c r="H156" s="9">
        <v>33000</v>
      </c>
      <c r="I156" s="11">
        <f t="shared" si="0"/>
        <v>-1327.1299999999974</v>
      </c>
      <c r="J156" s="132">
        <f t="shared" si="3"/>
        <v>-3900.239999999998</v>
      </c>
    </row>
    <row r="157" spans="1:10" ht="15.75" x14ac:dyDescent="0.25">
      <c r="A157" s="2"/>
      <c r="B157" s="48"/>
      <c r="D157" s="42"/>
      <c r="E157" s="51"/>
      <c r="F157" s="16"/>
      <c r="G157" s="9"/>
      <c r="H157" s="9"/>
      <c r="I157" s="11">
        <f t="shared" si="0"/>
        <v>0</v>
      </c>
      <c r="J157" s="128">
        <f t="shared" si="3"/>
        <v>-3900.239999999998</v>
      </c>
    </row>
    <row r="158" spans="1:10" ht="26.25" x14ac:dyDescent="0.25">
      <c r="A158" s="2">
        <v>42481</v>
      </c>
      <c r="B158" s="93" t="s">
        <v>845</v>
      </c>
      <c r="D158" s="42" t="s">
        <v>846</v>
      </c>
      <c r="E158" s="51">
        <v>570570</v>
      </c>
      <c r="F158" s="16">
        <v>1249668</v>
      </c>
      <c r="G158" s="9">
        <v>34393.01</v>
      </c>
      <c r="H158" s="9">
        <v>33000</v>
      </c>
      <c r="I158" s="11">
        <f t="shared" si="0"/>
        <v>-1393.010000000002</v>
      </c>
      <c r="J158" s="132">
        <f t="shared" si="3"/>
        <v>-5293.25</v>
      </c>
    </row>
    <row r="159" spans="1:10" ht="15.75" x14ac:dyDescent="0.25">
      <c r="A159" s="2"/>
      <c r="B159" s="48"/>
      <c r="D159" s="42"/>
      <c r="E159" s="51"/>
      <c r="F159" s="16"/>
      <c r="G159" s="9"/>
      <c r="H159" s="9"/>
      <c r="I159" s="11">
        <f t="shared" si="0"/>
        <v>0</v>
      </c>
      <c r="J159" s="128">
        <f t="shared" si="3"/>
        <v>-5293.25</v>
      </c>
    </row>
    <row r="160" spans="1:10" ht="26.25" x14ac:dyDescent="0.25">
      <c r="A160" s="2">
        <v>42482</v>
      </c>
      <c r="B160" s="93" t="s">
        <v>851</v>
      </c>
      <c r="D160" s="42" t="s">
        <v>852</v>
      </c>
      <c r="E160" s="51">
        <v>577005</v>
      </c>
      <c r="F160" s="16">
        <v>1249669</v>
      </c>
      <c r="G160" s="9">
        <v>35090.78</v>
      </c>
      <c r="H160" s="9">
        <v>33000</v>
      </c>
      <c r="I160" s="11">
        <f t="shared" si="0"/>
        <v>-2090.7799999999988</v>
      </c>
      <c r="J160" s="132">
        <f t="shared" si="3"/>
        <v>-7384.0299999999988</v>
      </c>
    </row>
    <row r="161" spans="1:12" ht="15.75" x14ac:dyDescent="0.25">
      <c r="A161" s="2"/>
      <c r="B161" s="48"/>
      <c r="D161" s="42"/>
      <c r="E161" s="51"/>
      <c r="F161" s="16"/>
      <c r="G161" s="9"/>
      <c r="H161" s="9"/>
      <c r="I161" s="11">
        <f t="shared" si="0"/>
        <v>0</v>
      </c>
      <c r="J161" s="128">
        <f t="shared" si="3"/>
        <v>-7384.0299999999988</v>
      </c>
    </row>
    <row r="162" spans="1:12" ht="26.25" x14ac:dyDescent="0.25">
      <c r="A162" s="2">
        <v>42425</v>
      </c>
      <c r="B162" s="93" t="s">
        <v>855</v>
      </c>
      <c r="D162" s="42" t="s">
        <v>856</v>
      </c>
      <c r="E162" s="51">
        <v>616000</v>
      </c>
      <c r="F162" s="16">
        <v>1249969</v>
      </c>
      <c r="G162" s="9">
        <v>35121.08</v>
      </c>
      <c r="H162" s="9">
        <v>35000</v>
      </c>
      <c r="I162" s="11">
        <f t="shared" si="0"/>
        <v>-121.08000000000175</v>
      </c>
      <c r="J162" s="132">
        <f t="shared" si="3"/>
        <v>-7505.1100000000006</v>
      </c>
    </row>
    <row r="163" spans="1:12" ht="15.75" x14ac:dyDescent="0.25">
      <c r="A163" s="2"/>
      <c r="B163" s="48"/>
      <c r="D163" s="42"/>
      <c r="E163" s="51"/>
      <c r="F163" s="16"/>
      <c r="G163" s="9"/>
      <c r="H163" s="9"/>
      <c r="I163" s="11">
        <f t="shared" si="0"/>
        <v>0</v>
      </c>
      <c r="J163" s="128">
        <f t="shared" si="3"/>
        <v>-7505.1100000000006</v>
      </c>
    </row>
    <row r="164" spans="1:12" ht="26.25" x14ac:dyDescent="0.25">
      <c r="A164" s="2">
        <v>42487</v>
      </c>
      <c r="B164" s="93" t="s">
        <v>858</v>
      </c>
      <c r="D164" s="42" t="s">
        <v>857</v>
      </c>
      <c r="E164" s="51">
        <v>664164</v>
      </c>
      <c r="F164" s="16">
        <v>1250866</v>
      </c>
      <c r="G164" s="9">
        <v>34894.17</v>
      </c>
      <c r="H164" s="9">
        <v>38000</v>
      </c>
      <c r="I164" s="11">
        <f t="shared" si="0"/>
        <v>3105.8300000000017</v>
      </c>
      <c r="J164" s="132">
        <f t="shared" si="3"/>
        <v>-4399.2799999999988</v>
      </c>
    </row>
    <row r="165" spans="1:12" ht="15.75" x14ac:dyDescent="0.25">
      <c r="A165" s="2"/>
      <c r="B165" s="48"/>
      <c r="D165" s="42"/>
      <c r="E165" s="51"/>
      <c r="F165" s="16"/>
      <c r="G165" s="9"/>
      <c r="H165" s="9"/>
      <c r="I165" s="11">
        <f t="shared" si="0"/>
        <v>0</v>
      </c>
      <c r="J165" s="128">
        <f t="shared" si="3"/>
        <v>-4399.2799999999988</v>
      </c>
    </row>
    <row r="166" spans="1:12" ht="26.25" x14ac:dyDescent="0.25">
      <c r="A166" s="2">
        <v>42488</v>
      </c>
      <c r="B166" s="93" t="s">
        <v>858</v>
      </c>
      <c r="D166" s="42" t="s">
        <v>862</v>
      </c>
      <c r="E166" s="51">
        <v>661200</v>
      </c>
      <c r="F166" s="16">
        <v>1251580</v>
      </c>
      <c r="G166" s="9">
        <v>35089.33</v>
      </c>
      <c r="H166" s="9">
        <v>38000</v>
      </c>
      <c r="I166" s="11">
        <f t="shared" si="0"/>
        <v>2910.6699999999983</v>
      </c>
      <c r="J166" s="132">
        <f t="shared" si="3"/>
        <v>-1488.6100000000006</v>
      </c>
    </row>
    <row r="167" spans="1:12" ht="15.75" x14ac:dyDescent="0.25">
      <c r="A167" s="2"/>
      <c r="B167" s="48"/>
      <c r="D167" s="42"/>
      <c r="E167" s="51"/>
      <c r="F167" s="16"/>
      <c r="G167" s="9"/>
      <c r="H167" s="9"/>
      <c r="I167" s="11">
        <f t="shared" si="0"/>
        <v>0</v>
      </c>
      <c r="J167" s="128">
        <f t="shared" si="3"/>
        <v>-1488.6100000000006</v>
      </c>
    </row>
    <row r="168" spans="1:12" ht="26.25" x14ac:dyDescent="0.25">
      <c r="A168" s="2">
        <v>42488</v>
      </c>
      <c r="B168" s="93" t="s">
        <v>860</v>
      </c>
      <c r="D168" s="42" t="s">
        <v>861</v>
      </c>
      <c r="E168" s="51">
        <v>661200</v>
      </c>
      <c r="F168" s="16">
        <v>1251581</v>
      </c>
      <c r="G168" s="9">
        <v>35001.54</v>
      </c>
      <c r="H168" s="9">
        <v>38000</v>
      </c>
      <c r="I168" s="11">
        <f t="shared" si="0"/>
        <v>2998.4599999999991</v>
      </c>
      <c r="J168" s="132">
        <f t="shared" si="3"/>
        <v>1509.8499999999985</v>
      </c>
    </row>
    <row r="169" spans="1:12" ht="15.75" x14ac:dyDescent="0.25">
      <c r="A169" s="2"/>
      <c r="B169" s="48"/>
      <c r="D169" s="42"/>
      <c r="E169" s="51"/>
      <c r="F169" s="16"/>
      <c r="G169" s="9"/>
      <c r="H169" s="9"/>
      <c r="I169" s="11">
        <f t="shared" si="0"/>
        <v>0</v>
      </c>
      <c r="J169" s="128">
        <f t="shared" si="3"/>
        <v>1509.8499999999985</v>
      </c>
    </row>
    <row r="170" spans="1:12" ht="26.25" x14ac:dyDescent="0.25">
      <c r="A170" s="2">
        <v>42489</v>
      </c>
      <c r="B170" s="93" t="s">
        <v>848</v>
      </c>
      <c r="D170" s="42" t="s">
        <v>847</v>
      </c>
      <c r="E170" s="51">
        <v>655880</v>
      </c>
      <c r="F170" s="16">
        <v>1251582</v>
      </c>
      <c r="G170" s="133">
        <v>34648.86</v>
      </c>
      <c r="H170" s="9">
        <v>38000</v>
      </c>
      <c r="I170" s="11">
        <f t="shared" si="0"/>
        <v>3351.1399999999994</v>
      </c>
      <c r="J170" s="132">
        <f t="shared" si="3"/>
        <v>4860.989999999998</v>
      </c>
      <c r="K170">
        <v>0.9</v>
      </c>
      <c r="L170">
        <v>0.86</v>
      </c>
    </row>
    <row r="171" spans="1:12" ht="15.75" x14ac:dyDescent="0.25">
      <c r="A171" s="2"/>
      <c r="B171" s="48"/>
      <c r="D171" s="42"/>
      <c r="E171" s="51"/>
      <c r="F171" s="16"/>
      <c r="G171" s="9"/>
      <c r="H171" s="9"/>
      <c r="I171" s="11">
        <f t="shared" si="0"/>
        <v>0</v>
      </c>
      <c r="J171" s="128">
        <f t="shared" si="3"/>
        <v>4860.989999999998</v>
      </c>
    </row>
    <row r="172" spans="1:12" ht="26.25" x14ac:dyDescent="0.25">
      <c r="A172" s="2">
        <v>42489</v>
      </c>
      <c r="B172" s="93" t="s">
        <v>850</v>
      </c>
      <c r="D172" s="42" t="s">
        <v>849</v>
      </c>
      <c r="E172" s="51">
        <v>651320</v>
      </c>
      <c r="F172" s="16">
        <v>1251583</v>
      </c>
      <c r="G172" s="9">
        <v>34374.949999999997</v>
      </c>
      <c r="H172" s="9">
        <v>38000</v>
      </c>
      <c r="I172" s="11">
        <f t="shared" si="0"/>
        <v>3625.0500000000029</v>
      </c>
      <c r="J172" s="132">
        <f t="shared" si="3"/>
        <v>8486.0400000000009</v>
      </c>
    </row>
    <row r="173" spans="1:12" ht="15.75" x14ac:dyDescent="0.25">
      <c r="A173" s="2"/>
      <c r="B173" s="48"/>
      <c r="D173" s="42"/>
      <c r="E173" s="51"/>
      <c r="F173" s="16"/>
      <c r="G173" s="9"/>
      <c r="H173" s="9"/>
      <c r="I173" s="11">
        <f t="shared" si="0"/>
        <v>0</v>
      </c>
      <c r="J173" s="128">
        <f t="shared" si="3"/>
        <v>8486.0400000000009</v>
      </c>
    </row>
    <row r="174" spans="1:12" ht="26.25" x14ac:dyDescent="0.25">
      <c r="A174" s="2">
        <v>42492</v>
      </c>
      <c r="B174" s="94" t="s">
        <v>867</v>
      </c>
      <c r="D174" s="42" t="s">
        <v>866</v>
      </c>
      <c r="E174" s="51">
        <v>638065</v>
      </c>
      <c r="F174" s="16">
        <v>1251821</v>
      </c>
      <c r="G174" s="9">
        <v>32451.919999999998</v>
      </c>
      <c r="H174" s="9">
        <v>37000</v>
      </c>
      <c r="I174" s="11">
        <f t="shared" si="0"/>
        <v>4548.0800000000017</v>
      </c>
      <c r="J174" s="132">
        <f t="shared" si="3"/>
        <v>13034.120000000003</v>
      </c>
    </row>
    <row r="175" spans="1:12" ht="15.75" x14ac:dyDescent="0.25">
      <c r="A175" s="2"/>
      <c r="B175" s="48"/>
      <c r="D175" s="42"/>
      <c r="E175" s="51"/>
      <c r="F175" s="16"/>
      <c r="G175" s="9"/>
      <c r="H175" s="9"/>
      <c r="I175" s="11">
        <f t="shared" si="0"/>
        <v>0</v>
      </c>
      <c r="J175" s="128">
        <f t="shared" si="3"/>
        <v>13034.120000000003</v>
      </c>
    </row>
    <row r="176" spans="1:12" ht="15.75" x14ac:dyDescent="0.25">
      <c r="A176" s="2"/>
      <c r="B176" s="48" t="s">
        <v>1296</v>
      </c>
      <c r="D176" s="81" t="s">
        <v>811</v>
      </c>
      <c r="E176" s="134"/>
      <c r="F176" s="135">
        <v>1245137</v>
      </c>
      <c r="G176" s="133">
        <v>76.77</v>
      </c>
      <c r="H176" s="133"/>
      <c r="I176" s="11">
        <f t="shared" si="0"/>
        <v>-76.77</v>
      </c>
      <c r="J176" s="128">
        <f t="shared" si="3"/>
        <v>12957.350000000002</v>
      </c>
    </row>
    <row r="177" spans="1:13" ht="15.75" x14ac:dyDescent="0.25">
      <c r="A177" s="2"/>
      <c r="B177" s="48" t="s">
        <v>1297</v>
      </c>
      <c r="D177" s="81" t="s">
        <v>811</v>
      </c>
      <c r="E177" s="134"/>
      <c r="F177" s="135"/>
      <c r="G177" s="133"/>
      <c r="H177" s="133">
        <v>300</v>
      </c>
      <c r="I177" s="11">
        <f t="shared" si="0"/>
        <v>300</v>
      </c>
      <c r="J177" s="132">
        <f t="shared" si="3"/>
        <v>13257.350000000002</v>
      </c>
    </row>
    <row r="178" spans="1:13" ht="26.25" x14ac:dyDescent="0.25">
      <c r="A178" s="2">
        <v>42494</v>
      </c>
      <c r="B178" s="94" t="s">
        <v>868</v>
      </c>
      <c r="D178" s="42" t="s">
        <v>869</v>
      </c>
      <c r="E178" s="51">
        <v>568800</v>
      </c>
      <c r="F178" s="16">
        <v>1252931</v>
      </c>
      <c r="G178" s="9">
        <v>33304.980000000003</v>
      </c>
      <c r="H178" s="9">
        <v>32000</v>
      </c>
      <c r="I178" s="11">
        <f t="shared" si="0"/>
        <v>-1304.9800000000032</v>
      </c>
      <c r="J178" s="132">
        <f t="shared" si="3"/>
        <v>11952.369999999999</v>
      </c>
      <c r="L178" t="s">
        <v>1295</v>
      </c>
    </row>
    <row r="179" spans="1:13" ht="15.75" x14ac:dyDescent="0.25">
      <c r="A179" s="2"/>
      <c r="B179" s="48"/>
      <c r="D179" s="42"/>
      <c r="E179" s="51"/>
      <c r="F179" s="16"/>
      <c r="G179" s="9"/>
      <c r="H179" s="9"/>
      <c r="I179" s="11">
        <f t="shared" si="0"/>
        <v>0</v>
      </c>
      <c r="J179" s="128">
        <f t="shared" si="3"/>
        <v>11952.369999999999</v>
      </c>
    </row>
    <row r="180" spans="1:13" ht="26.25" x14ac:dyDescent="0.25">
      <c r="A180" s="2">
        <v>42495</v>
      </c>
      <c r="B180" s="94" t="s">
        <v>887</v>
      </c>
      <c r="D180" s="42" t="s">
        <v>888</v>
      </c>
      <c r="E180" s="51">
        <v>568928</v>
      </c>
      <c r="F180" s="16">
        <v>1253758</v>
      </c>
      <c r="G180" s="136">
        <v>33931.67</v>
      </c>
      <c r="H180" s="9">
        <v>32000</v>
      </c>
      <c r="I180" s="11">
        <f t="shared" si="0"/>
        <v>-1931.6699999999983</v>
      </c>
      <c r="J180" s="132">
        <f t="shared" si="3"/>
        <v>10020.700000000001</v>
      </c>
      <c r="K180">
        <v>0.3</v>
      </c>
      <c r="L180">
        <v>0.9</v>
      </c>
      <c r="M180">
        <v>0.86</v>
      </c>
    </row>
    <row r="181" spans="1:13" ht="15.75" x14ac:dyDescent="0.25">
      <c r="A181" s="2"/>
      <c r="B181" s="48"/>
      <c r="D181" s="42"/>
      <c r="E181" s="51"/>
      <c r="F181" s="16"/>
      <c r="G181" s="9"/>
      <c r="H181" s="9"/>
      <c r="I181" s="11">
        <f t="shared" si="0"/>
        <v>0</v>
      </c>
      <c r="J181" s="128">
        <f t="shared" si="3"/>
        <v>10020.700000000001</v>
      </c>
      <c r="K181">
        <v>2.06</v>
      </c>
    </row>
    <row r="182" spans="1:13" ht="26.25" x14ac:dyDescent="0.25">
      <c r="A182" s="2">
        <v>42495</v>
      </c>
      <c r="B182" s="94" t="s">
        <v>868</v>
      </c>
      <c r="D182" s="42" t="s">
        <v>886</v>
      </c>
      <c r="E182" s="51">
        <v>568928</v>
      </c>
      <c r="F182" s="16">
        <v>1253759</v>
      </c>
      <c r="G182" s="9">
        <v>33796.57</v>
      </c>
      <c r="H182" s="9">
        <v>32000</v>
      </c>
      <c r="I182" s="11">
        <f t="shared" si="0"/>
        <v>-1796.5699999999997</v>
      </c>
      <c r="J182" s="132">
        <f t="shared" si="3"/>
        <v>8224.130000000001</v>
      </c>
    </row>
    <row r="183" spans="1:13" ht="15.75" x14ac:dyDescent="0.25">
      <c r="A183" s="2"/>
      <c r="B183" s="48"/>
      <c r="D183" s="42"/>
      <c r="E183" s="51"/>
      <c r="F183" s="16"/>
      <c r="G183" s="9"/>
      <c r="H183" s="9"/>
      <c r="I183" s="11">
        <f t="shared" si="0"/>
        <v>0</v>
      </c>
      <c r="J183" s="128">
        <f t="shared" si="3"/>
        <v>8224.130000000001</v>
      </c>
    </row>
    <row r="184" spans="1:13" ht="26.25" x14ac:dyDescent="0.25">
      <c r="A184" s="2">
        <v>42496</v>
      </c>
      <c r="B184" s="94" t="s">
        <v>874</v>
      </c>
      <c r="D184" s="42" t="s">
        <v>875</v>
      </c>
      <c r="E184" s="51">
        <v>590337</v>
      </c>
      <c r="F184" s="16">
        <v>1253760</v>
      </c>
      <c r="G184" s="9">
        <v>33531.25</v>
      </c>
      <c r="H184" s="9">
        <v>33000</v>
      </c>
      <c r="I184" s="11">
        <f t="shared" si="0"/>
        <v>-531.25</v>
      </c>
      <c r="J184" s="128">
        <f t="shared" si="3"/>
        <v>7692.880000000001</v>
      </c>
    </row>
    <row r="185" spans="1:13" ht="15.75" x14ac:dyDescent="0.25">
      <c r="A185" s="2"/>
      <c r="B185" s="48"/>
      <c r="D185" s="42"/>
      <c r="E185" s="51"/>
      <c r="F185" s="16"/>
      <c r="G185" s="9"/>
      <c r="H185" s="9"/>
      <c r="I185" s="11">
        <f t="shared" si="0"/>
        <v>0</v>
      </c>
      <c r="J185" s="128">
        <f t="shared" si="3"/>
        <v>7692.880000000001</v>
      </c>
    </row>
    <row r="186" spans="1:13" ht="26.25" x14ac:dyDescent="0.25">
      <c r="A186" s="2">
        <v>42496</v>
      </c>
      <c r="B186" s="94" t="s">
        <v>889</v>
      </c>
      <c r="D186" s="42" t="s">
        <v>890</v>
      </c>
      <c r="E186" s="51">
        <v>590337</v>
      </c>
      <c r="F186" s="16">
        <v>1253761</v>
      </c>
      <c r="G186" s="9">
        <v>33385.410000000003</v>
      </c>
      <c r="H186" s="9">
        <v>33000</v>
      </c>
      <c r="I186" s="11">
        <f t="shared" si="0"/>
        <v>-385.41000000000349</v>
      </c>
      <c r="J186" s="132">
        <f t="shared" si="3"/>
        <v>7307.4699999999975</v>
      </c>
    </row>
    <row r="187" spans="1:13" ht="15.75" x14ac:dyDescent="0.25">
      <c r="A187" s="2"/>
      <c r="B187" s="48"/>
      <c r="D187" s="42"/>
      <c r="E187" s="51"/>
      <c r="F187" s="16"/>
      <c r="G187" s="9"/>
      <c r="H187" s="9"/>
      <c r="I187" s="11">
        <f t="shared" si="0"/>
        <v>0</v>
      </c>
      <c r="J187" s="128">
        <f t="shared" si="3"/>
        <v>7307.4699999999975</v>
      </c>
    </row>
    <row r="188" spans="1:13" ht="26.25" x14ac:dyDescent="0.25">
      <c r="A188" s="2">
        <v>42470</v>
      </c>
      <c r="B188" s="94" t="s">
        <v>876</v>
      </c>
      <c r="D188" s="42" t="s">
        <v>877</v>
      </c>
      <c r="E188" s="51">
        <v>596310</v>
      </c>
      <c r="F188" s="16">
        <v>1254173</v>
      </c>
      <c r="G188" s="9">
        <v>33037.46</v>
      </c>
      <c r="H188" s="9">
        <v>33000</v>
      </c>
      <c r="I188" s="11">
        <f t="shared" si="0"/>
        <v>-37.459999999999127</v>
      </c>
      <c r="J188" s="132">
        <f t="shared" si="3"/>
        <v>7270.0099999999984</v>
      </c>
    </row>
    <row r="189" spans="1:13" ht="15.75" x14ac:dyDescent="0.25">
      <c r="A189" s="2"/>
      <c r="B189" s="48"/>
      <c r="D189" s="42"/>
      <c r="E189" s="51"/>
      <c r="F189" s="16"/>
      <c r="G189" s="9"/>
      <c r="H189" s="9"/>
      <c r="I189" s="11">
        <f t="shared" si="0"/>
        <v>0</v>
      </c>
      <c r="J189" s="128">
        <f t="shared" si="3"/>
        <v>7270.0099999999984</v>
      </c>
    </row>
    <row r="190" spans="1:13" ht="26.25" x14ac:dyDescent="0.25">
      <c r="A190" s="2">
        <v>42501</v>
      </c>
      <c r="B190" s="94" t="s">
        <v>879</v>
      </c>
      <c r="D190" s="42" t="s">
        <v>878</v>
      </c>
      <c r="E190" s="51">
        <v>592680</v>
      </c>
      <c r="F190" s="16">
        <v>1255725</v>
      </c>
      <c r="G190" s="9">
        <v>31871.599999999999</v>
      </c>
      <c r="H190" s="9">
        <v>33000</v>
      </c>
      <c r="I190" s="11">
        <f t="shared" si="0"/>
        <v>1128.4000000000015</v>
      </c>
      <c r="J190" s="132">
        <f t="shared" si="3"/>
        <v>8398.41</v>
      </c>
    </row>
    <row r="191" spans="1:13" ht="15.75" x14ac:dyDescent="0.25">
      <c r="A191" s="2"/>
      <c r="B191" s="48"/>
      <c r="D191" s="42"/>
      <c r="E191" s="51"/>
      <c r="F191" s="16"/>
      <c r="G191" s="9"/>
      <c r="H191" s="9"/>
      <c r="I191" s="11">
        <f t="shared" si="0"/>
        <v>0</v>
      </c>
      <c r="J191" s="128">
        <f t="shared" si="3"/>
        <v>8398.41</v>
      </c>
    </row>
    <row r="192" spans="1:13" ht="26.25" x14ac:dyDescent="0.25">
      <c r="A192" s="2">
        <v>42502</v>
      </c>
      <c r="B192" s="94" t="s">
        <v>895</v>
      </c>
      <c r="D192" s="42" t="s">
        <v>893</v>
      </c>
      <c r="E192" s="51">
        <v>593010</v>
      </c>
      <c r="F192" s="16">
        <v>1255726</v>
      </c>
      <c r="G192" s="9">
        <v>31873.96</v>
      </c>
      <c r="H192" s="9">
        <v>33000</v>
      </c>
      <c r="I192" s="11">
        <f t="shared" si="0"/>
        <v>1126.0400000000009</v>
      </c>
      <c r="J192" s="132">
        <f t="shared" si="3"/>
        <v>9524.4500000000007</v>
      </c>
    </row>
    <row r="193" spans="1:10" ht="15.75" x14ac:dyDescent="0.25">
      <c r="A193" s="2"/>
      <c r="B193" s="48"/>
      <c r="D193" s="42"/>
      <c r="E193" s="51"/>
      <c r="F193" s="16"/>
      <c r="G193" s="9"/>
      <c r="H193" s="9"/>
      <c r="I193" s="11">
        <f t="shared" si="0"/>
        <v>0</v>
      </c>
      <c r="J193" s="128">
        <f t="shared" si="3"/>
        <v>9524.4500000000007</v>
      </c>
    </row>
    <row r="194" spans="1:10" ht="26.25" x14ac:dyDescent="0.25">
      <c r="A194" s="2">
        <v>42502</v>
      </c>
      <c r="B194" s="94" t="s">
        <v>896</v>
      </c>
      <c r="D194" s="42" t="s">
        <v>894</v>
      </c>
      <c r="E194" s="51">
        <v>594330</v>
      </c>
      <c r="F194" s="16">
        <v>1255727</v>
      </c>
      <c r="G194" s="9">
        <v>31924.91</v>
      </c>
      <c r="H194" s="9">
        <v>33000</v>
      </c>
      <c r="I194" s="11">
        <f t="shared" si="0"/>
        <v>1075.0900000000001</v>
      </c>
      <c r="J194" s="132">
        <f t="shared" si="3"/>
        <v>10599.54</v>
      </c>
    </row>
    <row r="195" spans="1:10" ht="15.75" x14ac:dyDescent="0.25">
      <c r="A195" s="2"/>
      <c r="B195" s="48"/>
      <c r="D195" s="42"/>
      <c r="E195" s="51"/>
      <c r="F195" s="16"/>
      <c r="G195" s="9"/>
      <c r="H195" s="9"/>
      <c r="I195" s="11">
        <f t="shared" si="0"/>
        <v>0</v>
      </c>
      <c r="J195" s="128">
        <f t="shared" si="3"/>
        <v>10599.54</v>
      </c>
    </row>
    <row r="196" spans="1:10" ht="26.25" x14ac:dyDescent="0.25">
      <c r="A196" s="2">
        <v>42502</v>
      </c>
      <c r="B196" s="94" t="s">
        <v>898</v>
      </c>
      <c r="D196" s="42" t="s">
        <v>897</v>
      </c>
      <c r="E196" s="51">
        <v>599940</v>
      </c>
      <c r="F196" s="16">
        <v>1256244</v>
      </c>
      <c r="G196" s="9">
        <v>31906.61</v>
      </c>
      <c r="H196" s="9">
        <v>33000</v>
      </c>
      <c r="I196" s="11">
        <f t="shared" si="0"/>
        <v>1093.3899999999994</v>
      </c>
      <c r="J196" s="132">
        <f t="shared" si="3"/>
        <v>11692.93</v>
      </c>
    </row>
    <row r="197" spans="1:10" ht="15.75" x14ac:dyDescent="0.25">
      <c r="A197" s="2"/>
      <c r="B197" s="48"/>
      <c r="D197" s="42"/>
      <c r="E197" s="51"/>
      <c r="F197" s="16"/>
      <c r="G197" s="9"/>
      <c r="H197" s="9"/>
      <c r="I197" s="11">
        <f t="shared" si="0"/>
        <v>0</v>
      </c>
      <c r="J197" s="128">
        <f t="shared" si="3"/>
        <v>11692.93</v>
      </c>
    </row>
    <row r="198" spans="1:10" ht="26.25" x14ac:dyDescent="0.25">
      <c r="A198" s="2">
        <v>42503</v>
      </c>
      <c r="B198" s="94" t="s">
        <v>900</v>
      </c>
      <c r="D198" s="42" t="s">
        <v>899</v>
      </c>
      <c r="E198" s="51">
        <v>599940</v>
      </c>
      <c r="F198" s="16">
        <v>1256245</v>
      </c>
      <c r="G198" s="9">
        <v>30601.3</v>
      </c>
      <c r="H198" s="9">
        <v>33000</v>
      </c>
      <c r="I198" s="11">
        <f t="shared" si="0"/>
        <v>2398.7000000000007</v>
      </c>
      <c r="J198" s="132">
        <f t="shared" si="3"/>
        <v>14091.630000000001</v>
      </c>
    </row>
    <row r="199" spans="1:10" ht="15.75" x14ac:dyDescent="0.25">
      <c r="A199" s="2"/>
      <c r="B199" s="48"/>
      <c r="D199" s="42"/>
      <c r="E199" s="51"/>
      <c r="F199" s="16"/>
      <c r="G199" s="9"/>
      <c r="H199" s="9"/>
      <c r="I199" s="11">
        <f t="shared" si="0"/>
        <v>0</v>
      </c>
      <c r="J199" s="128">
        <f t="shared" ref="J199:J263" si="4">J198+I199</f>
        <v>14091.630000000001</v>
      </c>
    </row>
    <row r="200" spans="1:10" ht="26.25" x14ac:dyDescent="0.25">
      <c r="A200" s="2">
        <v>42503</v>
      </c>
      <c r="B200" s="94" t="s">
        <v>903</v>
      </c>
      <c r="D200" s="42" t="s">
        <v>906</v>
      </c>
      <c r="E200" s="51">
        <v>581984</v>
      </c>
      <c r="F200" s="16">
        <v>1256428</v>
      </c>
      <c r="G200" s="9">
        <v>33088.199999999997</v>
      </c>
      <c r="H200" s="9">
        <v>32000</v>
      </c>
      <c r="I200" s="11">
        <f t="shared" si="0"/>
        <v>-1088.1999999999971</v>
      </c>
      <c r="J200" s="132">
        <f t="shared" si="4"/>
        <v>13003.430000000004</v>
      </c>
    </row>
    <row r="201" spans="1:10" ht="15.75" x14ac:dyDescent="0.25">
      <c r="A201" s="2"/>
      <c r="B201" s="48"/>
      <c r="D201" s="42"/>
      <c r="E201" s="51"/>
      <c r="F201" s="16"/>
      <c r="G201" s="9"/>
      <c r="H201" s="9"/>
      <c r="I201" s="11">
        <f t="shared" si="0"/>
        <v>0</v>
      </c>
      <c r="J201" s="128">
        <f t="shared" si="4"/>
        <v>13003.430000000004</v>
      </c>
    </row>
    <row r="202" spans="1:10" ht="26.25" x14ac:dyDescent="0.25">
      <c r="A202" s="2">
        <v>42508</v>
      </c>
      <c r="B202" s="94" t="s">
        <v>904</v>
      </c>
      <c r="D202" s="42" t="s">
        <v>905</v>
      </c>
      <c r="E202" s="51">
        <v>588480</v>
      </c>
      <c r="F202" s="16">
        <v>1257197</v>
      </c>
      <c r="G202" s="9">
        <v>32920.14</v>
      </c>
      <c r="H202" s="9">
        <v>32000</v>
      </c>
      <c r="I202" s="11">
        <f t="shared" si="0"/>
        <v>-920.13999999999942</v>
      </c>
      <c r="J202" s="132">
        <f t="shared" si="4"/>
        <v>12083.290000000005</v>
      </c>
    </row>
    <row r="203" spans="1:10" ht="15.75" x14ac:dyDescent="0.25">
      <c r="A203" s="2"/>
      <c r="B203" s="48"/>
      <c r="D203" s="42"/>
      <c r="E203" s="51"/>
      <c r="F203" s="16"/>
      <c r="G203" s="9"/>
      <c r="H203" s="9"/>
      <c r="I203" s="11">
        <f t="shared" si="0"/>
        <v>0</v>
      </c>
      <c r="J203" s="128">
        <f t="shared" si="4"/>
        <v>12083.290000000005</v>
      </c>
    </row>
    <row r="204" spans="1:10" ht="26.25" x14ac:dyDescent="0.25">
      <c r="A204" s="2">
        <v>42509</v>
      </c>
      <c r="B204" s="94" t="s">
        <v>907</v>
      </c>
      <c r="D204" s="42" t="s">
        <v>908</v>
      </c>
      <c r="E204" s="51">
        <v>593280</v>
      </c>
      <c r="F204" s="16">
        <v>1258228</v>
      </c>
      <c r="G204" s="9">
        <v>32534.52</v>
      </c>
      <c r="H204" s="9">
        <v>32000</v>
      </c>
      <c r="I204" s="11">
        <f t="shared" si="0"/>
        <v>-534.52000000000044</v>
      </c>
      <c r="J204" s="132">
        <f t="shared" si="4"/>
        <v>11548.770000000004</v>
      </c>
    </row>
    <row r="205" spans="1:10" ht="15.75" x14ac:dyDescent="0.25">
      <c r="A205" s="2"/>
      <c r="B205" s="48"/>
      <c r="D205" s="42"/>
      <c r="E205" s="51"/>
      <c r="F205" s="16"/>
      <c r="G205" s="9"/>
      <c r="H205" s="9"/>
      <c r="I205" s="11">
        <f t="shared" si="0"/>
        <v>0</v>
      </c>
      <c r="J205" s="128">
        <f t="shared" si="4"/>
        <v>11548.770000000004</v>
      </c>
    </row>
    <row r="206" spans="1:10" ht="26.25" x14ac:dyDescent="0.25">
      <c r="A206" s="2">
        <v>42509</v>
      </c>
      <c r="B206" s="94" t="s">
        <v>909</v>
      </c>
      <c r="D206" s="42" t="s">
        <v>910</v>
      </c>
      <c r="E206" s="51">
        <v>593280</v>
      </c>
      <c r="F206" s="16">
        <v>1258229</v>
      </c>
      <c r="G206" s="9">
        <v>32383.26</v>
      </c>
      <c r="H206" s="9">
        <v>32000</v>
      </c>
      <c r="I206" s="11">
        <f t="shared" si="0"/>
        <v>-383.2599999999984</v>
      </c>
      <c r="J206" s="132">
        <f t="shared" si="4"/>
        <v>11165.510000000006</v>
      </c>
    </row>
    <row r="207" spans="1:10" ht="15.75" x14ac:dyDescent="0.25">
      <c r="A207" s="2"/>
      <c r="B207" s="48"/>
      <c r="D207" s="42"/>
      <c r="E207" s="51"/>
      <c r="F207" s="16"/>
      <c r="G207" s="9"/>
      <c r="H207" s="9"/>
      <c r="I207" s="11">
        <f t="shared" si="0"/>
        <v>0</v>
      </c>
      <c r="J207" s="128">
        <f t="shared" si="4"/>
        <v>11165.510000000006</v>
      </c>
    </row>
    <row r="208" spans="1:10" ht="26.25" x14ac:dyDescent="0.25">
      <c r="A208" s="2">
        <v>42510</v>
      </c>
      <c r="B208" s="94" t="s">
        <v>911</v>
      </c>
      <c r="D208" s="42" t="s">
        <v>912</v>
      </c>
      <c r="E208" s="51">
        <v>552900</v>
      </c>
      <c r="F208" s="16">
        <v>1258230</v>
      </c>
      <c r="G208" s="9">
        <v>32232.54</v>
      </c>
      <c r="H208" s="9">
        <v>30000</v>
      </c>
      <c r="I208" s="11">
        <f t="shared" si="0"/>
        <v>-2232.5400000000009</v>
      </c>
      <c r="J208" s="132">
        <f t="shared" si="4"/>
        <v>8932.9700000000048</v>
      </c>
    </row>
    <row r="209" spans="1:11" ht="15.75" x14ac:dyDescent="0.25">
      <c r="A209" s="2"/>
      <c r="B209" s="48"/>
      <c r="D209" s="42"/>
      <c r="E209" s="51"/>
      <c r="F209" s="16"/>
      <c r="G209" s="9"/>
      <c r="H209" s="9"/>
      <c r="I209" s="11">
        <f t="shared" si="0"/>
        <v>0</v>
      </c>
      <c r="J209" s="128">
        <f t="shared" si="4"/>
        <v>8932.9700000000048</v>
      </c>
    </row>
    <row r="210" spans="1:11" ht="26.25" x14ac:dyDescent="0.25">
      <c r="A210" s="2">
        <v>42510</v>
      </c>
      <c r="B210" s="94" t="s">
        <v>913</v>
      </c>
      <c r="D210" s="42" t="s">
        <v>914</v>
      </c>
      <c r="E210" s="51">
        <v>552900</v>
      </c>
      <c r="F210" s="16">
        <v>1258500</v>
      </c>
      <c r="G210" s="9">
        <v>32347.46</v>
      </c>
      <c r="H210" s="9">
        <v>30000</v>
      </c>
      <c r="I210" s="11">
        <f t="shared" si="0"/>
        <v>-2347.4599999999991</v>
      </c>
      <c r="J210" s="132">
        <f t="shared" si="4"/>
        <v>6585.5100000000057</v>
      </c>
    </row>
    <row r="211" spans="1:11" ht="15.75" x14ac:dyDescent="0.25">
      <c r="A211" s="2"/>
      <c r="B211" s="48"/>
      <c r="D211" s="42"/>
      <c r="E211" s="51"/>
      <c r="F211" s="16"/>
      <c r="G211" s="9"/>
      <c r="H211" s="9"/>
      <c r="I211" s="11">
        <f t="shared" si="0"/>
        <v>0</v>
      </c>
      <c r="J211" s="128">
        <f t="shared" si="4"/>
        <v>6585.5100000000057</v>
      </c>
    </row>
    <row r="212" spans="1:11" ht="26.25" x14ac:dyDescent="0.25">
      <c r="A212" s="2">
        <v>42513</v>
      </c>
      <c r="B212" s="94" t="s">
        <v>917</v>
      </c>
      <c r="D212" s="42" t="s">
        <v>918</v>
      </c>
      <c r="E212" s="51">
        <v>609180</v>
      </c>
      <c r="F212" s="16">
        <v>1258634</v>
      </c>
      <c r="G212" s="9">
        <v>31909.8</v>
      </c>
      <c r="H212" s="9">
        <v>33000</v>
      </c>
      <c r="I212" s="11">
        <f t="shared" si="0"/>
        <v>1090.2000000000007</v>
      </c>
      <c r="J212" s="132">
        <f t="shared" si="4"/>
        <v>7675.7100000000064</v>
      </c>
    </row>
    <row r="213" spans="1:11" ht="15.75" x14ac:dyDescent="0.25">
      <c r="A213" s="2"/>
      <c r="B213" s="48"/>
      <c r="D213" s="42"/>
      <c r="E213" s="51"/>
      <c r="F213" s="16"/>
      <c r="G213" s="9"/>
      <c r="H213" s="9"/>
      <c r="I213" s="11">
        <f t="shared" si="0"/>
        <v>0</v>
      </c>
      <c r="J213" s="128">
        <f t="shared" si="4"/>
        <v>7675.7100000000064</v>
      </c>
    </row>
    <row r="214" spans="1:11" ht="26.25" x14ac:dyDescent="0.25">
      <c r="A214" s="2">
        <v>42515</v>
      </c>
      <c r="B214" s="94" t="s">
        <v>884</v>
      </c>
      <c r="D214" s="42" t="s">
        <v>885</v>
      </c>
      <c r="E214" s="51">
        <v>607530</v>
      </c>
      <c r="F214" s="16">
        <v>1259481</v>
      </c>
      <c r="G214" s="9">
        <v>32305.96</v>
      </c>
      <c r="H214" s="9">
        <v>33000</v>
      </c>
      <c r="I214" s="11">
        <f t="shared" si="0"/>
        <v>694.04000000000087</v>
      </c>
      <c r="J214" s="132">
        <f t="shared" si="4"/>
        <v>8369.7500000000073</v>
      </c>
    </row>
    <row r="215" spans="1:11" ht="15.75" x14ac:dyDescent="0.25">
      <c r="A215" s="2"/>
      <c r="B215" s="48"/>
      <c r="D215" s="42"/>
      <c r="E215" s="51"/>
      <c r="F215" s="16"/>
      <c r="G215" s="9"/>
      <c r="H215" s="9"/>
      <c r="I215" s="11">
        <f t="shared" si="0"/>
        <v>0</v>
      </c>
      <c r="J215" s="128">
        <f t="shared" si="4"/>
        <v>8369.7500000000073</v>
      </c>
    </row>
    <row r="216" spans="1:11" ht="26.25" x14ac:dyDescent="0.25">
      <c r="A216" s="2">
        <v>42515</v>
      </c>
      <c r="B216" s="94" t="s">
        <v>919</v>
      </c>
      <c r="D216" s="42" t="s">
        <v>920</v>
      </c>
      <c r="E216" s="51">
        <v>607530</v>
      </c>
      <c r="F216" s="16">
        <v>1260002</v>
      </c>
      <c r="G216" s="9">
        <v>32920.07</v>
      </c>
      <c r="H216" s="9">
        <v>33000</v>
      </c>
      <c r="I216" s="11">
        <f t="shared" si="0"/>
        <v>79.930000000000291</v>
      </c>
      <c r="J216" s="132">
        <f t="shared" si="4"/>
        <v>8449.6800000000076</v>
      </c>
    </row>
    <row r="217" spans="1:11" ht="15.75" x14ac:dyDescent="0.25">
      <c r="A217" s="2"/>
      <c r="B217" s="48"/>
      <c r="D217" s="42"/>
      <c r="E217" s="51"/>
      <c r="F217" s="16"/>
      <c r="G217" s="9"/>
      <c r="H217" s="9"/>
      <c r="I217" s="11">
        <f t="shared" si="0"/>
        <v>0</v>
      </c>
      <c r="J217" s="128">
        <f t="shared" si="4"/>
        <v>8449.6800000000076</v>
      </c>
    </row>
    <row r="218" spans="1:11" ht="26.25" x14ac:dyDescent="0.25">
      <c r="A218" s="2">
        <v>42516</v>
      </c>
      <c r="B218" s="94" t="s">
        <v>921</v>
      </c>
      <c r="D218" s="42" t="s">
        <v>922</v>
      </c>
      <c r="E218" s="51">
        <v>608850</v>
      </c>
      <c r="F218" s="16">
        <v>1260003</v>
      </c>
      <c r="G218" s="9">
        <v>32929.31</v>
      </c>
      <c r="H218" s="9">
        <v>33000</v>
      </c>
      <c r="I218" s="11">
        <f t="shared" si="0"/>
        <v>70.690000000002328</v>
      </c>
      <c r="J218" s="132">
        <f t="shared" si="4"/>
        <v>8520.3700000000099</v>
      </c>
    </row>
    <row r="219" spans="1:11" ht="15.75" x14ac:dyDescent="0.25">
      <c r="A219" s="2"/>
      <c r="B219" s="48"/>
      <c r="D219" s="42"/>
      <c r="E219" s="51"/>
      <c r="F219" s="16"/>
      <c r="G219" s="9"/>
      <c r="H219" s="9"/>
      <c r="I219" s="11">
        <f t="shared" si="0"/>
        <v>0</v>
      </c>
      <c r="J219" s="128">
        <f t="shared" si="4"/>
        <v>8520.3700000000099</v>
      </c>
    </row>
    <row r="220" spans="1:11" ht="26.25" x14ac:dyDescent="0.25">
      <c r="A220" s="2">
        <v>42516</v>
      </c>
      <c r="B220" s="94" t="s">
        <v>923</v>
      </c>
      <c r="D220" s="42" t="s">
        <v>924</v>
      </c>
      <c r="E220" s="51">
        <v>610665</v>
      </c>
      <c r="F220" s="16">
        <v>1260004</v>
      </c>
      <c r="G220" s="9">
        <v>33030.910000000003</v>
      </c>
      <c r="H220" s="9">
        <v>33000</v>
      </c>
      <c r="I220" s="11">
        <f t="shared" si="0"/>
        <v>-30.910000000003492</v>
      </c>
      <c r="J220" s="132">
        <f t="shared" si="4"/>
        <v>8489.4600000000064</v>
      </c>
    </row>
    <row r="221" spans="1:11" ht="15.75" x14ac:dyDescent="0.25">
      <c r="A221" s="2"/>
      <c r="B221" s="48"/>
      <c r="D221" s="42"/>
      <c r="E221" s="51"/>
      <c r="F221" s="16"/>
      <c r="G221" s="9"/>
      <c r="H221" s="9"/>
      <c r="I221" s="11">
        <f t="shared" si="0"/>
        <v>0</v>
      </c>
      <c r="J221" s="128">
        <f t="shared" si="4"/>
        <v>8489.4600000000064</v>
      </c>
    </row>
    <row r="222" spans="1:11" ht="26.25" x14ac:dyDescent="0.25">
      <c r="A222" s="2">
        <v>42517</v>
      </c>
      <c r="B222" s="94" t="s">
        <v>925</v>
      </c>
      <c r="D222" s="42" t="s">
        <v>926</v>
      </c>
      <c r="E222" s="51">
        <v>610665</v>
      </c>
      <c r="F222" s="16">
        <v>1260005</v>
      </c>
      <c r="G222" s="9">
        <v>33074.019999999997</v>
      </c>
      <c r="H222" s="9">
        <v>33000</v>
      </c>
      <c r="I222" s="11">
        <f t="shared" si="0"/>
        <v>-74.019999999996799</v>
      </c>
      <c r="J222" s="132">
        <f t="shared" si="4"/>
        <v>8415.4400000000096</v>
      </c>
    </row>
    <row r="223" spans="1:11" ht="15.75" x14ac:dyDescent="0.25">
      <c r="A223" s="2"/>
      <c r="B223" s="96"/>
      <c r="D223" s="42"/>
      <c r="E223" s="51"/>
      <c r="F223" s="16"/>
      <c r="G223" s="9"/>
      <c r="H223" s="9"/>
      <c r="I223" s="11">
        <f t="shared" si="0"/>
        <v>0</v>
      </c>
      <c r="J223" s="128">
        <f t="shared" si="4"/>
        <v>8415.4400000000096</v>
      </c>
    </row>
    <row r="224" spans="1:11" ht="39" x14ac:dyDescent="0.25">
      <c r="A224" s="2">
        <v>42521</v>
      </c>
      <c r="B224" s="94" t="s">
        <v>929</v>
      </c>
      <c r="D224" s="42" t="s">
        <v>930</v>
      </c>
      <c r="E224" s="51">
        <v>591360</v>
      </c>
      <c r="F224" s="137">
        <v>1261510</v>
      </c>
      <c r="G224" s="138">
        <f>33168.19+299.08</f>
        <v>33467.270000000004</v>
      </c>
      <c r="H224" s="138">
        <v>32000</v>
      </c>
      <c r="I224" s="11">
        <f t="shared" si="0"/>
        <v>-1467.2700000000041</v>
      </c>
      <c r="J224" s="128">
        <f t="shared" si="4"/>
        <v>6948.1700000000055</v>
      </c>
      <c r="K224" s="139"/>
    </row>
    <row r="225" spans="1:11" ht="15.75" x14ac:dyDescent="0.25">
      <c r="A225" s="2"/>
      <c r="B225" s="94" t="s">
        <v>1298</v>
      </c>
      <c r="D225" s="42"/>
      <c r="E225" s="51"/>
      <c r="F225" s="137"/>
      <c r="G225" s="138"/>
      <c r="H225" s="138"/>
      <c r="I225" s="11"/>
      <c r="J225" s="132">
        <f t="shared" si="4"/>
        <v>6948.1700000000055</v>
      </c>
      <c r="K225" s="139"/>
    </row>
    <row r="226" spans="1:11" ht="15.75" x14ac:dyDescent="0.25">
      <c r="A226" s="2"/>
      <c r="B226" s="27"/>
      <c r="D226" s="42"/>
      <c r="E226" s="51"/>
      <c r="F226" s="16"/>
      <c r="G226" s="9"/>
      <c r="H226" s="9"/>
      <c r="I226" s="11">
        <f t="shared" si="0"/>
        <v>0</v>
      </c>
      <c r="J226" s="128">
        <f t="shared" si="4"/>
        <v>6948.1700000000055</v>
      </c>
    </row>
    <row r="227" spans="1:11" ht="26.25" x14ac:dyDescent="0.25">
      <c r="A227" s="2">
        <v>42523</v>
      </c>
      <c r="B227" s="97" t="s">
        <v>935</v>
      </c>
      <c r="D227" s="42" t="s">
        <v>936</v>
      </c>
      <c r="E227" s="51">
        <v>578150</v>
      </c>
      <c r="F227" s="16">
        <v>1262093</v>
      </c>
      <c r="G227" s="9">
        <v>33844.06</v>
      </c>
      <c r="H227" s="9">
        <v>31000</v>
      </c>
      <c r="I227" s="11">
        <f t="shared" si="0"/>
        <v>-2844.0599999999977</v>
      </c>
      <c r="J227" s="132">
        <f t="shared" si="4"/>
        <v>4104.1100000000079</v>
      </c>
    </row>
    <row r="228" spans="1:11" ht="15.75" x14ac:dyDescent="0.25">
      <c r="A228" s="2"/>
      <c r="B228" s="27"/>
      <c r="D228" s="42"/>
      <c r="E228" s="51"/>
      <c r="F228" s="16"/>
      <c r="G228" s="9"/>
      <c r="H228" s="9"/>
      <c r="I228" s="11">
        <f t="shared" si="0"/>
        <v>0</v>
      </c>
      <c r="J228" s="128">
        <f t="shared" si="4"/>
        <v>4104.1100000000079</v>
      </c>
    </row>
    <row r="229" spans="1:11" ht="26.25" x14ac:dyDescent="0.25">
      <c r="A229" s="2">
        <v>42523</v>
      </c>
      <c r="B229" s="97" t="s">
        <v>938</v>
      </c>
      <c r="D229" s="42" t="s">
        <v>937</v>
      </c>
      <c r="E229" s="51">
        <v>578150</v>
      </c>
      <c r="F229" s="16">
        <v>1262612</v>
      </c>
      <c r="G229" s="9">
        <v>33563.57</v>
      </c>
      <c r="H229" s="9">
        <v>31000</v>
      </c>
      <c r="I229" s="11">
        <f t="shared" si="0"/>
        <v>-2563.5699999999997</v>
      </c>
      <c r="J229" s="132">
        <f t="shared" si="4"/>
        <v>1540.5400000000081</v>
      </c>
    </row>
    <row r="230" spans="1:11" ht="15.75" x14ac:dyDescent="0.25">
      <c r="A230" s="2"/>
      <c r="B230" s="27"/>
      <c r="D230" s="42"/>
      <c r="E230" s="51"/>
      <c r="F230" s="16"/>
      <c r="G230" s="9"/>
      <c r="H230" s="9"/>
      <c r="I230" s="11">
        <f t="shared" si="0"/>
        <v>0</v>
      </c>
      <c r="J230" s="128">
        <f t="shared" si="4"/>
        <v>1540.5400000000081</v>
      </c>
    </row>
    <row r="231" spans="1:11" ht="26.25" x14ac:dyDescent="0.25">
      <c r="A231" s="2">
        <v>42527</v>
      </c>
      <c r="B231" s="97" t="s">
        <v>932</v>
      </c>
      <c r="D231" s="42" t="s">
        <v>931</v>
      </c>
      <c r="E231" s="51">
        <v>615483</v>
      </c>
      <c r="F231" s="16">
        <v>1262613</v>
      </c>
      <c r="G231" s="9">
        <v>33308.18</v>
      </c>
      <c r="H231" s="9">
        <v>33000</v>
      </c>
      <c r="I231" s="11">
        <f t="shared" si="0"/>
        <v>-308.18000000000029</v>
      </c>
      <c r="J231" s="132">
        <f t="shared" si="4"/>
        <v>1232.3600000000079</v>
      </c>
    </row>
    <row r="232" spans="1:11" ht="15.75" x14ac:dyDescent="0.25">
      <c r="A232" s="2"/>
      <c r="B232" s="27"/>
      <c r="D232" s="42"/>
      <c r="E232" s="51"/>
      <c r="F232" s="16"/>
      <c r="G232" s="9"/>
      <c r="H232" s="9"/>
      <c r="I232" s="11">
        <f t="shared" si="0"/>
        <v>0</v>
      </c>
      <c r="J232" s="128">
        <f t="shared" si="4"/>
        <v>1232.3600000000079</v>
      </c>
    </row>
    <row r="233" spans="1:11" ht="26.25" x14ac:dyDescent="0.25">
      <c r="A233" s="2">
        <v>42528</v>
      </c>
      <c r="B233" s="97" t="s">
        <v>940</v>
      </c>
      <c r="D233" s="42" t="s">
        <v>939</v>
      </c>
      <c r="E233" s="51">
        <v>630360</v>
      </c>
      <c r="F233" s="16">
        <v>1264029</v>
      </c>
      <c r="G233" s="9">
        <v>34689.72</v>
      </c>
      <c r="H233" s="9">
        <v>34000</v>
      </c>
      <c r="I233" s="11">
        <f t="shared" si="0"/>
        <v>-689.72000000000116</v>
      </c>
      <c r="J233" s="132">
        <f t="shared" si="4"/>
        <v>542.64000000000669</v>
      </c>
    </row>
    <row r="234" spans="1:11" ht="15.75" x14ac:dyDescent="0.25">
      <c r="A234" s="2"/>
      <c r="B234" s="27"/>
      <c r="D234" s="42"/>
      <c r="E234" s="51"/>
      <c r="F234" s="16"/>
      <c r="G234" s="9"/>
      <c r="H234" s="9"/>
      <c r="I234" s="11">
        <f t="shared" si="0"/>
        <v>0</v>
      </c>
      <c r="J234" s="128">
        <f t="shared" si="4"/>
        <v>542.64000000000669</v>
      </c>
    </row>
    <row r="235" spans="1:11" ht="26.25" x14ac:dyDescent="0.25">
      <c r="A235" s="2">
        <v>42530</v>
      </c>
      <c r="B235" s="97" t="s">
        <v>943</v>
      </c>
      <c r="D235" s="42" t="s">
        <v>944</v>
      </c>
      <c r="E235" s="51">
        <v>630700</v>
      </c>
      <c r="F235" s="16">
        <v>1264272</v>
      </c>
      <c r="G235" s="9">
        <v>35053.01</v>
      </c>
      <c r="H235" s="9">
        <v>34000</v>
      </c>
      <c r="I235" s="11">
        <f t="shared" si="0"/>
        <v>-1053.010000000002</v>
      </c>
      <c r="J235" s="132">
        <f t="shared" si="4"/>
        <v>-510.36999999999534</v>
      </c>
    </row>
    <row r="236" spans="1:11" ht="15.75" x14ac:dyDescent="0.25">
      <c r="A236" s="2"/>
      <c r="B236" s="27"/>
      <c r="D236" s="42"/>
      <c r="E236" s="51"/>
      <c r="F236" s="16"/>
      <c r="G236" s="9"/>
      <c r="H236" s="9"/>
      <c r="I236" s="11">
        <f t="shared" si="0"/>
        <v>0</v>
      </c>
      <c r="J236" s="128">
        <f t="shared" si="4"/>
        <v>-510.36999999999534</v>
      </c>
    </row>
    <row r="237" spans="1:11" ht="26.25" x14ac:dyDescent="0.25">
      <c r="A237" s="2">
        <v>42530</v>
      </c>
      <c r="B237" s="97" t="s">
        <v>941</v>
      </c>
      <c r="D237" s="42" t="s">
        <v>942</v>
      </c>
      <c r="E237" s="51">
        <v>630700</v>
      </c>
      <c r="F237" s="16">
        <v>1264273</v>
      </c>
      <c r="G237" s="9">
        <v>34821.83</v>
      </c>
      <c r="H237" s="9">
        <v>34000</v>
      </c>
      <c r="I237" s="11">
        <f t="shared" si="0"/>
        <v>-821.83000000000175</v>
      </c>
      <c r="J237" s="132">
        <f t="shared" si="4"/>
        <v>-1332.1999999999971</v>
      </c>
    </row>
    <row r="238" spans="1:11" ht="15.75" x14ac:dyDescent="0.25">
      <c r="A238" s="2"/>
      <c r="B238" s="27"/>
      <c r="D238" s="42"/>
      <c r="E238" s="51"/>
      <c r="F238" s="16"/>
      <c r="G238" s="9"/>
      <c r="H238" s="9"/>
      <c r="I238" s="11">
        <f t="shared" si="0"/>
        <v>0</v>
      </c>
      <c r="J238" s="128">
        <f t="shared" si="4"/>
        <v>-1332.1999999999971</v>
      </c>
    </row>
    <row r="239" spans="1:11" ht="26.25" x14ac:dyDescent="0.25">
      <c r="A239" s="2">
        <v>42534</v>
      </c>
      <c r="B239" s="97" t="s">
        <v>949</v>
      </c>
      <c r="D239" s="42" t="s">
        <v>950</v>
      </c>
      <c r="E239" s="51">
        <v>657930</v>
      </c>
      <c r="F239" s="16">
        <v>1265339</v>
      </c>
      <c r="G239" s="9">
        <v>36061.18</v>
      </c>
      <c r="H239" s="9">
        <v>35000</v>
      </c>
      <c r="I239" s="11">
        <f t="shared" si="0"/>
        <v>-1061.1800000000003</v>
      </c>
      <c r="J239" s="132">
        <f t="shared" si="4"/>
        <v>-2393.3799999999974</v>
      </c>
    </row>
    <row r="240" spans="1:11" ht="15.75" x14ac:dyDescent="0.25">
      <c r="A240" s="2"/>
      <c r="B240" s="27"/>
      <c r="D240" s="42"/>
      <c r="E240" s="51"/>
      <c r="F240" s="16"/>
      <c r="G240" s="9"/>
      <c r="H240" s="9"/>
      <c r="I240" s="11">
        <f t="shared" si="0"/>
        <v>0</v>
      </c>
      <c r="J240" s="128">
        <f t="shared" si="4"/>
        <v>-2393.3799999999974</v>
      </c>
    </row>
    <row r="241" spans="1:10" ht="26.25" x14ac:dyDescent="0.25">
      <c r="A241" s="2">
        <v>42536</v>
      </c>
      <c r="B241" s="97" t="s">
        <v>933</v>
      </c>
      <c r="D241" s="42" t="s">
        <v>934</v>
      </c>
      <c r="E241" s="51">
        <v>681156</v>
      </c>
      <c r="F241" s="16">
        <v>1265340</v>
      </c>
      <c r="G241" s="9">
        <v>35552.1</v>
      </c>
      <c r="H241" s="9">
        <v>36000</v>
      </c>
      <c r="I241" s="11">
        <f t="shared" si="0"/>
        <v>447.90000000000146</v>
      </c>
      <c r="J241" s="132">
        <f t="shared" si="4"/>
        <v>-1945.4799999999959</v>
      </c>
    </row>
    <row r="242" spans="1:10" ht="15.75" x14ac:dyDescent="0.25">
      <c r="A242" s="2"/>
      <c r="B242" s="27"/>
      <c r="D242" s="42"/>
      <c r="E242" s="51"/>
      <c r="F242" s="16"/>
      <c r="G242" s="9"/>
      <c r="H242" s="9"/>
      <c r="I242" s="11">
        <f t="shared" si="0"/>
        <v>0</v>
      </c>
      <c r="J242" s="128">
        <f t="shared" si="4"/>
        <v>-1945.4799999999959</v>
      </c>
    </row>
    <row r="243" spans="1:10" ht="39" x14ac:dyDescent="0.25">
      <c r="A243" s="2">
        <v>42537</v>
      </c>
      <c r="B243" s="97" t="s">
        <v>952</v>
      </c>
      <c r="D243" s="42" t="s">
        <v>951</v>
      </c>
      <c r="E243" s="51">
        <v>678600</v>
      </c>
      <c r="F243" s="16">
        <v>1266341</v>
      </c>
      <c r="G243" s="9">
        <f>36639.6</f>
        <v>36639.599999999999</v>
      </c>
      <c r="H243" s="9">
        <v>36000</v>
      </c>
      <c r="I243" s="11">
        <f t="shared" si="0"/>
        <v>-639.59999999999854</v>
      </c>
      <c r="J243" s="128">
        <f t="shared" si="4"/>
        <v>-2585.0799999999945</v>
      </c>
    </row>
    <row r="244" spans="1:10" ht="15.75" x14ac:dyDescent="0.25">
      <c r="A244" s="2"/>
      <c r="B244" s="27"/>
      <c r="D244" s="42" t="s">
        <v>1299</v>
      </c>
      <c r="E244" s="51"/>
      <c r="F244" s="16"/>
      <c r="G244" s="9"/>
      <c r="H244" s="9">
        <v>800</v>
      </c>
      <c r="I244" s="11">
        <f t="shared" si="0"/>
        <v>800</v>
      </c>
      <c r="J244" s="132">
        <f t="shared" si="4"/>
        <v>-1785.0799999999945</v>
      </c>
    </row>
    <row r="245" spans="1:10" ht="39" x14ac:dyDescent="0.25">
      <c r="A245" s="2">
        <v>42537</v>
      </c>
      <c r="B245" s="97" t="s">
        <v>960</v>
      </c>
      <c r="D245" s="42" t="s">
        <v>953</v>
      </c>
      <c r="E245" s="51">
        <v>678600</v>
      </c>
      <c r="F245" s="16">
        <v>1266342</v>
      </c>
      <c r="G245" s="9">
        <f>36562.06</f>
        <v>36562.06</v>
      </c>
      <c r="H245" s="9">
        <v>36000</v>
      </c>
      <c r="I245" s="11">
        <f t="shared" si="0"/>
        <v>-562.05999999999767</v>
      </c>
      <c r="J245" s="128">
        <f t="shared" si="4"/>
        <v>-2347.1399999999921</v>
      </c>
    </row>
    <row r="246" spans="1:10" ht="15.75" x14ac:dyDescent="0.25">
      <c r="A246" s="2"/>
      <c r="B246" s="27"/>
      <c r="D246" s="42" t="s">
        <v>1300</v>
      </c>
      <c r="E246" s="51"/>
      <c r="F246" s="16"/>
      <c r="G246" s="9"/>
      <c r="H246" s="9">
        <v>800</v>
      </c>
      <c r="I246" s="11">
        <f t="shared" si="0"/>
        <v>800</v>
      </c>
      <c r="J246" s="132">
        <f t="shared" si="4"/>
        <v>-1547.1399999999921</v>
      </c>
    </row>
    <row r="247" spans="1:10" ht="26.25" x14ac:dyDescent="0.25">
      <c r="A247" s="2">
        <v>42541</v>
      </c>
      <c r="B247" s="97" t="s">
        <v>958</v>
      </c>
      <c r="D247" s="42" t="s">
        <v>959</v>
      </c>
      <c r="E247" s="51">
        <v>680040</v>
      </c>
      <c r="F247" s="16">
        <v>1266803</v>
      </c>
      <c r="G247" s="9">
        <v>36881.47</v>
      </c>
      <c r="H247" s="9">
        <v>36000</v>
      </c>
      <c r="I247" s="11">
        <f t="shared" si="0"/>
        <v>-881.47000000000116</v>
      </c>
      <c r="J247" s="128">
        <f t="shared" si="4"/>
        <v>-2428.6099999999933</v>
      </c>
    </row>
    <row r="248" spans="1:10" ht="15.75" x14ac:dyDescent="0.25">
      <c r="A248" s="2"/>
      <c r="B248" s="27"/>
      <c r="D248" s="42"/>
      <c r="E248" s="51"/>
      <c r="F248" s="16"/>
      <c r="G248" s="9"/>
      <c r="H248" s="9"/>
      <c r="I248" s="11">
        <f t="shared" si="0"/>
        <v>0</v>
      </c>
      <c r="J248" s="128">
        <f t="shared" si="4"/>
        <v>-2428.6099999999933</v>
      </c>
    </row>
    <row r="249" spans="1:10" ht="26.25" x14ac:dyDescent="0.25">
      <c r="A249" s="2">
        <v>42543</v>
      </c>
      <c r="B249" s="97" t="s">
        <v>962</v>
      </c>
      <c r="D249" s="42" t="s">
        <v>961</v>
      </c>
      <c r="E249" s="51">
        <v>746200</v>
      </c>
      <c r="F249" s="16">
        <v>1268151</v>
      </c>
      <c r="G249" s="9">
        <v>37079.29</v>
      </c>
      <c r="H249" s="9">
        <v>40000</v>
      </c>
      <c r="I249" s="11">
        <f t="shared" si="0"/>
        <v>2920.7099999999991</v>
      </c>
      <c r="J249" s="132">
        <f t="shared" si="4"/>
        <v>492.10000000000582</v>
      </c>
    </row>
    <row r="250" spans="1:10" ht="15.75" x14ac:dyDescent="0.25">
      <c r="A250" s="2"/>
      <c r="B250" s="27"/>
      <c r="D250" s="42"/>
      <c r="E250" s="51"/>
      <c r="F250" s="16"/>
      <c r="G250" s="9"/>
      <c r="H250" s="9"/>
      <c r="I250" s="11">
        <f t="shared" si="0"/>
        <v>0</v>
      </c>
      <c r="J250" s="128">
        <f t="shared" si="4"/>
        <v>492.10000000000582</v>
      </c>
    </row>
    <row r="251" spans="1:10" ht="26.25" x14ac:dyDescent="0.25">
      <c r="A251" s="2">
        <v>42544</v>
      </c>
      <c r="B251" s="97" t="s">
        <v>964</v>
      </c>
      <c r="D251" s="42" t="s">
        <v>963</v>
      </c>
      <c r="E251" s="51">
        <v>743600</v>
      </c>
      <c r="F251" s="16">
        <v>1268342</v>
      </c>
      <c r="G251" s="9">
        <v>37865.99</v>
      </c>
      <c r="H251" s="9">
        <v>40000</v>
      </c>
      <c r="I251" s="11">
        <f t="shared" si="0"/>
        <v>2134.010000000002</v>
      </c>
      <c r="J251" s="128">
        <f t="shared" si="4"/>
        <v>2626.1100000000079</v>
      </c>
    </row>
    <row r="252" spans="1:10" ht="15.75" x14ac:dyDescent="0.25">
      <c r="A252" s="2"/>
      <c r="B252" s="27"/>
      <c r="D252" s="42"/>
      <c r="E252" s="51"/>
      <c r="F252" s="16"/>
      <c r="G252" s="9"/>
      <c r="H252" s="9"/>
      <c r="I252" s="11">
        <f t="shared" si="0"/>
        <v>0</v>
      </c>
      <c r="J252" s="128">
        <f t="shared" si="4"/>
        <v>2626.1100000000079</v>
      </c>
    </row>
    <row r="253" spans="1:10" ht="26.25" x14ac:dyDescent="0.25">
      <c r="A253" s="2">
        <v>42544</v>
      </c>
      <c r="B253" s="97" t="s">
        <v>966</v>
      </c>
      <c r="D253" s="42" t="s">
        <v>965</v>
      </c>
      <c r="E253" s="51">
        <v>743600</v>
      </c>
      <c r="F253" s="16">
        <v>1268343</v>
      </c>
      <c r="G253" s="9">
        <v>37876.69</v>
      </c>
      <c r="H253" s="9">
        <v>40000</v>
      </c>
      <c r="I253" s="11">
        <f t="shared" si="0"/>
        <v>2123.3099999999977</v>
      </c>
      <c r="J253" s="128">
        <f t="shared" si="4"/>
        <v>4749.4200000000055</v>
      </c>
    </row>
    <row r="254" spans="1:10" ht="15.75" x14ac:dyDescent="0.25">
      <c r="A254" s="2"/>
      <c r="B254" s="27"/>
      <c r="D254" s="42"/>
      <c r="E254" s="51"/>
      <c r="F254" s="16"/>
      <c r="G254" s="9"/>
      <c r="H254" s="9"/>
      <c r="I254" s="11">
        <f t="shared" si="0"/>
        <v>0</v>
      </c>
      <c r="J254" s="128">
        <f t="shared" si="4"/>
        <v>4749.4200000000055</v>
      </c>
    </row>
    <row r="255" spans="1:10" ht="15.75" x14ac:dyDescent="0.25">
      <c r="A255" s="2"/>
      <c r="B255" s="97" t="s">
        <v>971</v>
      </c>
      <c r="D255" s="42" t="s">
        <v>972</v>
      </c>
      <c r="E255" s="51">
        <v>0</v>
      </c>
      <c r="F255" s="16" t="s">
        <v>973</v>
      </c>
      <c r="G255" s="9">
        <v>0</v>
      </c>
      <c r="H255" s="9">
        <v>0</v>
      </c>
      <c r="I255" s="11">
        <f t="shared" ref="I255:I267" si="5">H255-G255</f>
        <v>0</v>
      </c>
      <c r="J255" s="128">
        <f t="shared" si="4"/>
        <v>4749.4200000000055</v>
      </c>
    </row>
    <row r="256" spans="1:10" ht="15.75" x14ac:dyDescent="0.25">
      <c r="A256" s="2"/>
      <c r="B256" s="27"/>
      <c r="D256" s="42"/>
      <c r="E256" s="51"/>
      <c r="F256" s="16"/>
      <c r="G256" s="9"/>
      <c r="H256" s="9"/>
      <c r="I256" s="11">
        <f t="shared" si="5"/>
        <v>0</v>
      </c>
      <c r="J256" s="128">
        <f t="shared" si="4"/>
        <v>4749.4200000000055</v>
      </c>
    </row>
    <row r="257" spans="1:10" ht="26.25" x14ac:dyDescent="0.25">
      <c r="A257" s="2">
        <v>42549</v>
      </c>
      <c r="B257" s="97" t="s">
        <v>975</v>
      </c>
      <c r="D257" s="42" t="s">
        <v>974</v>
      </c>
      <c r="E257" s="51">
        <v>683208</v>
      </c>
      <c r="F257" s="16">
        <v>1268453</v>
      </c>
      <c r="G257" s="9">
        <v>40036.57</v>
      </c>
      <c r="H257" s="9">
        <v>36000</v>
      </c>
      <c r="I257" s="11">
        <f t="shared" si="5"/>
        <v>-4036.5699999999997</v>
      </c>
      <c r="J257" s="132">
        <f t="shared" si="4"/>
        <v>712.85000000000582</v>
      </c>
    </row>
    <row r="258" spans="1:10" ht="15.75" x14ac:dyDescent="0.25">
      <c r="A258" s="2"/>
      <c r="B258" s="27"/>
      <c r="D258" s="42"/>
      <c r="E258" s="51"/>
      <c r="F258" s="16"/>
      <c r="G258" s="9"/>
      <c r="H258" s="9"/>
      <c r="I258" s="11">
        <f t="shared" si="5"/>
        <v>0</v>
      </c>
      <c r="J258" s="128">
        <f t="shared" si="4"/>
        <v>712.85000000000582</v>
      </c>
    </row>
    <row r="259" spans="1:10" ht="26.25" x14ac:dyDescent="0.25">
      <c r="A259" s="2">
        <v>42550</v>
      </c>
      <c r="B259" s="97" t="s">
        <v>979</v>
      </c>
      <c r="D259" s="42" t="s">
        <v>978</v>
      </c>
      <c r="E259" s="51">
        <v>706875</v>
      </c>
      <c r="F259" s="16">
        <v>1271070</v>
      </c>
      <c r="G259" s="9">
        <v>38813.58</v>
      </c>
      <c r="H259" s="9">
        <v>37500</v>
      </c>
      <c r="I259" s="11">
        <f t="shared" si="5"/>
        <v>-1313.5800000000017</v>
      </c>
      <c r="J259" s="128">
        <f t="shared" si="4"/>
        <v>-600.72999999999593</v>
      </c>
    </row>
    <row r="260" spans="1:10" ht="15.75" x14ac:dyDescent="0.25">
      <c r="A260" s="2"/>
      <c r="B260" s="27"/>
      <c r="D260" s="42"/>
      <c r="E260" s="51"/>
      <c r="F260" s="16"/>
      <c r="G260" s="9"/>
      <c r="H260" s="9"/>
      <c r="I260" s="11">
        <f t="shared" si="5"/>
        <v>0</v>
      </c>
      <c r="J260" s="128">
        <f t="shared" si="4"/>
        <v>-600.72999999999593</v>
      </c>
    </row>
    <row r="261" spans="1:10" ht="26.25" x14ac:dyDescent="0.25">
      <c r="A261" s="2">
        <v>42551</v>
      </c>
      <c r="B261" s="97" t="s">
        <v>982</v>
      </c>
      <c r="D261" s="42" t="s">
        <v>983</v>
      </c>
      <c r="E261" s="51">
        <v>697875</v>
      </c>
      <c r="F261" s="16">
        <v>1270427</v>
      </c>
      <c r="G261" s="9">
        <v>38988.83</v>
      </c>
      <c r="H261" s="9">
        <v>37500</v>
      </c>
      <c r="I261" s="11">
        <f t="shared" si="5"/>
        <v>-1488.8300000000017</v>
      </c>
      <c r="J261" s="128">
        <f t="shared" si="4"/>
        <v>-2089.5599999999977</v>
      </c>
    </row>
    <row r="262" spans="1:10" ht="15.75" x14ac:dyDescent="0.25">
      <c r="A262" s="2"/>
      <c r="B262" s="27"/>
      <c r="D262" s="42"/>
      <c r="E262" s="51"/>
      <c r="F262" s="16"/>
      <c r="G262" s="9"/>
      <c r="H262" s="9"/>
      <c r="I262" s="11">
        <f t="shared" si="5"/>
        <v>0</v>
      </c>
      <c r="J262" s="128">
        <f t="shared" si="4"/>
        <v>-2089.5599999999977</v>
      </c>
    </row>
    <row r="263" spans="1:10" ht="26.25" x14ac:dyDescent="0.25">
      <c r="A263" s="2">
        <v>42551</v>
      </c>
      <c r="B263" s="97" t="s">
        <v>984</v>
      </c>
      <c r="D263" s="42" t="s">
        <v>985</v>
      </c>
      <c r="E263" s="51">
        <v>697875</v>
      </c>
      <c r="F263" s="16">
        <v>1269758</v>
      </c>
      <c r="G263" s="9">
        <v>39019.1</v>
      </c>
      <c r="H263" s="9">
        <v>37500</v>
      </c>
      <c r="I263" s="11">
        <f t="shared" si="5"/>
        <v>-1519.0999999999985</v>
      </c>
      <c r="J263" s="132">
        <f t="shared" si="4"/>
        <v>-3608.6599999999962</v>
      </c>
    </row>
    <row r="264" spans="1:10" ht="15.75" x14ac:dyDescent="0.25">
      <c r="A264" s="2"/>
      <c r="B264" s="27"/>
      <c r="D264" s="42"/>
      <c r="E264" s="51"/>
      <c r="F264" s="16"/>
      <c r="G264" s="9"/>
      <c r="H264" s="9"/>
      <c r="I264" s="11">
        <f t="shared" si="5"/>
        <v>0</v>
      </c>
      <c r="J264" s="128">
        <f t="shared" ref="J264:J327" si="6">J263+I264</f>
        <v>-3608.6599999999962</v>
      </c>
    </row>
    <row r="265" spans="1:10" ht="26.25" x14ac:dyDescent="0.25">
      <c r="A265" s="2">
        <v>42551</v>
      </c>
      <c r="B265" s="97" t="s">
        <v>977</v>
      </c>
      <c r="D265" s="42" t="s">
        <v>976</v>
      </c>
      <c r="E265" s="51">
        <v>723840</v>
      </c>
      <c r="F265" s="16">
        <v>1270590</v>
      </c>
      <c r="G265" s="9">
        <v>38722.71</v>
      </c>
      <c r="H265" s="9">
        <v>39000</v>
      </c>
      <c r="I265" s="11">
        <f t="shared" si="5"/>
        <v>277.29000000000087</v>
      </c>
      <c r="J265" s="132">
        <f t="shared" si="6"/>
        <v>-3331.3699999999953</v>
      </c>
    </row>
    <row r="266" spans="1:10" ht="15.75" x14ac:dyDescent="0.25">
      <c r="A266" s="2"/>
      <c r="B266" s="27"/>
      <c r="D266" s="42"/>
      <c r="E266" s="51"/>
      <c r="F266" s="16"/>
      <c r="G266" s="9"/>
      <c r="H266" s="9"/>
      <c r="I266" s="11">
        <f t="shared" si="5"/>
        <v>0</v>
      </c>
      <c r="J266" s="128">
        <f t="shared" si="6"/>
        <v>-3331.3699999999953</v>
      </c>
    </row>
    <row r="267" spans="1:10" ht="26.25" x14ac:dyDescent="0.25">
      <c r="A267" s="2">
        <v>42548</v>
      </c>
      <c r="B267" s="97" t="s">
        <v>980</v>
      </c>
      <c r="D267" s="42" t="s">
        <v>981</v>
      </c>
      <c r="E267" s="51">
        <v>685440</v>
      </c>
      <c r="F267" s="16">
        <v>1271431</v>
      </c>
      <c r="G267" s="9">
        <v>39535.910000000003</v>
      </c>
      <c r="H267" s="9">
        <v>36000</v>
      </c>
      <c r="I267" s="11">
        <f t="shared" si="5"/>
        <v>-3535.9100000000035</v>
      </c>
      <c r="J267" s="132">
        <f t="shared" si="6"/>
        <v>-6867.2799999999988</v>
      </c>
    </row>
    <row r="268" spans="1:10" ht="15.75" x14ac:dyDescent="0.25">
      <c r="A268" s="2"/>
      <c r="B268" s="27"/>
      <c r="D268" s="42"/>
      <c r="E268" s="51"/>
      <c r="F268" s="42"/>
      <c r="G268" s="9"/>
      <c r="H268" s="9"/>
      <c r="I268" s="11">
        <f t="shared" ref="I268:I547" si="7">H268-G268</f>
        <v>0</v>
      </c>
      <c r="J268" s="128">
        <f t="shared" si="6"/>
        <v>-6867.2799999999988</v>
      </c>
    </row>
    <row r="269" spans="1:10" ht="15.75" x14ac:dyDescent="0.25">
      <c r="A269" s="2"/>
      <c r="B269" s="27"/>
      <c r="D269" s="42"/>
      <c r="E269" s="51"/>
      <c r="F269" s="16"/>
      <c r="G269" s="9"/>
      <c r="H269" s="9"/>
      <c r="I269" s="11">
        <f t="shared" si="7"/>
        <v>0</v>
      </c>
      <c r="J269" s="128">
        <f t="shared" si="6"/>
        <v>-6867.2799999999988</v>
      </c>
    </row>
    <row r="270" spans="1:10" ht="39" x14ac:dyDescent="0.25">
      <c r="A270" s="2">
        <v>42552</v>
      </c>
      <c r="B270" s="93" t="s">
        <v>1301</v>
      </c>
      <c r="D270" s="42" t="s">
        <v>997</v>
      </c>
      <c r="E270" s="51">
        <v>723840</v>
      </c>
      <c r="F270" s="16">
        <v>1270591</v>
      </c>
      <c r="G270" s="9">
        <v>39009.01</v>
      </c>
      <c r="H270" s="9">
        <v>39000</v>
      </c>
      <c r="I270" s="11">
        <f t="shared" si="7"/>
        <v>-9.0100000000020373</v>
      </c>
      <c r="J270" s="128">
        <f t="shared" si="6"/>
        <v>-6876.2900000000009</v>
      </c>
    </row>
    <row r="271" spans="1:10" ht="15.75" x14ac:dyDescent="0.25">
      <c r="A271" s="2"/>
      <c r="B271" s="27"/>
      <c r="D271" s="42" t="s">
        <v>961</v>
      </c>
      <c r="E271" s="51"/>
      <c r="F271" s="16" t="s">
        <v>1302</v>
      </c>
      <c r="G271" s="9"/>
      <c r="H271" s="9">
        <v>600</v>
      </c>
      <c r="I271" s="11">
        <f t="shared" si="7"/>
        <v>600</v>
      </c>
      <c r="J271" s="132">
        <f t="shared" si="6"/>
        <v>-6276.2900000000009</v>
      </c>
    </row>
    <row r="272" spans="1:10" ht="26.25" x14ac:dyDescent="0.25">
      <c r="A272" s="2">
        <v>42557</v>
      </c>
      <c r="B272" s="93" t="s">
        <v>998</v>
      </c>
      <c r="D272" s="42" t="s">
        <v>999</v>
      </c>
      <c r="E272" s="51">
        <v>788760</v>
      </c>
      <c r="F272" s="16">
        <v>1271432</v>
      </c>
      <c r="G272" s="9">
        <v>39150.339999999997</v>
      </c>
      <c r="H272" s="9">
        <v>42000</v>
      </c>
      <c r="I272" s="11">
        <f t="shared" si="7"/>
        <v>2849.6600000000035</v>
      </c>
      <c r="J272" s="128">
        <f t="shared" si="6"/>
        <v>-3426.6299999999974</v>
      </c>
    </row>
    <row r="273" spans="1:10" ht="15.75" x14ac:dyDescent="0.25">
      <c r="A273" s="2"/>
      <c r="B273" s="27"/>
      <c r="D273" s="42"/>
      <c r="E273" s="51"/>
      <c r="F273" s="16"/>
      <c r="G273" s="9"/>
      <c r="H273" s="9"/>
      <c r="I273" s="11">
        <f t="shared" si="7"/>
        <v>0</v>
      </c>
      <c r="J273" s="128">
        <f t="shared" si="6"/>
        <v>-3426.6299999999974</v>
      </c>
    </row>
    <row r="274" spans="1:10" ht="26.25" x14ac:dyDescent="0.25">
      <c r="A274" s="2">
        <v>42558</v>
      </c>
      <c r="B274" s="93" t="s">
        <v>980</v>
      </c>
      <c r="D274" s="42" t="s">
        <v>988</v>
      </c>
      <c r="E274" s="51">
        <v>810550</v>
      </c>
      <c r="F274" s="16">
        <v>1272376</v>
      </c>
      <c r="G274" s="9">
        <v>40512</v>
      </c>
      <c r="H274" s="9">
        <v>43000</v>
      </c>
      <c r="I274" s="11">
        <f t="shared" si="7"/>
        <v>2488</v>
      </c>
      <c r="J274" s="128">
        <f t="shared" si="6"/>
        <v>-938.62999999999738</v>
      </c>
    </row>
    <row r="275" spans="1:10" ht="15.75" x14ac:dyDescent="0.25">
      <c r="A275" s="2"/>
      <c r="B275" s="27"/>
      <c r="D275" s="42"/>
      <c r="E275" s="51"/>
      <c r="F275" s="16"/>
      <c r="G275" s="9"/>
      <c r="H275" s="9"/>
      <c r="I275" s="11">
        <f t="shared" si="7"/>
        <v>0</v>
      </c>
      <c r="J275" s="128">
        <f t="shared" si="6"/>
        <v>-938.62999999999738</v>
      </c>
    </row>
    <row r="276" spans="1:10" ht="26.25" x14ac:dyDescent="0.25">
      <c r="A276" s="2">
        <v>42558</v>
      </c>
      <c r="B276" s="93" t="s">
        <v>1001</v>
      </c>
      <c r="D276" s="42" t="s">
        <v>1000</v>
      </c>
      <c r="E276" s="51">
        <v>810550</v>
      </c>
      <c r="F276" s="16">
        <v>1272377</v>
      </c>
      <c r="G276" s="9">
        <v>40538.42</v>
      </c>
      <c r="H276" s="9">
        <v>43000</v>
      </c>
      <c r="I276" s="11">
        <f t="shared" si="7"/>
        <v>2461.5800000000017</v>
      </c>
      <c r="J276" s="128">
        <f t="shared" si="6"/>
        <v>1522.9500000000044</v>
      </c>
    </row>
    <row r="277" spans="1:10" ht="15.75" x14ac:dyDescent="0.25">
      <c r="A277" s="2"/>
      <c r="B277" s="27"/>
      <c r="D277" s="42"/>
      <c r="E277" s="51"/>
      <c r="F277" s="16"/>
      <c r="G277" s="9"/>
      <c r="H277" s="9"/>
      <c r="I277" s="11">
        <f t="shared" si="7"/>
        <v>0</v>
      </c>
      <c r="J277" s="128">
        <f t="shared" si="6"/>
        <v>1522.9500000000044</v>
      </c>
    </row>
    <row r="278" spans="1:10" ht="26.25" x14ac:dyDescent="0.25">
      <c r="A278" s="2">
        <v>42559</v>
      </c>
      <c r="B278" s="93" t="s">
        <v>1004</v>
      </c>
      <c r="D278" s="42" t="s">
        <v>1005</v>
      </c>
      <c r="E278" s="51">
        <v>563100</v>
      </c>
      <c r="F278" s="16">
        <v>1271069</v>
      </c>
      <c r="G278" s="9">
        <v>26678.57</v>
      </c>
      <c r="H278" s="9">
        <v>30000</v>
      </c>
      <c r="I278" s="11">
        <f t="shared" si="7"/>
        <v>3321.4300000000003</v>
      </c>
      <c r="J278" s="132">
        <f t="shared" si="6"/>
        <v>4844.3800000000047</v>
      </c>
    </row>
    <row r="279" spans="1:10" ht="15.75" x14ac:dyDescent="0.25">
      <c r="A279" s="2"/>
      <c r="B279" s="27"/>
      <c r="D279" s="42"/>
      <c r="E279" s="51"/>
      <c r="F279" s="16"/>
      <c r="G279" s="9"/>
      <c r="H279" s="9"/>
      <c r="I279" s="11">
        <f t="shared" si="7"/>
        <v>0</v>
      </c>
      <c r="J279" s="128">
        <f t="shared" si="6"/>
        <v>4844.3800000000047</v>
      </c>
    </row>
    <row r="280" spans="1:10" ht="26.25" x14ac:dyDescent="0.25">
      <c r="A280" s="2">
        <v>42562</v>
      </c>
      <c r="B280" s="93" t="s">
        <v>980</v>
      </c>
      <c r="D280" s="42" t="s">
        <v>989</v>
      </c>
      <c r="E280" s="51">
        <v>740600</v>
      </c>
      <c r="F280" s="16">
        <v>1274490</v>
      </c>
      <c r="G280" s="9">
        <v>38954.99</v>
      </c>
      <c r="H280" s="9">
        <v>40000</v>
      </c>
      <c r="I280" s="11">
        <f t="shared" si="7"/>
        <v>1045.010000000002</v>
      </c>
      <c r="J280" s="128">
        <f t="shared" si="6"/>
        <v>5889.3900000000067</v>
      </c>
    </row>
    <row r="281" spans="1:10" ht="15.75" x14ac:dyDescent="0.25">
      <c r="A281" s="2"/>
      <c r="B281" s="27"/>
      <c r="D281" s="42"/>
      <c r="E281" s="51"/>
      <c r="F281" s="16"/>
      <c r="G281" s="9"/>
      <c r="H281" s="9"/>
      <c r="I281" s="11">
        <f t="shared" si="7"/>
        <v>0</v>
      </c>
      <c r="J281" s="128">
        <f t="shared" si="6"/>
        <v>5889.3900000000067</v>
      </c>
    </row>
    <row r="282" spans="1:10" ht="26.25" x14ac:dyDescent="0.25">
      <c r="A282" s="2">
        <v>42564</v>
      </c>
      <c r="B282" s="93" t="s">
        <v>1006</v>
      </c>
      <c r="D282" s="42" t="s">
        <v>1007</v>
      </c>
      <c r="E282" s="51">
        <v>742200</v>
      </c>
      <c r="F282" s="16">
        <v>1273792</v>
      </c>
      <c r="G282" s="9">
        <v>39831.230000000003</v>
      </c>
      <c r="H282" s="9">
        <v>40000</v>
      </c>
      <c r="I282" s="11">
        <f t="shared" si="7"/>
        <v>168.7699999999968</v>
      </c>
      <c r="J282" s="128">
        <f t="shared" si="6"/>
        <v>6058.1600000000035</v>
      </c>
    </row>
    <row r="283" spans="1:10" ht="15.75" x14ac:dyDescent="0.25">
      <c r="A283" s="2"/>
      <c r="B283" s="27"/>
      <c r="D283" s="42"/>
      <c r="E283" s="51"/>
      <c r="F283" s="16"/>
      <c r="G283" s="9"/>
      <c r="H283" s="9"/>
      <c r="I283" s="11">
        <f t="shared" si="7"/>
        <v>0</v>
      </c>
      <c r="J283" s="128">
        <f t="shared" si="6"/>
        <v>6058.1600000000035</v>
      </c>
    </row>
    <row r="284" spans="1:10" ht="26.25" x14ac:dyDescent="0.25">
      <c r="A284" s="2">
        <v>42564</v>
      </c>
      <c r="B284" s="93" t="s">
        <v>1008</v>
      </c>
      <c r="D284" s="42" t="s">
        <v>1009</v>
      </c>
      <c r="E284" s="51">
        <v>742599.27</v>
      </c>
      <c r="F284" s="16">
        <v>1273793</v>
      </c>
      <c r="G284" s="9">
        <v>38615.58</v>
      </c>
      <c r="H284" s="9">
        <v>40000</v>
      </c>
      <c r="I284" s="11">
        <f t="shared" si="7"/>
        <v>1384.4199999999983</v>
      </c>
      <c r="J284" s="128">
        <f t="shared" si="6"/>
        <v>7442.5800000000017</v>
      </c>
    </row>
    <row r="285" spans="1:10" ht="15.75" x14ac:dyDescent="0.25">
      <c r="A285" s="2"/>
      <c r="B285" s="27"/>
      <c r="D285" s="42"/>
      <c r="E285" s="51"/>
      <c r="F285" s="16"/>
      <c r="G285" s="9"/>
      <c r="H285" s="9"/>
      <c r="I285" s="11">
        <f t="shared" si="7"/>
        <v>0</v>
      </c>
      <c r="J285" s="128">
        <f t="shared" si="6"/>
        <v>7442.5800000000017</v>
      </c>
    </row>
    <row r="286" spans="1:10" ht="26.25" x14ac:dyDescent="0.25">
      <c r="A286" s="2">
        <v>42565</v>
      </c>
      <c r="B286" s="93" t="s">
        <v>1010</v>
      </c>
      <c r="D286" s="42" t="s">
        <v>1011</v>
      </c>
      <c r="E286" s="51">
        <v>735240</v>
      </c>
      <c r="F286" s="16">
        <v>1274491</v>
      </c>
      <c r="G286" s="9">
        <v>39124.46</v>
      </c>
      <c r="H286" s="9">
        <v>40000</v>
      </c>
      <c r="I286" s="11">
        <f t="shared" si="7"/>
        <v>875.54000000000087</v>
      </c>
      <c r="J286" s="132">
        <f t="shared" si="6"/>
        <v>8318.1200000000026</v>
      </c>
    </row>
    <row r="287" spans="1:10" ht="15.75" x14ac:dyDescent="0.25">
      <c r="A287" s="2"/>
      <c r="B287" s="27"/>
      <c r="D287" s="42"/>
      <c r="E287" s="51"/>
      <c r="F287" s="16"/>
      <c r="G287" s="9"/>
      <c r="H287" s="9"/>
      <c r="I287" s="11">
        <f t="shared" si="7"/>
        <v>0</v>
      </c>
      <c r="J287" s="128">
        <f t="shared" si="6"/>
        <v>8318.1200000000026</v>
      </c>
    </row>
    <row r="288" spans="1:10" ht="26.25" x14ac:dyDescent="0.25">
      <c r="A288" s="2">
        <v>42569</v>
      </c>
      <c r="B288" s="93" t="s">
        <v>1014</v>
      </c>
      <c r="D288" s="42" t="s">
        <v>1015</v>
      </c>
      <c r="E288" s="51">
        <v>733200</v>
      </c>
      <c r="F288" s="16">
        <v>1275827</v>
      </c>
      <c r="G288" s="9">
        <v>35301.78</v>
      </c>
      <c r="H288" s="9">
        <v>40000</v>
      </c>
      <c r="I288" s="11">
        <f t="shared" si="7"/>
        <v>4698.2200000000012</v>
      </c>
      <c r="J288" s="132">
        <f t="shared" si="6"/>
        <v>13016.340000000004</v>
      </c>
    </row>
    <row r="289" spans="1:10" ht="15.75" x14ac:dyDescent="0.25">
      <c r="A289" s="2"/>
      <c r="B289" s="27"/>
      <c r="D289" s="42"/>
      <c r="E289" s="51"/>
      <c r="F289" s="16"/>
      <c r="G289" s="9"/>
      <c r="H289" s="9"/>
      <c r="I289" s="11">
        <f t="shared" si="7"/>
        <v>0</v>
      </c>
      <c r="J289" s="128">
        <f t="shared" si="6"/>
        <v>13016.340000000004</v>
      </c>
    </row>
    <row r="290" spans="1:10" ht="26.25" x14ac:dyDescent="0.25">
      <c r="A290" s="2">
        <v>42571</v>
      </c>
      <c r="B290" s="93" t="s">
        <v>1019</v>
      </c>
      <c r="D290" s="42" t="s">
        <v>1020</v>
      </c>
      <c r="E290" s="51">
        <v>777420</v>
      </c>
      <c r="F290" s="16">
        <v>1275458</v>
      </c>
      <c r="G290" s="9">
        <v>35378.42</v>
      </c>
      <c r="H290" s="9">
        <v>42000</v>
      </c>
      <c r="I290" s="11">
        <f t="shared" si="7"/>
        <v>6621.5800000000017</v>
      </c>
      <c r="J290" s="132">
        <f t="shared" si="6"/>
        <v>19637.920000000006</v>
      </c>
    </row>
    <row r="291" spans="1:10" ht="15.75" x14ac:dyDescent="0.25">
      <c r="A291" s="2"/>
      <c r="B291" s="27"/>
      <c r="D291" s="42"/>
      <c r="E291" s="51"/>
      <c r="F291" s="16"/>
      <c r="G291" s="9"/>
      <c r="H291" s="9"/>
      <c r="I291" s="11">
        <f t="shared" si="7"/>
        <v>0</v>
      </c>
      <c r="J291" s="128">
        <f t="shared" si="6"/>
        <v>19637.920000000006</v>
      </c>
    </row>
    <row r="292" spans="1:10" ht="26.25" x14ac:dyDescent="0.25">
      <c r="A292" s="2">
        <v>42571</v>
      </c>
      <c r="B292" s="93" t="s">
        <v>1016</v>
      </c>
      <c r="D292" s="99" t="s">
        <v>990</v>
      </c>
      <c r="E292" s="51">
        <v>962000</v>
      </c>
      <c r="F292" s="16">
        <v>1276156</v>
      </c>
      <c r="G292" s="9">
        <v>48827.44</v>
      </c>
      <c r="H292" s="9">
        <v>52000</v>
      </c>
      <c r="I292" s="11">
        <f t="shared" si="7"/>
        <v>3172.5599999999977</v>
      </c>
      <c r="J292" s="128">
        <f t="shared" si="6"/>
        <v>22810.480000000003</v>
      </c>
    </row>
    <row r="293" spans="1:10" ht="15.75" x14ac:dyDescent="0.25">
      <c r="A293" s="2"/>
      <c r="B293" s="27"/>
      <c r="D293" s="42"/>
      <c r="E293" s="51"/>
      <c r="F293" s="16"/>
      <c r="G293" s="9"/>
      <c r="H293" s="9"/>
      <c r="I293" s="11">
        <f t="shared" si="7"/>
        <v>0</v>
      </c>
      <c r="J293" s="128">
        <f t="shared" si="6"/>
        <v>22810.480000000003</v>
      </c>
    </row>
    <row r="294" spans="1:10" ht="26.25" x14ac:dyDescent="0.25">
      <c r="A294" s="2">
        <v>42571</v>
      </c>
      <c r="B294" s="93" t="s">
        <v>1017</v>
      </c>
      <c r="D294" s="42" t="s">
        <v>1018</v>
      </c>
      <c r="E294" s="51">
        <v>555300</v>
      </c>
      <c r="F294" s="16">
        <v>1275460</v>
      </c>
      <c r="G294" s="9">
        <v>25151.99</v>
      </c>
      <c r="H294" s="9">
        <v>30000</v>
      </c>
      <c r="I294" s="11">
        <f t="shared" si="7"/>
        <v>4848.0099999999984</v>
      </c>
      <c r="J294" s="132">
        <f t="shared" si="6"/>
        <v>27658.49</v>
      </c>
    </row>
    <row r="295" spans="1:10" ht="15.75" x14ac:dyDescent="0.25">
      <c r="A295" s="2"/>
      <c r="B295" s="27"/>
      <c r="D295" s="42"/>
      <c r="E295" s="51"/>
      <c r="F295" s="16"/>
      <c r="G295" s="9"/>
      <c r="H295" s="9"/>
      <c r="I295" s="11">
        <f t="shared" si="7"/>
        <v>0</v>
      </c>
      <c r="J295" s="128">
        <f t="shared" si="6"/>
        <v>27658.49</v>
      </c>
    </row>
    <row r="296" spans="1:10" ht="26.25" x14ac:dyDescent="0.25">
      <c r="A296" s="2">
        <v>42572</v>
      </c>
      <c r="B296" s="93" t="s">
        <v>1021</v>
      </c>
      <c r="D296" s="42" t="s">
        <v>1022</v>
      </c>
      <c r="E296" s="51">
        <v>671760</v>
      </c>
      <c r="F296" s="16">
        <v>1275459</v>
      </c>
      <c r="G296" s="9">
        <v>35843.29</v>
      </c>
      <c r="H296" s="9">
        <v>36000</v>
      </c>
      <c r="I296" s="11">
        <f t="shared" si="7"/>
        <v>156.70999999999913</v>
      </c>
      <c r="J296" s="132">
        <f t="shared" si="6"/>
        <v>27815.200000000001</v>
      </c>
    </row>
    <row r="297" spans="1:10" ht="15.75" x14ac:dyDescent="0.25">
      <c r="A297" s="2"/>
      <c r="B297" s="27"/>
      <c r="D297" s="42"/>
      <c r="E297" s="51"/>
      <c r="F297" s="16"/>
      <c r="G297" s="9"/>
      <c r="H297" s="9"/>
      <c r="I297" s="11">
        <f t="shared" si="7"/>
        <v>0</v>
      </c>
      <c r="J297" s="128">
        <f t="shared" si="6"/>
        <v>27815.200000000001</v>
      </c>
    </row>
    <row r="298" spans="1:10" ht="26.25" x14ac:dyDescent="0.25">
      <c r="A298" s="2">
        <v>42572</v>
      </c>
      <c r="B298" s="93" t="s">
        <v>1025</v>
      </c>
      <c r="D298" s="42" t="s">
        <v>1026</v>
      </c>
      <c r="E298" s="51">
        <v>671760</v>
      </c>
      <c r="F298" s="16">
        <v>1276839</v>
      </c>
      <c r="G298" s="9">
        <v>33736.67</v>
      </c>
      <c r="H298" s="9">
        <v>36000</v>
      </c>
      <c r="I298" s="11">
        <f t="shared" si="7"/>
        <v>2263.3300000000017</v>
      </c>
      <c r="J298" s="132">
        <f t="shared" si="6"/>
        <v>30078.530000000002</v>
      </c>
    </row>
    <row r="299" spans="1:10" ht="15.75" x14ac:dyDescent="0.25">
      <c r="A299" s="2"/>
      <c r="B299" s="27"/>
      <c r="D299" s="42"/>
      <c r="E299" s="51"/>
      <c r="F299" s="16"/>
      <c r="G299" s="9"/>
      <c r="H299" s="9"/>
      <c r="I299" s="11">
        <f t="shared" si="7"/>
        <v>0</v>
      </c>
      <c r="J299" s="128">
        <f t="shared" si="6"/>
        <v>30078.530000000002</v>
      </c>
    </row>
    <row r="300" spans="1:10" ht="26.25" x14ac:dyDescent="0.25">
      <c r="A300" s="2">
        <v>42572</v>
      </c>
      <c r="B300" s="93" t="s">
        <v>1023</v>
      </c>
      <c r="D300" s="42" t="s">
        <v>1024</v>
      </c>
      <c r="E300" s="51">
        <v>671760</v>
      </c>
      <c r="F300" s="16">
        <v>1276840</v>
      </c>
      <c r="G300" s="9">
        <v>34482.410000000003</v>
      </c>
      <c r="H300" s="9">
        <v>36000</v>
      </c>
      <c r="I300" s="11">
        <f t="shared" si="7"/>
        <v>1517.5899999999965</v>
      </c>
      <c r="J300" s="132">
        <f t="shared" si="6"/>
        <v>31596.12</v>
      </c>
    </row>
    <row r="301" spans="1:10" ht="15.75" x14ac:dyDescent="0.25">
      <c r="A301" s="2"/>
      <c r="B301" s="27"/>
      <c r="D301" s="42"/>
      <c r="E301" s="51"/>
      <c r="F301" s="16"/>
      <c r="G301" s="9"/>
      <c r="H301" s="9"/>
      <c r="I301" s="11">
        <f t="shared" si="7"/>
        <v>0</v>
      </c>
      <c r="J301" s="128">
        <f t="shared" si="6"/>
        <v>31596.12</v>
      </c>
    </row>
    <row r="302" spans="1:10" ht="26.25" x14ac:dyDescent="0.25">
      <c r="A302" s="2">
        <v>42576</v>
      </c>
      <c r="B302" s="93" t="s">
        <v>991</v>
      </c>
      <c r="D302" s="42" t="s">
        <v>992</v>
      </c>
      <c r="E302" s="51">
        <v>669492</v>
      </c>
      <c r="F302" s="16">
        <v>1277511</v>
      </c>
      <c r="G302" s="9">
        <v>33690.03</v>
      </c>
      <c r="H302" s="9">
        <v>36000</v>
      </c>
      <c r="I302" s="11">
        <f t="shared" si="7"/>
        <v>2309.9700000000012</v>
      </c>
      <c r="J302" s="132">
        <f t="shared" si="6"/>
        <v>33906.089999999997</v>
      </c>
    </row>
    <row r="303" spans="1:10" ht="15.75" x14ac:dyDescent="0.25">
      <c r="A303" s="2"/>
      <c r="B303" s="27"/>
      <c r="D303" s="42"/>
      <c r="E303" s="51"/>
      <c r="F303" s="16"/>
      <c r="G303" s="9"/>
      <c r="H303" s="9"/>
      <c r="I303" s="11">
        <f t="shared" si="7"/>
        <v>0</v>
      </c>
      <c r="J303" s="128">
        <f t="shared" si="6"/>
        <v>33906.089999999997</v>
      </c>
    </row>
    <row r="304" spans="1:10" ht="26.25" x14ac:dyDescent="0.25">
      <c r="A304" s="2">
        <v>42577</v>
      </c>
      <c r="B304" s="93" t="s">
        <v>993</v>
      </c>
      <c r="D304" s="42" t="s">
        <v>994</v>
      </c>
      <c r="E304" s="51">
        <v>660625</v>
      </c>
      <c r="F304" s="16">
        <v>1277897</v>
      </c>
      <c r="G304" s="9">
        <v>32093.86</v>
      </c>
      <c r="H304" s="9">
        <v>35000</v>
      </c>
      <c r="I304" s="11">
        <f t="shared" si="7"/>
        <v>2906.1399999999994</v>
      </c>
      <c r="J304" s="132">
        <f t="shared" si="6"/>
        <v>36812.229999999996</v>
      </c>
    </row>
    <row r="305" spans="1:10" ht="15.75" x14ac:dyDescent="0.25">
      <c r="A305" s="2"/>
      <c r="B305" s="27"/>
      <c r="D305" s="42"/>
      <c r="E305" s="51"/>
      <c r="F305" s="16"/>
      <c r="G305" s="9"/>
      <c r="H305" s="9"/>
      <c r="I305" s="11">
        <f t="shared" si="7"/>
        <v>0</v>
      </c>
      <c r="J305" s="128">
        <f t="shared" si="6"/>
        <v>36812.229999999996</v>
      </c>
    </row>
    <row r="306" spans="1:10" ht="26.25" x14ac:dyDescent="0.25">
      <c r="A306" s="2">
        <v>42577</v>
      </c>
      <c r="B306" s="93" t="s">
        <v>995</v>
      </c>
      <c r="D306" s="42" t="s">
        <v>996</v>
      </c>
      <c r="E306" s="51">
        <v>660625</v>
      </c>
      <c r="F306" s="16">
        <v>1277898</v>
      </c>
      <c r="G306" s="9">
        <v>32009.49</v>
      </c>
      <c r="H306" s="9">
        <v>35000</v>
      </c>
      <c r="I306" s="11">
        <f t="shared" si="7"/>
        <v>2990.5099999999984</v>
      </c>
      <c r="J306" s="132">
        <f t="shared" si="6"/>
        <v>39802.739999999991</v>
      </c>
    </row>
    <row r="307" spans="1:10" ht="15.75" x14ac:dyDescent="0.25">
      <c r="A307" s="2"/>
      <c r="B307" s="27"/>
      <c r="D307" s="42"/>
      <c r="E307" s="51"/>
      <c r="F307" s="16"/>
      <c r="G307" s="9"/>
      <c r="H307" s="9"/>
      <c r="I307" s="11">
        <f t="shared" si="7"/>
        <v>0</v>
      </c>
      <c r="J307" s="128">
        <f t="shared" si="6"/>
        <v>39802.739999999991</v>
      </c>
    </row>
    <row r="308" spans="1:10" ht="26.25" x14ac:dyDescent="0.25">
      <c r="A308" s="2">
        <v>42579</v>
      </c>
      <c r="B308" s="93" t="s">
        <v>1031</v>
      </c>
      <c r="D308" s="42" t="s">
        <v>1032</v>
      </c>
      <c r="E308" s="51">
        <v>605440</v>
      </c>
      <c r="F308" s="16">
        <v>1278940</v>
      </c>
      <c r="G308" s="9">
        <v>31690.5</v>
      </c>
      <c r="H308" s="9">
        <v>32000</v>
      </c>
      <c r="I308" s="11">
        <f t="shared" si="7"/>
        <v>309.5</v>
      </c>
      <c r="J308" s="132">
        <f t="shared" si="6"/>
        <v>40112.239999999991</v>
      </c>
    </row>
    <row r="309" spans="1:10" ht="15.75" x14ac:dyDescent="0.25">
      <c r="A309" s="2"/>
      <c r="B309" s="27"/>
      <c r="D309" s="42"/>
      <c r="E309" s="51"/>
      <c r="F309" s="16"/>
      <c r="G309" s="9"/>
      <c r="H309" s="9"/>
      <c r="I309" s="11">
        <f t="shared" si="7"/>
        <v>0</v>
      </c>
      <c r="J309" s="128">
        <f t="shared" si="6"/>
        <v>40112.239999999991</v>
      </c>
    </row>
    <row r="310" spans="1:10" ht="26.25" x14ac:dyDescent="0.25">
      <c r="A310" s="2">
        <v>42579</v>
      </c>
      <c r="B310" s="93" t="s">
        <v>1029</v>
      </c>
      <c r="D310" s="42" t="s">
        <v>1030</v>
      </c>
      <c r="E310" s="51">
        <v>605440</v>
      </c>
      <c r="F310" s="16">
        <v>1278941</v>
      </c>
      <c r="G310" s="9">
        <v>31390.38</v>
      </c>
      <c r="H310" s="9">
        <v>32000</v>
      </c>
      <c r="I310" s="11">
        <f t="shared" si="7"/>
        <v>609.61999999999898</v>
      </c>
      <c r="J310" s="132">
        <f t="shared" si="6"/>
        <v>40721.859999999986</v>
      </c>
    </row>
    <row r="311" spans="1:10" ht="15.75" x14ac:dyDescent="0.25">
      <c r="A311" s="2"/>
      <c r="B311" s="27"/>
      <c r="D311" s="42"/>
      <c r="E311" s="51"/>
      <c r="F311" s="16"/>
      <c r="G311" s="9"/>
      <c r="H311" s="9"/>
      <c r="I311" s="11">
        <f t="shared" si="7"/>
        <v>0</v>
      </c>
      <c r="J311" s="128">
        <f t="shared" si="6"/>
        <v>40721.859999999986</v>
      </c>
    </row>
    <row r="312" spans="1:10" ht="26.25" x14ac:dyDescent="0.25">
      <c r="A312" s="2">
        <v>42583</v>
      </c>
      <c r="B312" s="101" t="s">
        <v>1035</v>
      </c>
      <c r="D312" s="42" t="s">
        <v>1036</v>
      </c>
      <c r="E312" s="51">
        <v>605600</v>
      </c>
      <c r="F312" s="16">
        <v>1279167</v>
      </c>
      <c r="G312" s="9">
        <v>30073.42</v>
      </c>
      <c r="H312" s="9">
        <v>32000</v>
      </c>
      <c r="I312" s="11">
        <f t="shared" si="7"/>
        <v>1926.5800000000017</v>
      </c>
      <c r="J312" s="132">
        <f t="shared" si="6"/>
        <v>42648.439999999988</v>
      </c>
    </row>
    <row r="313" spans="1:10" ht="15.75" x14ac:dyDescent="0.25">
      <c r="A313" s="2"/>
      <c r="B313" s="27"/>
      <c r="D313" s="42"/>
      <c r="E313" s="51"/>
      <c r="F313" s="16"/>
      <c r="G313" s="9"/>
      <c r="H313" s="9"/>
      <c r="I313" s="11">
        <f t="shared" si="7"/>
        <v>0</v>
      </c>
      <c r="J313" s="128">
        <f t="shared" si="6"/>
        <v>42648.439999999988</v>
      </c>
    </row>
    <row r="314" spans="1:10" ht="26.25" x14ac:dyDescent="0.25">
      <c r="A314" s="2">
        <v>42585</v>
      </c>
      <c r="B314" s="101" t="s">
        <v>1047</v>
      </c>
      <c r="D314" s="42" t="s">
        <v>1048</v>
      </c>
      <c r="E314" s="51">
        <v>569940</v>
      </c>
      <c r="F314" s="16">
        <v>1280264</v>
      </c>
      <c r="G314" s="9">
        <v>30217.599999999999</v>
      </c>
      <c r="H314" s="9">
        <v>30000</v>
      </c>
      <c r="I314" s="11">
        <f t="shared" si="7"/>
        <v>-217.59999999999854</v>
      </c>
      <c r="J314" s="132">
        <f t="shared" si="6"/>
        <v>42430.839999999989</v>
      </c>
    </row>
    <row r="315" spans="1:10" ht="15.75" x14ac:dyDescent="0.25">
      <c r="A315" s="2"/>
      <c r="B315" s="27"/>
      <c r="D315" s="42"/>
      <c r="E315" s="51"/>
      <c r="F315" s="16"/>
      <c r="G315" s="9"/>
      <c r="H315" s="9"/>
      <c r="I315" s="11">
        <f t="shared" si="7"/>
        <v>0</v>
      </c>
      <c r="J315" s="128">
        <f t="shared" si="6"/>
        <v>42430.839999999989</v>
      </c>
    </row>
    <row r="316" spans="1:10" ht="26.25" x14ac:dyDescent="0.25">
      <c r="A316" s="2">
        <v>42585</v>
      </c>
      <c r="B316" s="101" t="s">
        <v>1045</v>
      </c>
      <c r="D316" s="42" t="s">
        <v>1046</v>
      </c>
      <c r="E316" s="51">
        <v>571050</v>
      </c>
      <c r="F316" s="16">
        <v>1280386</v>
      </c>
      <c r="G316" s="9">
        <v>30177.83</v>
      </c>
      <c r="H316" s="9">
        <v>30000</v>
      </c>
      <c r="I316" s="11">
        <f t="shared" si="7"/>
        <v>-177.83000000000175</v>
      </c>
      <c r="J316" s="132">
        <f t="shared" si="6"/>
        <v>42253.009999999987</v>
      </c>
    </row>
    <row r="317" spans="1:10" ht="15.75" x14ac:dyDescent="0.25">
      <c r="A317" s="2"/>
      <c r="B317" s="27"/>
      <c r="D317" s="42"/>
      <c r="E317" s="51"/>
      <c r="F317" s="16"/>
      <c r="G317" s="9"/>
      <c r="H317" s="9"/>
      <c r="I317" s="11">
        <f t="shared" si="7"/>
        <v>0</v>
      </c>
      <c r="J317" s="128">
        <f t="shared" si="6"/>
        <v>42253.009999999987</v>
      </c>
    </row>
    <row r="318" spans="1:10" ht="26.25" x14ac:dyDescent="0.25">
      <c r="A318" s="2">
        <v>42586</v>
      </c>
      <c r="B318" s="101" t="s">
        <v>1049</v>
      </c>
      <c r="D318" s="42" t="s">
        <v>1050</v>
      </c>
      <c r="E318" s="51">
        <v>606944</v>
      </c>
      <c r="F318" s="16">
        <v>1280934</v>
      </c>
      <c r="G318" s="9">
        <v>31032.99</v>
      </c>
      <c r="H318" s="9">
        <v>32000</v>
      </c>
      <c r="I318" s="11">
        <f t="shared" si="7"/>
        <v>967.0099999999984</v>
      </c>
      <c r="J318" s="132">
        <f t="shared" si="6"/>
        <v>43220.01999999999</v>
      </c>
    </row>
    <row r="319" spans="1:10" ht="15.75" x14ac:dyDescent="0.25">
      <c r="A319" s="2"/>
      <c r="B319" s="27"/>
      <c r="D319" s="42"/>
      <c r="E319" s="51"/>
      <c r="F319" s="16"/>
      <c r="G319" s="9"/>
      <c r="H319" s="9"/>
      <c r="I319" s="11">
        <f t="shared" si="7"/>
        <v>0</v>
      </c>
      <c r="J319" s="128">
        <f t="shared" si="6"/>
        <v>43220.01999999999</v>
      </c>
    </row>
    <row r="320" spans="1:10" ht="26.25" x14ac:dyDescent="0.25">
      <c r="A320" s="2">
        <v>42586</v>
      </c>
      <c r="B320" s="101" t="s">
        <v>1051</v>
      </c>
      <c r="D320" s="42" t="s">
        <v>1052</v>
      </c>
      <c r="E320" s="51">
        <v>606688</v>
      </c>
      <c r="F320" s="16">
        <v>1280935</v>
      </c>
      <c r="G320" s="9">
        <v>30980.67</v>
      </c>
      <c r="H320" s="9">
        <v>32000</v>
      </c>
      <c r="I320" s="11">
        <f t="shared" si="7"/>
        <v>1019.3300000000017</v>
      </c>
      <c r="J320" s="132">
        <f t="shared" si="6"/>
        <v>44239.349999999991</v>
      </c>
    </row>
    <row r="321" spans="1:10" ht="15.75" x14ac:dyDescent="0.25">
      <c r="A321" s="2"/>
      <c r="B321" s="27"/>
      <c r="D321" s="42"/>
      <c r="E321" s="51"/>
      <c r="F321" s="16"/>
      <c r="G321" s="9"/>
      <c r="H321" s="9"/>
      <c r="I321" s="11">
        <f t="shared" si="7"/>
        <v>0</v>
      </c>
      <c r="J321" s="128">
        <f t="shared" si="6"/>
        <v>44239.349999999991</v>
      </c>
    </row>
    <row r="322" spans="1:10" ht="26.25" x14ac:dyDescent="0.25">
      <c r="A322" s="2">
        <v>42590</v>
      </c>
      <c r="B322" s="101" t="s">
        <v>1054</v>
      </c>
      <c r="D322" s="42" t="s">
        <v>1055</v>
      </c>
      <c r="E322" s="51">
        <v>465750</v>
      </c>
      <c r="F322" s="16">
        <v>1281599</v>
      </c>
      <c r="G322" s="9">
        <v>31721.9</v>
      </c>
      <c r="H322" s="9">
        <v>25000</v>
      </c>
      <c r="I322" s="11">
        <f t="shared" si="7"/>
        <v>-6721.9000000000015</v>
      </c>
      <c r="J322" s="132">
        <f t="shared" si="6"/>
        <v>37517.44999999999</v>
      </c>
    </row>
    <row r="323" spans="1:10" ht="15.75" x14ac:dyDescent="0.25">
      <c r="A323" s="2"/>
      <c r="B323" s="27"/>
      <c r="D323" s="42"/>
      <c r="E323" s="51"/>
      <c r="F323" s="16"/>
      <c r="G323" s="9"/>
      <c r="H323" s="9"/>
      <c r="I323" s="11">
        <f t="shared" si="7"/>
        <v>0</v>
      </c>
      <c r="J323" s="128">
        <f t="shared" si="6"/>
        <v>37517.44999999999</v>
      </c>
    </row>
    <row r="324" spans="1:10" ht="26.25" x14ac:dyDescent="0.25">
      <c r="A324" s="2">
        <v>42592</v>
      </c>
      <c r="B324" s="101" t="s">
        <v>1056</v>
      </c>
      <c r="D324" s="42" t="s">
        <v>1057</v>
      </c>
      <c r="E324" s="51">
        <v>461125</v>
      </c>
      <c r="F324" s="16">
        <v>1282541</v>
      </c>
      <c r="G324" s="9">
        <v>32829.910000000003</v>
      </c>
      <c r="H324" s="9">
        <v>25000</v>
      </c>
      <c r="I324" s="11">
        <f t="shared" si="7"/>
        <v>-7829.9100000000035</v>
      </c>
      <c r="J324" s="132">
        <f t="shared" si="6"/>
        <v>29687.539999999986</v>
      </c>
    </row>
    <row r="325" spans="1:10" ht="15.75" x14ac:dyDescent="0.25">
      <c r="A325" s="2"/>
      <c r="B325" s="27"/>
      <c r="D325" s="42"/>
      <c r="E325" s="51"/>
      <c r="F325" s="16"/>
      <c r="G325" s="9"/>
      <c r="H325" s="9"/>
      <c r="I325" s="11">
        <f t="shared" si="7"/>
        <v>0</v>
      </c>
      <c r="J325" s="128">
        <f t="shared" si="6"/>
        <v>29687.539999999986</v>
      </c>
    </row>
    <row r="326" spans="1:10" ht="26.25" x14ac:dyDescent="0.25">
      <c r="A326" s="2">
        <v>42592</v>
      </c>
      <c r="B326" s="101" t="s">
        <v>1037</v>
      </c>
      <c r="D326" s="42" t="s">
        <v>1038</v>
      </c>
      <c r="E326" s="51">
        <v>461125</v>
      </c>
      <c r="F326" s="16">
        <v>1282889</v>
      </c>
      <c r="G326" s="9">
        <v>32925.49</v>
      </c>
      <c r="H326" s="9">
        <v>25000</v>
      </c>
      <c r="I326" s="11">
        <f t="shared" si="7"/>
        <v>-7925.489999999998</v>
      </c>
      <c r="J326" s="132">
        <f t="shared" si="6"/>
        <v>21762.049999999988</v>
      </c>
    </row>
    <row r="327" spans="1:10" ht="15.75" x14ac:dyDescent="0.25">
      <c r="A327" s="2"/>
      <c r="B327" s="27"/>
      <c r="D327" s="42"/>
      <c r="E327" s="51"/>
      <c r="F327" s="16"/>
      <c r="G327" s="9"/>
      <c r="H327" s="9"/>
      <c r="I327" s="11">
        <f t="shared" si="7"/>
        <v>0</v>
      </c>
      <c r="J327" s="128">
        <f t="shared" si="6"/>
        <v>21762.049999999988</v>
      </c>
    </row>
    <row r="328" spans="1:10" ht="26.25" x14ac:dyDescent="0.25">
      <c r="A328" s="2">
        <v>42593</v>
      </c>
      <c r="B328" s="101" t="s">
        <v>1058</v>
      </c>
      <c r="D328" s="42" t="s">
        <v>1059</v>
      </c>
      <c r="E328" s="51">
        <v>461000</v>
      </c>
      <c r="F328" s="16">
        <v>1283162</v>
      </c>
      <c r="G328" s="9">
        <v>32852.78</v>
      </c>
      <c r="H328" s="9">
        <v>25000</v>
      </c>
      <c r="I328" s="11">
        <f t="shared" si="7"/>
        <v>-7852.7799999999988</v>
      </c>
      <c r="J328" s="132">
        <f t="shared" ref="J328:J391" si="8">J327+I328</f>
        <v>13909.26999999999</v>
      </c>
    </row>
    <row r="329" spans="1:10" ht="15.75" x14ac:dyDescent="0.25">
      <c r="A329" s="2"/>
      <c r="B329" s="27"/>
      <c r="D329" s="42"/>
      <c r="E329" s="51"/>
      <c r="F329" s="16"/>
      <c r="G329" s="9"/>
      <c r="H329" s="9"/>
      <c r="I329" s="11">
        <f t="shared" si="7"/>
        <v>0</v>
      </c>
      <c r="J329" s="128">
        <f t="shared" si="8"/>
        <v>13909.26999999999</v>
      </c>
    </row>
    <row r="330" spans="1:10" ht="26.25" x14ac:dyDescent="0.25">
      <c r="A330" s="2">
        <v>42593</v>
      </c>
      <c r="B330" s="101" t="s">
        <v>1043</v>
      </c>
      <c r="D330" s="42" t="s">
        <v>1044</v>
      </c>
      <c r="E330" s="51">
        <v>461000</v>
      </c>
      <c r="F330" s="16">
        <v>1283163</v>
      </c>
      <c r="G330" s="9">
        <v>33111.96</v>
      </c>
      <c r="H330" s="9">
        <v>25000</v>
      </c>
      <c r="I330" s="11">
        <f t="shared" si="7"/>
        <v>-8111.9599999999991</v>
      </c>
      <c r="J330" s="132">
        <f t="shared" si="8"/>
        <v>5797.3099999999904</v>
      </c>
    </row>
    <row r="331" spans="1:10" ht="15.75" x14ac:dyDescent="0.25">
      <c r="A331" s="2"/>
      <c r="B331" s="27"/>
      <c r="D331" s="42"/>
      <c r="E331" s="51"/>
      <c r="F331" s="16"/>
      <c r="G331" s="9"/>
      <c r="H331" s="9"/>
      <c r="I331" s="11">
        <f t="shared" si="7"/>
        <v>0</v>
      </c>
      <c r="J331" s="128">
        <f t="shared" si="8"/>
        <v>5797.3099999999904</v>
      </c>
    </row>
    <row r="332" spans="1:10" ht="39" x14ac:dyDescent="0.25">
      <c r="A332" s="2">
        <v>42597</v>
      </c>
      <c r="B332" s="101" t="s">
        <v>1040</v>
      </c>
      <c r="D332" s="42" t="s">
        <v>1039</v>
      </c>
      <c r="E332" s="51">
        <v>456250</v>
      </c>
      <c r="F332" s="16">
        <v>1283397</v>
      </c>
      <c r="G332" s="9">
        <v>33841.03</v>
      </c>
      <c r="H332" s="9">
        <v>25000</v>
      </c>
      <c r="I332" s="11">
        <f t="shared" si="7"/>
        <v>-8841.0299999999988</v>
      </c>
      <c r="J332" s="128">
        <f t="shared" si="8"/>
        <v>-3043.7200000000084</v>
      </c>
    </row>
    <row r="333" spans="1:10" ht="15.75" x14ac:dyDescent="0.25">
      <c r="A333" s="2"/>
      <c r="B333" s="27"/>
      <c r="D333" s="42"/>
      <c r="E333" s="51"/>
      <c r="F333" s="16"/>
      <c r="G333" s="9"/>
      <c r="H333" s="9">
        <v>600</v>
      </c>
      <c r="I333" s="11">
        <f t="shared" si="7"/>
        <v>600</v>
      </c>
      <c r="J333" s="132">
        <f t="shared" si="8"/>
        <v>-2443.7200000000084</v>
      </c>
    </row>
    <row r="334" spans="1:10" ht="26.25" x14ac:dyDescent="0.25">
      <c r="A334" s="2">
        <v>42599</v>
      </c>
      <c r="B334" s="101" t="s">
        <v>1064</v>
      </c>
      <c r="D334" s="42" t="s">
        <v>1065</v>
      </c>
      <c r="E334" s="51">
        <v>598290</v>
      </c>
      <c r="F334" s="16">
        <v>1284515</v>
      </c>
      <c r="G334" s="9">
        <v>34551.61</v>
      </c>
      <c r="H334" s="9">
        <v>33000</v>
      </c>
      <c r="I334" s="11">
        <f t="shared" si="7"/>
        <v>-1551.6100000000006</v>
      </c>
      <c r="J334" s="128">
        <f t="shared" si="8"/>
        <v>-3995.330000000009</v>
      </c>
    </row>
    <row r="335" spans="1:10" ht="15.75" x14ac:dyDescent="0.25">
      <c r="A335" s="2"/>
      <c r="B335" s="27"/>
      <c r="D335" s="42"/>
      <c r="E335" s="51"/>
      <c r="F335" s="16"/>
      <c r="G335" s="9"/>
      <c r="H335" s="9"/>
      <c r="I335" s="11">
        <f t="shared" si="7"/>
        <v>0</v>
      </c>
      <c r="J335" s="128">
        <f t="shared" si="8"/>
        <v>-3995.330000000009</v>
      </c>
    </row>
    <row r="336" spans="1:10" ht="26.25" x14ac:dyDescent="0.25">
      <c r="A336" s="2">
        <v>42599</v>
      </c>
      <c r="B336" s="101" t="s">
        <v>1066</v>
      </c>
      <c r="D336" s="42" t="s">
        <v>1067</v>
      </c>
      <c r="E336" s="51">
        <v>598290</v>
      </c>
      <c r="F336" s="16">
        <v>1284813</v>
      </c>
      <c r="G336" s="9">
        <v>34295.51</v>
      </c>
      <c r="H336" s="9">
        <v>33000</v>
      </c>
      <c r="I336" s="11">
        <f t="shared" si="7"/>
        <v>-1295.510000000002</v>
      </c>
      <c r="J336" s="128">
        <f t="shared" si="8"/>
        <v>-5290.8400000000111</v>
      </c>
    </row>
    <row r="337" spans="1:10" ht="15.75" x14ac:dyDescent="0.25">
      <c r="A337" s="2"/>
      <c r="B337" s="27"/>
      <c r="D337" s="42"/>
      <c r="E337" s="51"/>
      <c r="F337" s="16"/>
      <c r="G337" s="9"/>
      <c r="H337" s="9"/>
      <c r="I337" s="11">
        <f t="shared" si="7"/>
        <v>0</v>
      </c>
      <c r="J337" s="128">
        <f t="shared" si="8"/>
        <v>-5290.8400000000111</v>
      </c>
    </row>
    <row r="338" spans="1:10" ht="26.25" x14ac:dyDescent="0.25">
      <c r="A338" s="2">
        <v>42598</v>
      </c>
      <c r="B338" s="101" t="s">
        <v>1062</v>
      </c>
      <c r="D338" s="42" t="s">
        <v>1063</v>
      </c>
      <c r="E338" s="51">
        <v>594990</v>
      </c>
      <c r="F338" s="16">
        <v>1284083</v>
      </c>
      <c r="G338" s="9">
        <v>34391.14</v>
      </c>
      <c r="H338" s="9">
        <v>33000</v>
      </c>
      <c r="I338" s="11">
        <f t="shared" si="7"/>
        <v>-1391.1399999999994</v>
      </c>
      <c r="J338" s="128">
        <f t="shared" si="8"/>
        <v>-6681.9800000000105</v>
      </c>
    </row>
    <row r="339" spans="1:10" ht="15.75" x14ac:dyDescent="0.25">
      <c r="A339" s="2"/>
      <c r="B339" s="27"/>
      <c r="D339" s="42"/>
      <c r="E339" s="51"/>
      <c r="F339" s="16"/>
      <c r="G339" s="9"/>
      <c r="H339" s="9"/>
      <c r="I339" s="11">
        <f t="shared" si="7"/>
        <v>0</v>
      </c>
      <c r="J339" s="128">
        <f t="shared" si="8"/>
        <v>-6681.9800000000105</v>
      </c>
    </row>
    <row r="340" spans="1:10" ht="39" x14ac:dyDescent="0.25">
      <c r="A340" s="2">
        <v>42600</v>
      </c>
      <c r="B340" s="101" t="s">
        <v>1070</v>
      </c>
      <c r="D340" s="42" t="s">
        <v>1071</v>
      </c>
      <c r="E340" s="51">
        <v>596640</v>
      </c>
      <c r="F340" s="16">
        <v>1285149</v>
      </c>
      <c r="G340" s="9">
        <v>34644.410000000003</v>
      </c>
      <c r="H340" s="9">
        <v>33000</v>
      </c>
      <c r="I340" s="11">
        <f t="shared" si="7"/>
        <v>-1644.4100000000035</v>
      </c>
      <c r="J340" s="128">
        <f t="shared" si="8"/>
        <v>-8326.390000000014</v>
      </c>
    </row>
    <row r="341" spans="1:10" ht="15.75" x14ac:dyDescent="0.25">
      <c r="A341" s="2"/>
      <c r="B341" s="27"/>
      <c r="D341" s="42"/>
      <c r="E341" s="51"/>
      <c r="F341" s="16"/>
      <c r="G341" s="9"/>
      <c r="H341" s="9"/>
      <c r="I341" s="11">
        <f t="shared" si="7"/>
        <v>0</v>
      </c>
      <c r="J341" s="128">
        <f t="shared" si="8"/>
        <v>-8326.390000000014</v>
      </c>
    </row>
    <row r="342" spans="1:10" ht="39" x14ac:dyDescent="0.25">
      <c r="A342" s="2">
        <v>42600</v>
      </c>
      <c r="B342" s="101" t="s">
        <v>1069</v>
      </c>
      <c r="D342" s="42" t="s">
        <v>1068</v>
      </c>
      <c r="E342" s="51">
        <v>596640</v>
      </c>
      <c r="F342" s="16">
        <v>1285150</v>
      </c>
      <c r="G342" s="9">
        <v>34832.26</v>
      </c>
      <c r="H342" s="9">
        <v>33000</v>
      </c>
      <c r="I342" s="11">
        <f t="shared" si="7"/>
        <v>-1832.260000000002</v>
      </c>
      <c r="J342" s="128">
        <f t="shared" si="8"/>
        <v>-10158.650000000016</v>
      </c>
    </row>
    <row r="343" spans="1:10" ht="15.75" x14ac:dyDescent="0.25">
      <c r="A343" s="2"/>
      <c r="B343" s="27"/>
      <c r="D343" s="42"/>
      <c r="E343" s="51"/>
      <c r="F343" s="16"/>
      <c r="G343" s="9"/>
      <c r="H343" s="9"/>
      <c r="I343" s="11">
        <f t="shared" si="7"/>
        <v>0</v>
      </c>
      <c r="J343" s="128">
        <f t="shared" si="8"/>
        <v>-10158.650000000016</v>
      </c>
    </row>
    <row r="344" spans="1:10" ht="26.25" x14ac:dyDescent="0.25">
      <c r="A344" s="2">
        <v>42604</v>
      </c>
      <c r="B344" s="101" t="s">
        <v>1041</v>
      </c>
      <c r="D344" s="42" t="s">
        <v>1042</v>
      </c>
      <c r="E344" s="51">
        <v>639100</v>
      </c>
      <c r="F344" s="16">
        <v>1285401</v>
      </c>
      <c r="G344" s="9">
        <v>34823.910000000003</v>
      </c>
      <c r="H344" s="9">
        <v>35000</v>
      </c>
      <c r="I344" s="11">
        <f t="shared" si="7"/>
        <v>176.08999999999651</v>
      </c>
      <c r="J344" s="128">
        <f t="shared" si="8"/>
        <v>-9982.5600000000195</v>
      </c>
    </row>
    <row r="345" spans="1:10" ht="15.75" x14ac:dyDescent="0.25">
      <c r="A345" s="2"/>
      <c r="B345" s="27"/>
      <c r="D345" s="42"/>
      <c r="E345" s="51"/>
      <c r="F345" s="16"/>
      <c r="G345" s="9"/>
      <c r="H345" s="9"/>
      <c r="I345" s="11">
        <f t="shared" si="7"/>
        <v>0</v>
      </c>
      <c r="J345" s="128">
        <f t="shared" si="8"/>
        <v>-9982.5600000000195</v>
      </c>
    </row>
    <row r="346" spans="1:10" ht="26.25" x14ac:dyDescent="0.25">
      <c r="A346" s="2">
        <v>42606</v>
      </c>
      <c r="B346" s="101" t="s">
        <v>1074</v>
      </c>
      <c r="D346" s="42" t="s">
        <v>1075</v>
      </c>
      <c r="E346" s="51">
        <v>735400</v>
      </c>
      <c r="F346" s="16">
        <v>1286751</v>
      </c>
      <c r="G346" s="9">
        <v>35818.65</v>
      </c>
      <c r="H346" s="9">
        <v>40000</v>
      </c>
      <c r="I346" s="11">
        <f t="shared" si="7"/>
        <v>4181.3499999999985</v>
      </c>
      <c r="J346" s="128">
        <f t="shared" si="8"/>
        <v>-5801.210000000021</v>
      </c>
    </row>
    <row r="347" spans="1:10" ht="15.75" x14ac:dyDescent="0.25">
      <c r="A347" s="2"/>
      <c r="B347" s="27"/>
      <c r="D347" s="42"/>
      <c r="E347" s="51"/>
      <c r="F347" s="16"/>
      <c r="G347" s="9"/>
      <c r="H347" s="9"/>
      <c r="I347" s="11">
        <f t="shared" si="7"/>
        <v>0</v>
      </c>
      <c r="J347" s="128">
        <f t="shared" si="8"/>
        <v>-5801.210000000021</v>
      </c>
    </row>
    <row r="348" spans="1:10" ht="26.25" x14ac:dyDescent="0.25">
      <c r="A348" s="2">
        <v>42606</v>
      </c>
      <c r="B348" s="101" t="s">
        <v>1076</v>
      </c>
      <c r="D348" s="42" t="s">
        <v>1077</v>
      </c>
      <c r="E348" s="51">
        <v>735400</v>
      </c>
      <c r="F348" s="16">
        <v>1286752</v>
      </c>
      <c r="G348" s="9">
        <v>35941.1</v>
      </c>
      <c r="H348" s="9">
        <v>40000</v>
      </c>
      <c r="I348" s="11">
        <f t="shared" si="7"/>
        <v>4058.9000000000015</v>
      </c>
      <c r="J348" s="128">
        <f t="shared" si="8"/>
        <v>-1742.3100000000195</v>
      </c>
    </row>
    <row r="349" spans="1:10" ht="15.75" x14ac:dyDescent="0.25">
      <c r="A349" s="2"/>
      <c r="B349" s="27"/>
      <c r="D349" s="42"/>
      <c r="E349" s="51"/>
      <c r="F349" s="16"/>
      <c r="G349" s="9"/>
      <c r="H349" s="9"/>
      <c r="I349" s="11">
        <f t="shared" si="7"/>
        <v>0</v>
      </c>
      <c r="J349" s="128">
        <f t="shared" si="8"/>
        <v>-1742.3100000000195</v>
      </c>
    </row>
    <row r="350" spans="1:10" ht="26.25" x14ac:dyDescent="0.25">
      <c r="A350" s="2">
        <v>42607</v>
      </c>
      <c r="B350" s="101" t="s">
        <v>1078</v>
      </c>
      <c r="D350" s="42" t="s">
        <v>1079</v>
      </c>
      <c r="E350" s="51">
        <v>744000</v>
      </c>
      <c r="F350" s="16">
        <v>1287451</v>
      </c>
      <c r="G350" s="9">
        <v>35976.629999999997</v>
      </c>
      <c r="H350" s="9">
        <v>40000</v>
      </c>
      <c r="I350" s="11">
        <f t="shared" si="7"/>
        <v>4023.3700000000026</v>
      </c>
      <c r="J350" s="128">
        <f t="shared" si="8"/>
        <v>2281.0599999999831</v>
      </c>
    </row>
    <row r="351" spans="1:10" ht="15.75" x14ac:dyDescent="0.25">
      <c r="A351" s="2"/>
      <c r="B351" s="27"/>
      <c r="D351" s="42"/>
      <c r="E351" s="51"/>
      <c r="F351" s="16"/>
      <c r="G351" s="9"/>
      <c r="H351" s="9"/>
      <c r="I351" s="11">
        <f t="shared" si="7"/>
        <v>0</v>
      </c>
      <c r="J351" s="128">
        <f t="shared" si="8"/>
        <v>2281.0599999999831</v>
      </c>
    </row>
    <row r="352" spans="1:10" ht="26.25" x14ac:dyDescent="0.25">
      <c r="A352" s="2">
        <v>42607</v>
      </c>
      <c r="B352" s="101" t="s">
        <v>1085</v>
      </c>
      <c r="D352" s="42" t="s">
        <v>1086</v>
      </c>
      <c r="E352" s="51">
        <v>744000</v>
      </c>
      <c r="F352" s="16">
        <v>1287913</v>
      </c>
      <c r="G352" s="9">
        <v>36718.410000000003</v>
      </c>
      <c r="H352" s="9">
        <v>40000</v>
      </c>
      <c r="I352" s="11">
        <f t="shared" si="7"/>
        <v>3281.5899999999965</v>
      </c>
      <c r="J352" s="128">
        <f t="shared" si="8"/>
        <v>5562.6499999999796</v>
      </c>
    </row>
    <row r="353" spans="1:10" ht="15.75" x14ac:dyDescent="0.25">
      <c r="A353" s="2"/>
      <c r="B353" s="27"/>
      <c r="D353" s="42"/>
      <c r="E353" s="51"/>
      <c r="F353" s="16"/>
      <c r="G353" s="9"/>
      <c r="H353" s="9"/>
      <c r="I353" s="11">
        <f t="shared" si="7"/>
        <v>0</v>
      </c>
      <c r="J353" s="128">
        <f t="shared" si="8"/>
        <v>5562.6499999999796</v>
      </c>
    </row>
    <row r="354" spans="1:10" ht="26.25" x14ac:dyDescent="0.25">
      <c r="A354" s="2">
        <v>42611</v>
      </c>
      <c r="B354" s="101" t="s">
        <v>1087</v>
      </c>
      <c r="D354" s="42" t="s">
        <v>1088</v>
      </c>
      <c r="E354" s="51">
        <v>643475</v>
      </c>
      <c r="F354" s="16">
        <v>1287729</v>
      </c>
      <c r="G354" s="9">
        <v>37217.49</v>
      </c>
      <c r="H354" s="9">
        <v>35000</v>
      </c>
      <c r="I354" s="11">
        <f t="shared" si="7"/>
        <v>-2217.489999999998</v>
      </c>
      <c r="J354" s="128">
        <f t="shared" si="8"/>
        <v>3345.1599999999817</v>
      </c>
    </row>
    <row r="355" spans="1:10" ht="15.75" x14ac:dyDescent="0.25">
      <c r="A355" s="2"/>
      <c r="B355" s="27"/>
      <c r="D355" s="42"/>
      <c r="E355" s="51"/>
      <c r="F355" s="16"/>
      <c r="G355" s="9"/>
      <c r="H355" s="9"/>
      <c r="I355" s="11">
        <f t="shared" si="7"/>
        <v>0</v>
      </c>
      <c r="J355" s="128">
        <f t="shared" si="8"/>
        <v>3345.1599999999817</v>
      </c>
    </row>
    <row r="356" spans="1:10" ht="26.25" x14ac:dyDescent="0.25">
      <c r="A356" s="2">
        <v>42613</v>
      </c>
      <c r="B356" s="101" t="s">
        <v>1081</v>
      </c>
      <c r="D356" s="42" t="s">
        <v>1082</v>
      </c>
      <c r="E356" s="51">
        <v>647875</v>
      </c>
      <c r="F356" s="16">
        <v>1288784</v>
      </c>
      <c r="G356" s="9">
        <v>37320.730000000003</v>
      </c>
      <c r="H356" s="9">
        <v>35500</v>
      </c>
      <c r="I356" s="11">
        <f t="shared" si="7"/>
        <v>-1820.7300000000032</v>
      </c>
      <c r="J356" s="128">
        <f t="shared" si="8"/>
        <v>1524.4299999999785</v>
      </c>
    </row>
    <row r="357" spans="1:10" ht="15.75" x14ac:dyDescent="0.25">
      <c r="A357" s="2"/>
      <c r="B357" s="27"/>
      <c r="D357" s="42"/>
      <c r="E357" s="51"/>
      <c r="F357" s="16"/>
      <c r="G357" s="9"/>
      <c r="H357" s="9"/>
      <c r="I357" s="11">
        <f t="shared" si="7"/>
        <v>0</v>
      </c>
      <c r="J357" s="128">
        <f t="shared" si="8"/>
        <v>1524.4299999999785</v>
      </c>
    </row>
    <row r="358" spans="1:10" ht="26.25" x14ac:dyDescent="0.25">
      <c r="A358" s="2">
        <v>42613</v>
      </c>
      <c r="B358" s="101" t="s">
        <v>1083</v>
      </c>
      <c r="D358" s="42" t="s">
        <v>1084</v>
      </c>
      <c r="E358" s="51">
        <v>647875</v>
      </c>
      <c r="F358" s="16">
        <v>1289490</v>
      </c>
      <c r="G358" s="9">
        <v>38237.49</v>
      </c>
      <c r="H358" s="9">
        <v>35500</v>
      </c>
      <c r="I358" s="11">
        <f t="shared" si="7"/>
        <v>-2737.489999999998</v>
      </c>
      <c r="J358" s="132">
        <f t="shared" si="8"/>
        <v>-1213.0600000000195</v>
      </c>
    </row>
    <row r="359" spans="1:10" ht="15.75" x14ac:dyDescent="0.25">
      <c r="A359" s="2"/>
      <c r="B359" s="27"/>
      <c r="D359" s="42"/>
      <c r="E359" s="51"/>
      <c r="F359" s="16"/>
      <c r="G359" s="9"/>
      <c r="H359" s="9"/>
      <c r="I359" s="11">
        <f t="shared" si="7"/>
        <v>0</v>
      </c>
      <c r="J359" s="128">
        <f t="shared" si="8"/>
        <v>-1213.0600000000195</v>
      </c>
    </row>
    <row r="360" spans="1:10" ht="26.25" x14ac:dyDescent="0.25">
      <c r="A360" s="2">
        <v>42614</v>
      </c>
      <c r="B360" s="102" t="s">
        <v>1096</v>
      </c>
      <c r="D360" s="42" t="s">
        <v>1097</v>
      </c>
      <c r="E360" s="51">
        <v>698486</v>
      </c>
      <c r="F360" s="16">
        <v>1289812</v>
      </c>
      <c r="G360" s="9">
        <v>36716.870000000003</v>
      </c>
      <c r="H360" s="9">
        <v>37000</v>
      </c>
      <c r="I360" s="11">
        <f t="shared" si="7"/>
        <v>283.12999999999738</v>
      </c>
      <c r="J360" s="128">
        <f t="shared" si="8"/>
        <v>-929.93000000002212</v>
      </c>
    </row>
    <row r="361" spans="1:10" ht="15.75" x14ac:dyDescent="0.25">
      <c r="A361" s="2"/>
      <c r="B361" s="27"/>
      <c r="D361" s="42"/>
      <c r="E361" s="51"/>
      <c r="F361" s="16"/>
      <c r="G361" s="9"/>
      <c r="H361" s="9"/>
      <c r="I361" s="11">
        <f t="shared" si="7"/>
        <v>0</v>
      </c>
      <c r="J361" s="128">
        <f t="shared" si="8"/>
        <v>-929.93000000002212</v>
      </c>
    </row>
    <row r="362" spans="1:10" ht="26.25" x14ac:dyDescent="0.25">
      <c r="A362" s="2">
        <v>42614</v>
      </c>
      <c r="B362" s="102" t="s">
        <v>1095</v>
      </c>
      <c r="D362" s="42" t="s">
        <v>1094</v>
      </c>
      <c r="E362" s="51">
        <v>696858</v>
      </c>
      <c r="F362" s="16">
        <v>1289278</v>
      </c>
      <c r="G362" s="9">
        <v>36816.019999999997</v>
      </c>
      <c r="H362" s="9">
        <v>37000</v>
      </c>
      <c r="I362" s="11">
        <f t="shared" si="7"/>
        <v>183.9800000000032</v>
      </c>
      <c r="J362" s="128">
        <f t="shared" si="8"/>
        <v>-745.95000000001892</v>
      </c>
    </row>
    <row r="363" spans="1:10" ht="15.75" x14ac:dyDescent="0.25">
      <c r="A363" s="2"/>
      <c r="B363" s="27"/>
      <c r="D363" s="42"/>
      <c r="E363" s="51"/>
      <c r="F363" s="16"/>
      <c r="G363" s="9"/>
      <c r="H363" s="9"/>
      <c r="I363" s="11">
        <f t="shared" si="7"/>
        <v>0</v>
      </c>
      <c r="J363" s="128">
        <f t="shared" si="8"/>
        <v>-745.95000000001892</v>
      </c>
    </row>
    <row r="364" spans="1:10" ht="26.25" x14ac:dyDescent="0.25">
      <c r="A364" s="2">
        <v>42615</v>
      </c>
      <c r="B364" s="102" t="s">
        <v>1098</v>
      </c>
      <c r="D364" s="42" t="s">
        <v>1099</v>
      </c>
      <c r="E364" s="51">
        <v>695600</v>
      </c>
      <c r="F364" s="16">
        <v>1289918</v>
      </c>
      <c r="G364" s="9">
        <v>37117.85</v>
      </c>
      <c r="H364" s="9">
        <v>37000</v>
      </c>
      <c r="I364" s="11">
        <f t="shared" si="7"/>
        <v>-117.84999999999854</v>
      </c>
      <c r="J364" s="128">
        <f t="shared" si="8"/>
        <v>-863.80000000001746</v>
      </c>
    </row>
    <row r="365" spans="1:10" ht="15.75" x14ac:dyDescent="0.25">
      <c r="A365" s="2"/>
      <c r="B365" s="27"/>
      <c r="D365" s="42"/>
      <c r="E365" s="51"/>
      <c r="F365" s="16"/>
      <c r="G365" s="9"/>
      <c r="H365" s="9"/>
      <c r="I365" s="11">
        <f t="shared" si="7"/>
        <v>0</v>
      </c>
      <c r="J365" s="128">
        <f t="shared" si="8"/>
        <v>-863.80000000001746</v>
      </c>
    </row>
    <row r="366" spans="1:10" ht="26.25" x14ac:dyDescent="0.25">
      <c r="A366" s="2">
        <v>42619</v>
      </c>
      <c r="B366" s="102" t="s">
        <v>1102</v>
      </c>
      <c r="D366" s="42" t="s">
        <v>1103</v>
      </c>
      <c r="E366" s="51">
        <v>746600</v>
      </c>
      <c r="F366" s="16">
        <v>1290036</v>
      </c>
      <c r="G366" s="9">
        <v>37616.44</v>
      </c>
      <c r="H366" s="9">
        <v>40000</v>
      </c>
      <c r="I366" s="11">
        <f t="shared" si="7"/>
        <v>2383.5599999999977</v>
      </c>
      <c r="J366" s="128">
        <f t="shared" si="8"/>
        <v>1519.7599999999802</v>
      </c>
    </row>
    <row r="367" spans="1:10" ht="15.75" x14ac:dyDescent="0.25">
      <c r="A367" s="2"/>
      <c r="B367" s="27"/>
      <c r="D367" s="42"/>
      <c r="E367" s="51"/>
      <c r="F367" s="16"/>
      <c r="G367" s="9"/>
      <c r="H367" s="9"/>
      <c r="I367" s="11">
        <f t="shared" si="7"/>
        <v>0</v>
      </c>
      <c r="J367" s="128">
        <f t="shared" si="8"/>
        <v>1519.7599999999802</v>
      </c>
    </row>
    <row r="368" spans="1:10" ht="26.25" x14ac:dyDescent="0.25">
      <c r="A368" s="2">
        <v>42620</v>
      </c>
      <c r="B368" s="102" t="s">
        <v>1106</v>
      </c>
      <c r="D368" s="42" t="s">
        <v>1107</v>
      </c>
      <c r="E368" s="51">
        <v>707940</v>
      </c>
      <c r="F368" s="16">
        <v>1290280</v>
      </c>
      <c r="G368" s="9">
        <v>38706.080000000002</v>
      </c>
      <c r="H368" s="9">
        <v>38000</v>
      </c>
      <c r="I368" s="11">
        <f t="shared" si="7"/>
        <v>-706.08000000000175</v>
      </c>
      <c r="J368" s="128">
        <f t="shared" si="8"/>
        <v>813.67999999997846</v>
      </c>
    </row>
    <row r="369" spans="1:11" ht="15.75" x14ac:dyDescent="0.25">
      <c r="A369" s="2"/>
      <c r="B369" s="27"/>
      <c r="D369" s="42"/>
      <c r="E369" s="51"/>
      <c r="F369" s="16"/>
      <c r="G369" s="9"/>
      <c r="H369" s="9"/>
      <c r="I369" s="11">
        <f t="shared" si="7"/>
        <v>0</v>
      </c>
      <c r="J369" s="128">
        <f t="shared" si="8"/>
        <v>813.67999999997846</v>
      </c>
    </row>
    <row r="370" spans="1:11" ht="26.25" x14ac:dyDescent="0.25">
      <c r="A370" s="2">
        <v>42620</v>
      </c>
      <c r="B370" s="102" t="s">
        <v>1104</v>
      </c>
      <c r="D370" s="42" t="s">
        <v>1105</v>
      </c>
      <c r="E370" s="51">
        <v>707940</v>
      </c>
      <c r="F370" s="16">
        <v>1290281</v>
      </c>
      <c r="G370" s="9">
        <v>38479.910000000003</v>
      </c>
      <c r="H370" s="9">
        <v>38000</v>
      </c>
      <c r="I370" s="11">
        <f t="shared" si="7"/>
        <v>-479.91000000000349</v>
      </c>
      <c r="J370" s="128">
        <f t="shared" si="8"/>
        <v>333.76999999997497</v>
      </c>
    </row>
    <row r="371" spans="1:11" ht="15.75" x14ac:dyDescent="0.25">
      <c r="A371" s="2"/>
      <c r="B371" s="27"/>
      <c r="D371" s="42"/>
      <c r="E371" s="51"/>
      <c r="F371" s="16"/>
      <c r="G371" s="9"/>
      <c r="H371" s="9"/>
      <c r="I371" s="11">
        <f t="shared" si="7"/>
        <v>0</v>
      </c>
      <c r="J371" s="128">
        <f t="shared" si="8"/>
        <v>333.76999999997497</v>
      </c>
    </row>
    <row r="372" spans="1:11" ht="26.25" x14ac:dyDescent="0.25">
      <c r="A372" s="2">
        <v>42620</v>
      </c>
      <c r="B372" s="102" t="s">
        <v>1108</v>
      </c>
      <c r="D372" s="42" t="s">
        <v>1109</v>
      </c>
      <c r="E372" s="51">
        <v>725790</v>
      </c>
      <c r="F372" s="16">
        <v>1291187</v>
      </c>
      <c r="G372" s="9">
        <v>38652.06</v>
      </c>
      <c r="H372" s="9">
        <v>39000</v>
      </c>
      <c r="I372" s="11">
        <f t="shared" si="7"/>
        <v>347.94000000000233</v>
      </c>
      <c r="J372" s="128">
        <f t="shared" si="8"/>
        <v>681.7099999999773</v>
      </c>
    </row>
    <row r="373" spans="1:11" ht="15.75" x14ac:dyDescent="0.25">
      <c r="A373" s="2"/>
      <c r="B373" s="27"/>
      <c r="D373" s="42"/>
      <c r="E373" s="51"/>
      <c r="F373" s="16"/>
      <c r="G373" s="9"/>
      <c r="H373" s="9"/>
      <c r="I373" s="11">
        <f t="shared" si="7"/>
        <v>0</v>
      </c>
      <c r="J373" s="128">
        <f t="shared" si="8"/>
        <v>681.7099999999773</v>
      </c>
    </row>
    <row r="374" spans="1:11" ht="26.25" x14ac:dyDescent="0.25">
      <c r="A374" s="2">
        <v>42621</v>
      </c>
      <c r="B374" s="102" t="s">
        <v>1111</v>
      </c>
      <c r="D374" s="42" t="s">
        <v>1110</v>
      </c>
      <c r="E374" s="51">
        <v>722280</v>
      </c>
      <c r="F374" s="16">
        <v>1291827</v>
      </c>
      <c r="G374" s="9">
        <v>39312.69</v>
      </c>
      <c r="H374" s="9">
        <v>39000</v>
      </c>
      <c r="I374" s="11">
        <f t="shared" si="7"/>
        <v>-312.69000000000233</v>
      </c>
      <c r="J374" s="128">
        <f t="shared" si="8"/>
        <v>369.01999999997497</v>
      </c>
    </row>
    <row r="375" spans="1:11" ht="15.75" x14ac:dyDescent="0.25">
      <c r="A375" s="2"/>
      <c r="B375" s="27"/>
      <c r="D375" s="42"/>
      <c r="E375" s="51"/>
      <c r="F375" s="16"/>
      <c r="G375" s="9"/>
      <c r="H375" s="9"/>
      <c r="I375" s="11">
        <f t="shared" si="7"/>
        <v>0</v>
      </c>
      <c r="J375" s="128">
        <f t="shared" si="8"/>
        <v>369.01999999997497</v>
      </c>
    </row>
    <row r="376" spans="1:11" ht="39" x14ac:dyDescent="0.25">
      <c r="A376" s="2">
        <v>42622</v>
      </c>
      <c r="B376" s="102" t="s">
        <v>1149</v>
      </c>
      <c r="D376" s="42" t="s">
        <v>1115</v>
      </c>
      <c r="E376" s="51">
        <v>717990</v>
      </c>
      <c r="F376" s="16">
        <v>1291828</v>
      </c>
      <c r="G376" s="9">
        <v>39238.6</v>
      </c>
      <c r="H376" s="9">
        <v>39000</v>
      </c>
      <c r="I376" s="11">
        <f t="shared" si="7"/>
        <v>-238.59999999999854</v>
      </c>
      <c r="J376" s="128">
        <f t="shared" si="8"/>
        <v>130.41999999997643</v>
      </c>
    </row>
    <row r="377" spans="1:11" ht="15.75" x14ac:dyDescent="0.25">
      <c r="A377" s="2"/>
      <c r="B377" s="27"/>
      <c r="D377" s="42"/>
      <c r="E377" s="51"/>
      <c r="F377" s="16"/>
      <c r="G377" s="9"/>
      <c r="H377" s="9"/>
      <c r="I377" s="11">
        <f t="shared" si="7"/>
        <v>0</v>
      </c>
      <c r="J377" s="128">
        <f t="shared" si="8"/>
        <v>130.41999999997643</v>
      </c>
    </row>
    <row r="378" spans="1:11" ht="39" x14ac:dyDescent="0.25">
      <c r="A378" s="2">
        <v>42620</v>
      </c>
      <c r="B378" s="102" t="s">
        <v>1114</v>
      </c>
      <c r="D378" s="42" t="s">
        <v>1091</v>
      </c>
      <c r="E378" s="51">
        <v>725790</v>
      </c>
      <c r="F378" s="16">
        <v>1291704</v>
      </c>
      <c r="G378" s="9">
        <f>38317.87-200</f>
        <v>38117.870000000003</v>
      </c>
      <c r="H378" s="9">
        <v>39000</v>
      </c>
      <c r="I378" s="11">
        <f t="shared" si="7"/>
        <v>882.12999999999738</v>
      </c>
      <c r="J378" s="128">
        <f t="shared" si="8"/>
        <v>1012.5499999999738</v>
      </c>
      <c r="K378" s="9"/>
    </row>
    <row r="379" spans="1:11" ht="15.75" x14ac:dyDescent="0.25">
      <c r="A379" s="2"/>
      <c r="B379" s="27"/>
      <c r="D379" s="42"/>
      <c r="E379" s="51"/>
      <c r="F379" s="16"/>
      <c r="G379" s="9"/>
      <c r="H379" s="9"/>
      <c r="I379" s="11">
        <f t="shared" si="7"/>
        <v>0</v>
      </c>
      <c r="J379" s="128">
        <f t="shared" si="8"/>
        <v>1012.5499999999738</v>
      </c>
      <c r="K379" s="9"/>
    </row>
    <row r="380" spans="1:11" ht="26.25" x14ac:dyDescent="0.25">
      <c r="A380" s="2">
        <v>42621</v>
      </c>
      <c r="B380" s="102" t="s">
        <v>1112</v>
      </c>
      <c r="D380" s="42" t="s">
        <v>1113</v>
      </c>
      <c r="E380" s="51">
        <v>722280</v>
      </c>
      <c r="F380" s="16">
        <v>1290819</v>
      </c>
      <c r="G380" s="9">
        <v>38934.980000000003</v>
      </c>
      <c r="H380" s="9">
        <v>39000</v>
      </c>
      <c r="I380" s="11">
        <f t="shared" si="7"/>
        <v>65.019999999996799</v>
      </c>
      <c r="J380" s="128">
        <f t="shared" si="8"/>
        <v>1077.5699999999706</v>
      </c>
      <c r="K380" s="9"/>
    </row>
    <row r="381" spans="1:11" ht="15.75" x14ac:dyDescent="0.25">
      <c r="A381" s="2"/>
      <c r="B381" s="27"/>
      <c r="D381" s="42"/>
      <c r="E381" s="51"/>
      <c r="F381" s="16"/>
      <c r="G381" s="9"/>
      <c r="H381" s="9"/>
      <c r="I381" s="11">
        <f t="shared" si="7"/>
        <v>0</v>
      </c>
      <c r="J381" s="128">
        <f t="shared" si="8"/>
        <v>1077.5699999999706</v>
      </c>
      <c r="K381" s="9"/>
    </row>
    <row r="382" spans="1:11" ht="26.25" x14ac:dyDescent="0.25">
      <c r="A382" s="2">
        <v>42627</v>
      </c>
      <c r="B382" s="102" t="s">
        <v>1118</v>
      </c>
      <c r="D382" s="42" t="s">
        <v>1119</v>
      </c>
      <c r="E382" s="51">
        <v>731120</v>
      </c>
      <c r="F382" s="16">
        <v>1292389</v>
      </c>
      <c r="G382" s="9">
        <v>33263.1</v>
      </c>
      <c r="H382" s="9">
        <v>38000</v>
      </c>
      <c r="I382" s="11">
        <f t="shared" si="7"/>
        <v>4736.9000000000015</v>
      </c>
      <c r="J382" s="128">
        <f t="shared" si="8"/>
        <v>5814.4699999999721</v>
      </c>
      <c r="K382" s="9"/>
    </row>
    <row r="383" spans="1:11" ht="15.75" x14ac:dyDescent="0.25">
      <c r="A383" s="2"/>
      <c r="B383" s="27"/>
      <c r="D383" s="42"/>
      <c r="E383" s="51"/>
      <c r="F383" s="16"/>
      <c r="G383" s="9"/>
      <c r="H383" s="9"/>
      <c r="I383" s="11">
        <f t="shared" si="7"/>
        <v>0</v>
      </c>
      <c r="J383" s="128">
        <f t="shared" si="8"/>
        <v>5814.4699999999721</v>
      </c>
      <c r="K383" s="9"/>
    </row>
    <row r="384" spans="1:11" ht="26.25" x14ac:dyDescent="0.25">
      <c r="A384" s="2">
        <v>42627</v>
      </c>
      <c r="B384" s="102" t="s">
        <v>1120</v>
      </c>
      <c r="D384" s="42" t="s">
        <v>1121</v>
      </c>
      <c r="E384" s="51">
        <v>731120</v>
      </c>
      <c r="F384" s="16">
        <v>1292390</v>
      </c>
      <c r="G384" s="9">
        <v>33779.81</v>
      </c>
      <c r="H384" s="9">
        <v>38000</v>
      </c>
      <c r="I384" s="11">
        <f t="shared" si="7"/>
        <v>4220.1900000000023</v>
      </c>
      <c r="J384" s="128">
        <f t="shared" si="8"/>
        <v>10034.659999999974</v>
      </c>
      <c r="K384" s="9"/>
    </row>
    <row r="385" spans="1:11" ht="15.75" x14ac:dyDescent="0.25">
      <c r="A385" s="2"/>
      <c r="B385" s="27"/>
      <c r="D385" s="42"/>
      <c r="E385" s="51"/>
      <c r="F385" s="16"/>
      <c r="G385" s="9"/>
      <c r="H385" s="9"/>
      <c r="I385" s="11">
        <f t="shared" si="7"/>
        <v>0</v>
      </c>
      <c r="J385" s="128">
        <f t="shared" si="8"/>
        <v>10034.659999999974</v>
      </c>
      <c r="K385" s="9"/>
    </row>
    <row r="386" spans="1:11" ht="26.25" x14ac:dyDescent="0.25">
      <c r="A386" s="2">
        <v>42628</v>
      </c>
      <c r="B386" s="102" t="s">
        <v>1126</v>
      </c>
      <c r="D386" s="42" t="s">
        <v>1127</v>
      </c>
      <c r="E386" s="51">
        <v>673925</v>
      </c>
      <c r="F386" s="16">
        <v>1293643</v>
      </c>
      <c r="G386" s="9">
        <v>32347.34</v>
      </c>
      <c r="H386" s="9">
        <v>35000</v>
      </c>
      <c r="I386" s="11">
        <f t="shared" si="7"/>
        <v>2652.66</v>
      </c>
      <c r="J386" s="128">
        <f t="shared" si="8"/>
        <v>12687.319999999974</v>
      </c>
      <c r="K386" s="9"/>
    </row>
    <row r="387" spans="1:11" ht="15.75" x14ac:dyDescent="0.25">
      <c r="A387" s="2"/>
      <c r="B387" s="27"/>
      <c r="D387" s="42"/>
      <c r="E387" s="51"/>
      <c r="F387" s="16"/>
      <c r="G387" s="9"/>
      <c r="H387" s="9"/>
      <c r="I387" s="11">
        <f t="shared" si="7"/>
        <v>0</v>
      </c>
      <c r="J387" s="128">
        <f t="shared" si="8"/>
        <v>12687.319999999974</v>
      </c>
      <c r="K387" s="9"/>
    </row>
    <row r="388" spans="1:11" ht="26.25" x14ac:dyDescent="0.25">
      <c r="A388" s="2">
        <v>42628</v>
      </c>
      <c r="B388" s="102" t="s">
        <v>1122</v>
      </c>
      <c r="D388" s="42" t="s">
        <v>1123</v>
      </c>
      <c r="E388" s="51">
        <v>673925</v>
      </c>
      <c r="F388" s="16">
        <v>1593644</v>
      </c>
      <c r="G388" s="9">
        <v>32370.29</v>
      </c>
      <c r="H388" s="9">
        <v>35000</v>
      </c>
      <c r="I388" s="11">
        <f t="shared" si="7"/>
        <v>2629.7099999999991</v>
      </c>
      <c r="J388" s="132">
        <f t="shared" si="8"/>
        <v>15317.029999999973</v>
      </c>
      <c r="K388" s="9"/>
    </row>
    <row r="389" spans="1:11" ht="15.75" x14ac:dyDescent="0.25">
      <c r="A389" s="2"/>
      <c r="B389" s="27"/>
      <c r="D389" s="42"/>
      <c r="E389" s="51"/>
      <c r="F389" s="16"/>
      <c r="G389" s="9"/>
      <c r="H389" s="9"/>
      <c r="I389" s="11">
        <f t="shared" si="7"/>
        <v>0</v>
      </c>
      <c r="J389" s="128">
        <f t="shared" si="8"/>
        <v>15317.029999999973</v>
      </c>
      <c r="K389" s="9"/>
    </row>
    <row r="390" spans="1:11" ht="26.25" x14ac:dyDescent="0.25">
      <c r="A390" s="2">
        <v>42628</v>
      </c>
      <c r="B390" s="102" t="s">
        <v>1124</v>
      </c>
      <c r="D390" s="42" t="s">
        <v>1125</v>
      </c>
      <c r="E390" s="51">
        <v>673925</v>
      </c>
      <c r="F390" s="16">
        <v>1293856</v>
      </c>
      <c r="G390" s="9">
        <v>32862.769999999997</v>
      </c>
      <c r="H390" s="9">
        <v>35000</v>
      </c>
      <c r="I390" s="11">
        <f t="shared" si="7"/>
        <v>2137.2300000000032</v>
      </c>
      <c r="J390" s="132">
        <f t="shared" si="8"/>
        <v>17454.259999999977</v>
      </c>
      <c r="K390" s="9"/>
    </row>
    <row r="391" spans="1:11" ht="15.75" x14ac:dyDescent="0.25">
      <c r="A391" s="2"/>
      <c r="B391" s="27"/>
      <c r="D391" s="42"/>
      <c r="E391" s="51"/>
      <c r="F391" s="16"/>
      <c r="G391" s="9"/>
      <c r="H391" s="9"/>
      <c r="I391" s="11">
        <f t="shared" si="7"/>
        <v>0</v>
      </c>
      <c r="J391" s="128">
        <f t="shared" si="8"/>
        <v>17454.259999999977</v>
      </c>
      <c r="K391" s="9"/>
    </row>
    <row r="392" spans="1:11" ht="26.25" x14ac:dyDescent="0.25">
      <c r="A392" s="2">
        <v>42628</v>
      </c>
      <c r="B392" s="102" t="s">
        <v>1128</v>
      </c>
      <c r="D392" s="99" t="s">
        <v>1129</v>
      </c>
      <c r="E392" s="51">
        <v>1002456</v>
      </c>
      <c r="F392" s="16">
        <v>1293079</v>
      </c>
      <c r="G392" s="9">
        <v>51321.02</v>
      </c>
      <c r="H392" s="9">
        <v>52000</v>
      </c>
      <c r="I392" s="11">
        <f t="shared" si="7"/>
        <v>678.9800000000032</v>
      </c>
      <c r="J392" s="132">
        <f t="shared" ref="J392:J455" si="9">J391+I392</f>
        <v>18133.23999999998</v>
      </c>
      <c r="K392" s="9"/>
    </row>
    <row r="393" spans="1:11" ht="15.75" x14ac:dyDescent="0.25">
      <c r="A393" s="2"/>
      <c r="B393" s="27"/>
      <c r="D393" s="42"/>
      <c r="E393" s="51"/>
      <c r="F393" s="16"/>
      <c r="G393" s="9"/>
      <c r="H393" s="9"/>
      <c r="I393" s="11">
        <f t="shared" si="7"/>
        <v>0</v>
      </c>
      <c r="J393" s="128">
        <f t="shared" si="9"/>
        <v>18133.23999999998</v>
      </c>
      <c r="K393" s="9"/>
    </row>
    <row r="394" spans="1:11" ht="26.25" x14ac:dyDescent="0.25">
      <c r="A394" s="2">
        <v>42632</v>
      </c>
      <c r="B394" s="102" t="s">
        <v>1133</v>
      </c>
      <c r="D394" s="42" t="s">
        <v>1135</v>
      </c>
      <c r="E394" s="51">
        <v>591120</v>
      </c>
      <c r="F394" s="16">
        <v>1294140</v>
      </c>
      <c r="G394" s="9">
        <v>32046.34</v>
      </c>
      <c r="H394" s="9">
        <v>30000</v>
      </c>
      <c r="I394" s="11">
        <f t="shared" si="7"/>
        <v>-2046.3400000000001</v>
      </c>
      <c r="J394" s="128">
        <f t="shared" si="9"/>
        <v>16086.89999999998</v>
      </c>
      <c r="K394" s="9"/>
    </row>
    <row r="395" spans="1:11" ht="15.75" x14ac:dyDescent="0.25">
      <c r="A395" s="2"/>
      <c r="B395" s="27"/>
      <c r="D395" s="42"/>
      <c r="E395" s="51"/>
      <c r="F395" s="16"/>
      <c r="G395" s="9"/>
      <c r="H395" s="9"/>
      <c r="I395" s="11">
        <f t="shared" si="7"/>
        <v>0</v>
      </c>
      <c r="J395" s="128">
        <f t="shared" si="9"/>
        <v>16086.89999999998</v>
      </c>
      <c r="K395" s="9"/>
    </row>
    <row r="396" spans="1:11" ht="26.25" x14ac:dyDescent="0.25">
      <c r="A396" s="2">
        <v>42634</v>
      </c>
      <c r="B396" s="102" t="s">
        <v>1137</v>
      </c>
      <c r="D396" s="42" t="s">
        <v>1138</v>
      </c>
      <c r="E396" s="51">
        <v>612529</v>
      </c>
      <c r="F396" s="16">
        <v>1294672</v>
      </c>
      <c r="G396" s="9">
        <v>29214.42</v>
      </c>
      <c r="H396" s="9">
        <v>31000</v>
      </c>
      <c r="I396" s="11">
        <f t="shared" si="7"/>
        <v>1785.5800000000017</v>
      </c>
      <c r="J396" s="132">
        <f t="shared" si="9"/>
        <v>17872.479999999981</v>
      </c>
      <c r="K396" s="9"/>
    </row>
    <row r="397" spans="1:11" ht="15.75" x14ac:dyDescent="0.25">
      <c r="A397" s="2"/>
      <c r="B397" s="27"/>
      <c r="D397" s="42"/>
      <c r="E397" s="51"/>
      <c r="F397" s="16"/>
      <c r="G397" s="9"/>
      <c r="H397" s="9"/>
      <c r="I397" s="11">
        <f t="shared" si="7"/>
        <v>0</v>
      </c>
      <c r="J397" s="128">
        <f t="shared" si="9"/>
        <v>17872.479999999981</v>
      </c>
      <c r="K397" s="9"/>
    </row>
    <row r="398" spans="1:11" ht="26.25" x14ac:dyDescent="0.25">
      <c r="A398" s="2">
        <v>42634</v>
      </c>
      <c r="B398" s="102" t="s">
        <v>1134</v>
      </c>
      <c r="D398" s="42" t="s">
        <v>1136</v>
      </c>
      <c r="E398" s="51">
        <v>612808</v>
      </c>
      <c r="F398" s="16">
        <v>1294673</v>
      </c>
      <c r="G398" s="9">
        <v>29085.42</v>
      </c>
      <c r="H398" s="9">
        <v>31000</v>
      </c>
      <c r="I398" s="11">
        <f t="shared" si="7"/>
        <v>1914.5800000000017</v>
      </c>
      <c r="J398" s="132">
        <f t="shared" si="9"/>
        <v>19787.059999999983</v>
      </c>
      <c r="K398" s="9"/>
    </row>
    <row r="399" spans="1:11" ht="15.75" x14ac:dyDescent="0.25">
      <c r="A399" s="2"/>
      <c r="B399" s="27"/>
      <c r="D399" s="42"/>
      <c r="E399" s="51"/>
      <c r="F399" s="16"/>
      <c r="G399" s="9"/>
      <c r="H399" s="9"/>
      <c r="I399" s="11">
        <f t="shared" si="7"/>
        <v>0</v>
      </c>
      <c r="J399" s="128">
        <f t="shared" si="9"/>
        <v>19787.059999999983</v>
      </c>
      <c r="K399" s="9"/>
    </row>
    <row r="400" spans="1:11" ht="26.25" x14ac:dyDescent="0.25">
      <c r="A400" s="2">
        <v>42635</v>
      </c>
      <c r="B400" s="102" t="s">
        <v>1139</v>
      </c>
      <c r="D400" s="42" t="s">
        <v>1140</v>
      </c>
      <c r="E400" s="51">
        <v>652080</v>
      </c>
      <c r="F400" s="16">
        <v>1295940</v>
      </c>
      <c r="G400" s="9">
        <v>29241.51</v>
      </c>
      <c r="H400" s="9">
        <v>33000</v>
      </c>
      <c r="I400" s="11">
        <f t="shared" si="7"/>
        <v>3758.4900000000016</v>
      </c>
      <c r="J400" s="132">
        <f t="shared" si="9"/>
        <v>23545.549999999985</v>
      </c>
      <c r="K400" s="9"/>
    </row>
    <row r="401" spans="1:11" ht="15.75" x14ac:dyDescent="0.25">
      <c r="A401" s="2"/>
      <c r="B401" s="27"/>
      <c r="D401" s="42"/>
      <c r="E401" s="51"/>
      <c r="F401" s="16"/>
      <c r="G401" s="9"/>
      <c r="H401" s="9"/>
      <c r="I401" s="11">
        <f t="shared" si="7"/>
        <v>0</v>
      </c>
      <c r="J401" s="128">
        <f t="shared" si="9"/>
        <v>23545.549999999985</v>
      </c>
      <c r="K401" s="9"/>
    </row>
    <row r="402" spans="1:11" ht="26.25" x14ac:dyDescent="0.25">
      <c r="A402" s="2">
        <v>42635</v>
      </c>
      <c r="B402" s="102" t="s">
        <v>1141</v>
      </c>
      <c r="D402" s="42" t="s">
        <v>1142</v>
      </c>
      <c r="E402" s="51">
        <v>652080</v>
      </c>
      <c r="F402" s="16">
        <v>1295941</v>
      </c>
      <c r="G402" s="9">
        <v>29293.85</v>
      </c>
      <c r="H402" s="9">
        <v>33000</v>
      </c>
      <c r="I402" s="11">
        <f t="shared" si="7"/>
        <v>3706.1500000000015</v>
      </c>
      <c r="J402" s="132">
        <f t="shared" si="9"/>
        <v>27251.699999999986</v>
      </c>
      <c r="K402" s="9"/>
    </row>
    <row r="403" spans="1:11" ht="15.75" x14ac:dyDescent="0.25">
      <c r="A403" s="2"/>
      <c r="B403" s="27"/>
      <c r="D403" s="42"/>
      <c r="E403" s="51"/>
      <c r="F403" s="16"/>
      <c r="G403" s="9"/>
      <c r="H403" s="9"/>
      <c r="I403" s="11">
        <f t="shared" si="7"/>
        <v>0</v>
      </c>
      <c r="J403" s="128">
        <f t="shared" si="9"/>
        <v>27251.699999999986</v>
      </c>
      <c r="K403" s="9"/>
    </row>
    <row r="404" spans="1:11" ht="26.25" x14ac:dyDescent="0.25">
      <c r="A404" s="2">
        <v>42636</v>
      </c>
      <c r="B404" s="102" t="s">
        <v>1144</v>
      </c>
      <c r="D404" s="42" t="s">
        <v>1143</v>
      </c>
      <c r="E404" s="51">
        <v>652146</v>
      </c>
      <c r="F404" s="16">
        <v>1296336</v>
      </c>
      <c r="G404" s="9">
        <v>28459.119999999999</v>
      </c>
      <c r="H404" s="9">
        <v>33000</v>
      </c>
      <c r="I404" s="11">
        <f t="shared" si="7"/>
        <v>4540.880000000001</v>
      </c>
      <c r="J404" s="132">
        <f t="shared" si="9"/>
        <v>31792.579999999987</v>
      </c>
      <c r="K404" s="9"/>
    </row>
    <row r="405" spans="1:11" ht="15.75" x14ac:dyDescent="0.25">
      <c r="A405" s="2"/>
      <c r="B405" s="27"/>
      <c r="D405" s="42"/>
      <c r="E405" s="51"/>
      <c r="F405" s="16"/>
      <c r="G405" s="9"/>
      <c r="H405" s="9"/>
      <c r="I405" s="11">
        <f t="shared" si="7"/>
        <v>0</v>
      </c>
      <c r="J405" s="128">
        <f t="shared" si="9"/>
        <v>31792.579999999987</v>
      </c>
      <c r="K405" s="9"/>
    </row>
    <row r="406" spans="1:11" ht="39" x14ac:dyDescent="0.25">
      <c r="A406" s="2">
        <v>42639</v>
      </c>
      <c r="B406" s="102" t="s">
        <v>1148</v>
      </c>
      <c r="D406" s="42" t="s">
        <v>1147</v>
      </c>
      <c r="E406" s="51">
        <v>648780</v>
      </c>
      <c r="F406" s="16">
        <v>11296337</v>
      </c>
      <c r="G406" s="9">
        <f>27443.32-874.5</f>
        <v>26568.82</v>
      </c>
      <c r="H406" s="9">
        <v>33000</v>
      </c>
      <c r="I406" s="11">
        <f t="shared" si="7"/>
        <v>6431.18</v>
      </c>
      <c r="J406" s="132">
        <f t="shared" si="9"/>
        <v>38223.759999999987</v>
      </c>
      <c r="K406" s="9"/>
    </row>
    <row r="407" spans="1:11" ht="15.75" x14ac:dyDescent="0.25">
      <c r="A407" s="2"/>
      <c r="B407" s="27"/>
      <c r="D407" s="42"/>
      <c r="E407" s="51"/>
      <c r="F407" s="16"/>
      <c r="G407" s="9"/>
      <c r="H407" s="9"/>
      <c r="I407" s="11">
        <f t="shared" si="7"/>
        <v>0</v>
      </c>
      <c r="J407" s="128">
        <f t="shared" si="9"/>
        <v>38223.759999999987</v>
      </c>
      <c r="K407" s="9"/>
    </row>
    <row r="408" spans="1:11" ht="26.25" x14ac:dyDescent="0.25">
      <c r="A408" s="2">
        <v>42642</v>
      </c>
      <c r="B408" s="102" t="s">
        <v>1151</v>
      </c>
      <c r="D408" s="42" t="s">
        <v>1150</v>
      </c>
      <c r="E408" s="51">
        <v>292500</v>
      </c>
      <c r="F408" s="16">
        <v>1298146</v>
      </c>
      <c r="G408" s="9">
        <v>26155.94</v>
      </c>
      <c r="H408" s="9">
        <v>15000</v>
      </c>
      <c r="I408" s="11">
        <f t="shared" si="7"/>
        <v>-11155.939999999999</v>
      </c>
      <c r="J408" s="132">
        <f t="shared" si="9"/>
        <v>27067.819999999989</v>
      </c>
      <c r="K408" s="9"/>
    </row>
    <row r="409" spans="1:11" ht="15.75" x14ac:dyDescent="0.25">
      <c r="A409" s="2"/>
      <c r="B409" s="27"/>
      <c r="D409" s="42"/>
      <c r="E409" s="51"/>
      <c r="F409" s="16"/>
      <c r="G409" s="9"/>
      <c r="H409" s="9"/>
      <c r="I409" s="11">
        <f t="shared" si="7"/>
        <v>0</v>
      </c>
      <c r="J409" s="128">
        <f t="shared" si="9"/>
        <v>27067.819999999989</v>
      </c>
      <c r="K409" s="9"/>
    </row>
    <row r="410" spans="1:11" ht="26.25" x14ac:dyDescent="0.25">
      <c r="A410" s="2">
        <v>42643</v>
      </c>
      <c r="B410" s="102" t="s">
        <v>1092</v>
      </c>
      <c r="D410" s="42" t="s">
        <v>1093</v>
      </c>
      <c r="E410" s="51">
        <v>291495</v>
      </c>
      <c r="F410" s="16">
        <v>1298250</v>
      </c>
      <c r="G410" s="9">
        <v>24650.77</v>
      </c>
      <c r="H410" s="9">
        <v>15000</v>
      </c>
      <c r="I410" s="11">
        <f t="shared" si="7"/>
        <v>-9650.77</v>
      </c>
      <c r="J410" s="132">
        <f t="shared" si="9"/>
        <v>17417.049999999988</v>
      </c>
      <c r="K410" s="9"/>
    </row>
    <row r="411" spans="1:11" ht="15.75" x14ac:dyDescent="0.25">
      <c r="A411" s="2"/>
      <c r="B411" s="27"/>
      <c r="D411" s="42"/>
      <c r="E411" s="51"/>
      <c r="F411" s="16"/>
      <c r="G411" s="9"/>
      <c r="H411" s="9"/>
      <c r="I411" s="11">
        <f t="shared" si="7"/>
        <v>0</v>
      </c>
      <c r="J411" s="128">
        <f t="shared" si="9"/>
        <v>17417.049999999988</v>
      </c>
      <c r="K411" s="9"/>
    </row>
    <row r="412" spans="1:11" ht="26.25" x14ac:dyDescent="0.25">
      <c r="A412" s="2">
        <v>42648</v>
      </c>
      <c r="B412" s="104" t="s">
        <v>1154</v>
      </c>
      <c r="D412" s="42" t="s">
        <v>1155</v>
      </c>
      <c r="E412" s="51">
        <v>423500</v>
      </c>
      <c r="F412" s="16">
        <v>1298968</v>
      </c>
      <c r="G412" s="9">
        <v>24393.02</v>
      </c>
      <c r="H412" s="9">
        <v>22000</v>
      </c>
      <c r="I412" s="11">
        <f t="shared" si="7"/>
        <v>-2393.0200000000004</v>
      </c>
      <c r="J412" s="128">
        <f t="shared" si="9"/>
        <v>15024.029999999988</v>
      </c>
      <c r="K412" s="9"/>
    </row>
    <row r="413" spans="1:11" ht="15.75" x14ac:dyDescent="0.25">
      <c r="A413" s="2"/>
      <c r="B413" s="27"/>
      <c r="D413" s="42"/>
      <c r="E413" s="51"/>
      <c r="F413" s="16"/>
      <c r="G413" s="9"/>
      <c r="H413" s="9"/>
      <c r="I413" s="11">
        <f t="shared" si="7"/>
        <v>0</v>
      </c>
      <c r="J413" s="128">
        <f t="shared" si="9"/>
        <v>15024.029999999988</v>
      </c>
      <c r="K413" s="9"/>
    </row>
    <row r="414" spans="1:11" ht="26.25" x14ac:dyDescent="0.25">
      <c r="A414" s="2">
        <v>42648</v>
      </c>
      <c r="B414" s="104" t="s">
        <v>1156</v>
      </c>
      <c r="D414" s="42" t="s">
        <v>1157</v>
      </c>
      <c r="E414" s="51">
        <v>423500</v>
      </c>
      <c r="F414" s="16">
        <v>1300207</v>
      </c>
      <c r="G414" s="9">
        <v>24372.69</v>
      </c>
      <c r="H414" s="9">
        <v>22000</v>
      </c>
      <c r="I414" s="11">
        <f t="shared" si="7"/>
        <v>-2372.6899999999987</v>
      </c>
      <c r="J414" s="128">
        <f t="shared" si="9"/>
        <v>12651.339999999989</v>
      </c>
      <c r="K414" s="9"/>
    </row>
    <row r="415" spans="1:11" ht="15.75" x14ac:dyDescent="0.25">
      <c r="A415" s="2"/>
      <c r="B415" s="27"/>
      <c r="D415" s="42"/>
      <c r="E415" s="51"/>
      <c r="F415" s="16"/>
      <c r="G415" s="9"/>
      <c r="H415" s="9"/>
      <c r="I415" s="11">
        <f t="shared" si="7"/>
        <v>0</v>
      </c>
      <c r="J415" s="128">
        <f t="shared" si="9"/>
        <v>12651.339999999989</v>
      </c>
      <c r="K415" s="9"/>
    </row>
    <row r="416" spans="1:11" ht="26.25" x14ac:dyDescent="0.25">
      <c r="A416" s="2">
        <v>42649</v>
      </c>
      <c r="B416" s="104" t="s">
        <v>1158</v>
      </c>
      <c r="D416" s="42" t="s">
        <v>1159</v>
      </c>
      <c r="E416" s="51">
        <v>423566</v>
      </c>
      <c r="F416" s="16">
        <v>1300208</v>
      </c>
      <c r="G416" s="9">
        <v>24548.89</v>
      </c>
      <c r="H416" s="9">
        <v>22000</v>
      </c>
      <c r="I416" s="11">
        <f t="shared" si="7"/>
        <v>-2548.8899999999994</v>
      </c>
      <c r="J416" s="128">
        <f t="shared" si="9"/>
        <v>10102.44999999999</v>
      </c>
      <c r="K416" s="9"/>
    </row>
    <row r="417" spans="1:11" ht="15.75" x14ac:dyDescent="0.25">
      <c r="A417" s="2"/>
      <c r="B417" s="27"/>
      <c r="D417" s="42"/>
      <c r="E417" s="51"/>
      <c r="F417" s="16"/>
      <c r="G417" s="9"/>
      <c r="H417" s="9"/>
      <c r="I417" s="11">
        <f t="shared" si="7"/>
        <v>0</v>
      </c>
      <c r="J417" s="128">
        <f t="shared" si="9"/>
        <v>10102.44999999999</v>
      </c>
      <c r="K417" s="9"/>
    </row>
    <row r="418" spans="1:11" ht="26.25" x14ac:dyDescent="0.25">
      <c r="A418" s="2">
        <v>42649</v>
      </c>
      <c r="B418" s="104" t="s">
        <v>1160</v>
      </c>
      <c r="D418" s="42" t="s">
        <v>1161</v>
      </c>
      <c r="E418" s="51">
        <v>423566</v>
      </c>
      <c r="F418" s="16">
        <v>1301240</v>
      </c>
      <c r="G418" s="9">
        <v>24760.93</v>
      </c>
      <c r="H418" s="9">
        <v>22000</v>
      </c>
      <c r="I418" s="11">
        <f t="shared" si="7"/>
        <v>-2760.9300000000003</v>
      </c>
      <c r="J418" s="128">
        <f t="shared" si="9"/>
        <v>7341.5199999999895</v>
      </c>
      <c r="K418" s="9"/>
    </row>
    <row r="419" spans="1:11" ht="15.75" x14ac:dyDescent="0.25">
      <c r="A419" s="2"/>
      <c r="B419" s="27"/>
      <c r="D419" s="42"/>
      <c r="E419" s="51"/>
      <c r="F419" s="16"/>
      <c r="G419" s="9"/>
      <c r="H419" s="9"/>
      <c r="I419" s="11">
        <f t="shared" si="7"/>
        <v>0</v>
      </c>
      <c r="J419" s="128">
        <f t="shared" si="9"/>
        <v>7341.5199999999895</v>
      </c>
      <c r="K419" s="9"/>
    </row>
    <row r="420" spans="1:11" ht="26.25" x14ac:dyDescent="0.25">
      <c r="A420" s="2">
        <v>42650</v>
      </c>
      <c r="B420" s="104" t="s">
        <v>1162</v>
      </c>
      <c r="D420" s="42" t="s">
        <v>1163</v>
      </c>
      <c r="E420" s="51">
        <v>423500</v>
      </c>
      <c r="F420" s="16">
        <v>1300681</v>
      </c>
      <c r="G420" s="9">
        <v>24689.13</v>
      </c>
      <c r="H420" s="9">
        <v>22000</v>
      </c>
      <c r="I420" s="11">
        <f t="shared" si="7"/>
        <v>-2689.130000000001</v>
      </c>
      <c r="J420" s="128">
        <f t="shared" si="9"/>
        <v>4652.3899999999885</v>
      </c>
      <c r="K420" s="9"/>
    </row>
    <row r="421" spans="1:11" ht="15.75" x14ac:dyDescent="0.25">
      <c r="A421" s="2"/>
      <c r="B421" s="27"/>
      <c r="D421" s="42"/>
      <c r="E421" s="51"/>
      <c r="F421" s="16"/>
      <c r="G421" s="9"/>
      <c r="H421" s="9"/>
      <c r="I421" s="11">
        <f t="shared" si="7"/>
        <v>0</v>
      </c>
      <c r="J421" s="128">
        <f t="shared" si="9"/>
        <v>4652.3899999999885</v>
      </c>
      <c r="K421" s="9"/>
    </row>
    <row r="422" spans="1:11" ht="26.25" x14ac:dyDescent="0.25">
      <c r="A422" s="2">
        <v>42655</v>
      </c>
      <c r="B422" s="104" t="s">
        <v>1152</v>
      </c>
      <c r="D422" s="42" t="s">
        <v>1153</v>
      </c>
      <c r="E422" s="51">
        <v>458400</v>
      </c>
      <c r="F422" s="16">
        <v>1301679</v>
      </c>
      <c r="G422" s="9">
        <v>25594.52</v>
      </c>
      <c r="H422" s="9">
        <v>24000</v>
      </c>
      <c r="I422" s="11">
        <f t="shared" si="7"/>
        <v>-1594.5200000000004</v>
      </c>
      <c r="J422" s="128">
        <f t="shared" si="9"/>
        <v>3057.8699999999881</v>
      </c>
      <c r="K422" s="9"/>
    </row>
    <row r="423" spans="1:11" ht="15.75" x14ac:dyDescent="0.25">
      <c r="A423" s="2"/>
      <c r="B423" s="27"/>
      <c r="D423" s="42"/>
      <c r="E423" s="51"/>
      <c r="F423" s="16"/>
      <c r="G423" s="9"/>
      <c r="H423" s="9"/>
      <c r="I423" s="11">
        <f t="shared" si="7"/>
        <v>0</v>
      </c>
      <c r="J423" s="128">
        <f t="shared" si="9"/>
        <v>3057.8699999999881</v>
      </c>
      <c r="K423" s="9"/>
    </row>
    <row r="424" spans="1:11" ht="26.25" x14ac:dyDescent="0.25">
      <c r="A424" s="2">
        <v>42655</v>
      </c>
      <c r="B424" s="104" t="s">
        <v>1164</v>
      </c>
      <c r="D424" s="42" t="s">
        <v>1165</v>
      </c>
      <c r="E424" s="51">
        <v>458400</v>
      </c>
      <c r="F424" s="16">
        <v>1301680</v>
      </c>
      <c r="G424" s="9">
        <v>25179.21</v>
      </c>
      <c r="H424" s="9">
        <v>24000</v>
      </c>
      <c r="I424" s="11">
        <f t="shared" si="7"/>
        <v>-1179.2099999999991</v>
      </c>
      <c r="J424" s="128">
        <f t="shared" si="9"/>
        <v>1878.6599999999889</v>
      </c>
      <c r="K424" s="9"/>
    </row>
    <row r="425" spans="1:11" ht="15.75" x14ac:dyDescent="0.25">
      <c r="A425" s="2"/>
      <c r="B425" s="27"/>
      <c r="D425" s="42"/>
      <c r="E425" s="51"/>
      <c r="F425" s="16"/>
      <c r="G425" s="9"/>
      <c r="H425" s="9"/>
      <c r="I425" s="11">
        <f t="shared" si="7"/>
        <v>0</v>
      </c>
      <c r="J425" s="128">
        <f t="shared" si="9"/>
        <v>1878.6599999999889</v>
      </c>
      <c r="K425" s="9"/>
    </row>
    <row r="426" spans="1:11" ht="26.25" x14ac:dyDescent="0.25">
      <c r="A426" s="2">
        <v>42656</v>
      </c>
      <c r="B426" s="104" t="s">
        <v>1167</v>
      </c>
      <c r="D426" s="42" t="s">
        <v>1166</v>
      </c>
      <c r="E426" s="51">
        <v>455280</v>
      </c>
      <c r="F426" s="16">
        <v>1302376</v>
      </c>
      <c r="G426" s="9">
        <v>26531.07</v>
      </c>
      <c r="H426" s="9">
        <v>24000</v>
      </c>
      <c r="I426" s="11">
        <f t="shared" si="7"/>
        <v>-2531.0699999999997</v>
      </c>
      <c r="J426" s="128">
        <f t="shared" si="9"/>
        <v>-652.41000000001077</v>
      </c>
      <c r="K426" s="9"/>
    </row>
    <row r="427" spans="1:11" ht="15.75" x14ac:dyDescent="0.25">
      <c r="A427" s="2"/>
      <c r="B427" s="27"/>
      <c r="D427" s="42"/>
      <c r="E427" s="51"/>
      <c r="F427" s="16"/>
      <c r="G427" s="9"/>
      <c r="H427" s="9"/>
      <c r="I427" s="11">
        <f t="shared" si="7"/>
        <v>0</v>
      </c>
      <c r="J427" s="128">
        <f t="shared" si="9"/>
        <v>-652.41000000001077</v>
      </c>
      <c r="K427" s="9"/>
    </row>
    <row r="428" spans="1:11" ht="26.25" x14ac:dyDescent="0.25">
      <c r="A428" s="2">
        <v>42656</v>
      </c>
      <c r="B428" s="104" t="s">
        <v>1168</v>
      </c>
      <c r="D428" s="42" t="s">
        <v>1169</v>
      </c>
      <c r="E428" s="51">
        <v>455280</v>
      </c>
      <c r="F428" s="16">
        <v>1302377</v>
      </c>
      <c r="G428" s="9">
        <v>26430.35</v>
      </c>
      <c r="H428" s="9">
        <v>24000</v>
      </c>
      <c r="I428" s="11">
        <f t="shared" si="7"/>
        <v>-2430.3499999999985</v>
      </c>
      <c r="J428" s="128">
        <f t="shared" si="9"/>
        <v>-3082.7600000000093</v>
      </c>
      <c r="K428" s="9"/>
    </row>
    <row r="429" spans="1:11" ht="15.75" x14ac:dyDescent="0.25">
      <c r="A429" s="2"/>
      <c r="B429" s="27"/>
      <c r="D429" s="42"/>
      <c r="E429" s="51"/>
      <c r="F429" s="16"/>
      <c r="G429" s="9"/>
      <c r="H429" s="9"/>
      <c r="I429" s="11">
        <f t="shared" si="7"/>
        <v>0</v>
      </c>
      <c r="J429" s="128">
        <f t="shared" si="9"/>
        <v>-3082.7600000000093</v>
      </c>
      <c r="K429" s="9"/>
    </row>
    <row r="430" spans="1:11" ht="26.25" x14ac:dyDescent="0.25">
      <c r="A430" s="2">
        <v>42657</v>
      </c>
      <c r="B430" s="104" t="s">
        <v>1170</v>
      </c>
      <c r="D430" s="42" t="s">
        <v>1171</v>
      </c>
      <c r="E430" s="51">
        <v>455040</v>
      </c>
      <c r="F430" s="16">
        <v>1302378</v>
      </c>
      <c r="G430" s="9">
        <v>26872.81</v>
      </c>
      <c r="H430" s="9">
        <v>24000</v>
      </c>
      <c r="I430" s="11">
        <f t="shared" si="7"/>
        <v>-2872.8100000000013</v>
      </c>
      <c r="J430" s="128">
        <f t="shared" si="9"/>
        <v>-5955.5700000000106</v>
      </c>
      <c r="K430" s="9"/>
    </row>
    <row r="431" spans="1:11" ht="15.75" x14ac:dyDescent="0.25">
      <c r="A431" s="2"/>
      <c r="B431" s="27"/>
      <c r="D431" s="42"/>
      <c r="E431" s="51"/>
      <c r="F431" s="16"/>
      <c r="G431" s="9"/>
      <c r="H431" s="9"/>
      <c r="I431" s="11">
        <f t="shared" si="7"/>
        <v>0</v>
      </c>
      <c r="J431" s="128">
        <f t="shared" si="9"/>
        <v>-5955.5700000000106</v>
      </c>
      <c r="K431" s="9"/>
    </row>
    <row r="432" spans="1:11" ht="26.25" x14ac:dyDescent="0.25">
      <c r="A432" s="2">
        <v>42662</v>
      </c>
      <c r="B432" s="104" t="s">
        <v>1174</v>
      </c>
      <c r="D432" s="42" t="s">
        <v>1175</v>
      </c>
      <c r="E432" s="51">
        <v>548912</v>
      </c>
      <c r="F432" s="16">
        <v>1303677</v>
      </c>
      <c r="G432" s="9">
        <v>27370.1</v>
      </c>
      <c r="H432" s="9">
        <v>29000</v>
      </c>
      <c r="I432" s="11">
        <f t="shared" si="7"/>
        <v>1629.9000000000015</v>
      </c>
      <c r="J432" s="128">
        <f t="shared" si="9"/>
        <v>-4325.6700000000092</v>
      </c>
      <c r="K432" s="9"/>
    </row>
    <row r="433" spans="1:11" ht="15.75" x14ac:dyDescent="0.25">
      <c r="A433" s="2"/>
      <c r="B433" s="27"/>
      <c r="D433" s="42"/>
      <c r="E433" s="51"/>
      <c r="F433" s="16"/>
      <c r="G433" s="9"/>
      <c r="H433" s="9"/>
      <c r="I433" s="11">
        <f t="shared" si="7"/>
        <v>0</v>
      </c>
      <c r="J433" s="128">
        <f t="shared" si="9"/>
        <v>-4325.6700000000092</v>
      </c>
      <c r="K433" s="9"/>
    </row>
    <row r="434" spans="1:11" ht="26.25" x14ac:dyDescent="0.25">
      <c r="A434" s="2">
        <v>42662</v>
      </c>
      <c r="B434" s="104" t="s">
        <v>1172</v>
      </c>
      <c r="D434" s="42" t="s">
        <v>1173</v>
      </c>
      <c r="E434" s="51">
        <v>548912</v>
      </c>
      <c r="F434" s="16">
        <v>1304423</v>
      </c>
      <c r="G434" s="9">
        <v>27065.8</v>
      </c>
      <c r="H434" s="9">
        <v>29000</v>
      </c>
      <c r="I434" s="11">
        <f t="shared" si="7"/>
        <v>1934.2000000000007</v>
      </c>
      <c r="J434" s="128">
        <f t="shared" si="9"/>
        <v>-2391.4700000000084</v>
      </c>
      <c r="K434" s="9"/>
    </row>
    <row r="435" spans="1:11" ht="15.75" x14ac:dyDescent="0.25">
      <c r="A435" s="2"/>
      <c r="B435" s="27"/>
      <c r="D435" s="42"/>
      <c r="E435" s="51"/>
      <c r="F435" s="16"/>
      <c r="G435" s="9"/>
      <c r="H435" s="9"/>
      <c r="I435" s="11">
        <f t="shared" si="7"/>
        <v>0</v>
      </c>
      <c r="J435" s="128">
        <f t="shared" si="9"/>
        <v>-2391.4700000000084</v>
      </c>
      <c r="K435" s="9"/>
    </row>
    <row r="436" spans="1:11" ht="26.25" x14ac:dyDescent="0.25">
      <c r="A436" s="2">
        <v>42662</v>
      </c>
      <c r="B436" s="104" t="s">
        <v>1176</v>
      </c>
      <c r="D436" s="42" t="s">
        <v>1177</v>
      </c>
      <c r="E436" s="51">
        <v>543431</v>
      </c>
      <c r="F436" s="16">
        <v>1304625</v>
      </c>
      <c r="G436" s="9">
        <v>27379.91</v>
      </c>
      <c r="H436" s="9">
        <v>29000</v>
      </c>
      <c r="I436" s="11">
        <f t="shared" si="7"/>
        <v>1620.0900000000001</v>
      </c>
      <c r="J436" s="128">
        <f t="shared" si="9"/>
        <v>-771.38000000000829</v>
      </c>
      <c r="K436" s="9"/>
    </row>
    <row r="437" spans="1:11" ht="15.75" x14ac:dyDescent="0.25">
      <c r="A437" s="2"/>
      <c r="B437" s="27"/>
      <c r="D437" s="42"/>
      <c r="E437" s="51"/>
      <c r="F437" s="16"/>
      <c r="G437" s="9"/>
      <c r="H437" s="9"/>
      <c r="I437" s="11">
        <f t="shared" si="7"/>
        <v>0</v>
      </c>
      <c r="J437" s="128">
        <f t="shared" si="9"/>
        <v>-771.38000000000829</v>
      </c>
      <c r="K437" s="9"/>
    </row>
    <row r="438" spans="1:11" ht="26.25" x14ac:dyDescent="0.25">
      <c r="A438" s="2">
        <v>42663</v>
      </c>
      <c r="B438" s="104" t="s">
        <v>1178</v>
      </c>
      <c r="D438" s="42" t="s">
        <v>1179</v>
      </c>
      <c r="E438" s="51">
        <v>543431</v>
      </c>
      <c r="F438" s="16">
        <v>1304626</v>
      </c>
      <c r="G438" s="9">
        <v>27367.06</v>
      </c>
      <c r="H438" s="9">
        <v>29000</v>
      </c>
      <c r="I438" s="11">
        <f t="shared" si="7"/>
        <v>1632.9399999999987</v>
      </c>
      <c r="J438" s="128">
        <f t="shared" si="9"/>
        <v>861.5599999999904</v>
      </c>
      <c r="K438" s="9"/>
    </row>
    <row r="439" spans="1:11" ht="15.75" x14ac:dyDescent="0.25">
      <c r="A439" s="2"/>
      <c r="B439" s="27"/>
      <c r="D439" s="42"/>
      <c r="E439" s="51"/>
      <c r="F439" s="16"/>
      <c r="G439" s="9"/>
      <c r="H439" s="9"/>
      <c r="I439" s="11">
        <f t="shared" si="7"/>
        <v>0</v>
      </c>
      <c r="J439" s="128">
        <f t="shared" si="9"/>
        <v>861.5599999999904</v>
      </c>
      <c r="K439" s="9"/>
    </row>
    <row r="440" spans="1:11" ht="26.25" x14ac:dyDescent="0.25">
      <c r="A440" s="2">
        <v>42664</v>
      </c>
      <c r="B440" s="104" t="s">
        <v>1181</v>
      </c>
      <c r="D440" s="42" t="s">
        <v>1180</v>
      </c>
      <c r="E440" s="51">
        <v>521920</v>
      </c>
      <c r="F440" s="16">
        <v>1305030</v>
      </c>
      <c r="G440" s="9">
        <v>28212.82</v>
      </c>
      <c r="H440" s="9">
        <v>28000</v>
      </c>
      <c r="I440" s="11">
        <f t="shared" si="7"/>
        <v>-212.81999999999971</v>
      </c>
      <c r="J440" s="128">
        <f t="shared" si="9"/>
        <v>648.73999999999069</v>
      </c>
      <c r="K440" s="9"/>
    </row>
    <row r="441" spans="1:11" ht="15.75" x14ac:dyDescent="0.25">
      <c r="A441" s="2"/>
      <c r="B441" s="27"/>
      <c r="D441" s="42"/>
      <c r="E441" s="51"/>
      <c r="F441" s="16"/>
      <c r="G441" s="9"/>
      <c r="H441" s="9"/>
      <c r="I441" s="11">
        <f t="shared" si="7"/>
        <v>0</v>
      </c>
      <c r="J441" s="128">
        <f t="shared" si="9"/>
        <v>648.73999999999069</v>
      </c>
      <c r="K441" s="9"/>
    </row>
    <row r="442" spans="1:11" ht="26.25" x14ac:dyDescent="0.25">
      <c r="A442" s="2">
        <v>42669</v>
      </c>
      <c r="B442" s="104" t="s">
        <v>1184</v>
      </c>
      <c r="D442" s="42" t="s">
        <v>1185</v>
      </c>
      <c r="E442" s="51">
        <v>501930</v>
      </c>
      <c r="F442" s="16">
        <v>1306601</v>
      </c>
      <c r="G442" s="9">
        <v>29119.07</v>
      </c>
      <c r="H442" s="9">
        <v>27000</v>
      </c>
      <c r="I442" s="11">
        <f t="shared" si="7"/>
        <v>-2119.0699999999997</v>
      </c>
      <c r="J442" s="128">
        <f t="shared" si="9"/>
        <v>-1470.330000000009</v>
      </c>
      <c r="K442" s="9"/>
    </row>
    <row r="443" spans="1:11" ht="15.75" x14ac:dyDescent="0.25">
      <c r="A443" s="2"/>
      <c r="B443" s="27"/>
      <c r="D443" s="42"/>
      <c r="E443" s="51"/>
      <c r="F443" s="16"/>
      <c r="G443" s="9"/>
      <c r="H443" s="9"/>
      <c r="I443" s="11">
        <f t="shared" si="7"/>
        <v>0</v>
      </c>
      <c r="J443" s="128">
        <f t="shared" si="9"/>
        <v>-1470.330000000009</v>
      </c>
      <c r="K443" s="9"/>
    </row>
    <row r="444" spans="1:11" ht="26.25" x14ac:dyDescent="0.25">
      <c r="A444" s="2">
        <v>42669</v>
      </c>
      <c r="B444" s="104" t="s">
        <v>1182</v>
      </c>
      <c r="D444" s="42" t="s">
        <v>1183</v>
      </c>
      <c r="E444" s="51">
        <v>501930</v>
      </c>
      <c r="F444" s="16">
        <v>1305995</v>
      </c>
      <c r="G444" s="9">
        <v>29351.9</v>
      </c>
      <c r="H444" s="9">
        <v>27000</v>
      </c>
      <c r="I444" s="11">
        <f t="shared" si="7"/>
        <v>-2351.9000000000015</v>
      </c>
      <c r="J444" s="128">
        <f t="shared" si="9"/>
        <v>-3822.2300000000105</v>
      </c>
      <c r="K444" s="9"/>
    </row>
    <row r="445" spans="1:11" ht="15.75" x14ac:dyDescent="0.25">
      <c r="A445" s="2"/>
      <c r="B445" s="27"/>
      <c r="D445" s="42"/>
      <c r="E445" s="51"/>
      <c r="F445" s="16"/>
      <c r="G445" s="9"/>
      <c r="H445" s="9"/>
      <c r="I445" s="11">
        <f t="shared" si="7"/>
        <v>0</v>
      </c>
      <c r="J445" s="128">
        <f t="shared" si="9"/>
        <v>-3822.2300000000105</v>
      </c>
      <c r="K445" s="9"/>
    </row>
    <row r="446" spans="1:11" ht="26.25" x14ac:dyDescent="0.25">
      <c r="A446" s="2">
        <v>42670</v>
      </c>
      <c r="B446" s="104" t="s">
        <v>1188</v>
      </c>
      <c r="D446" s="42" t="s">
        <v>1189</v>
      </c>
      <c r="E446" s="51">
        <v>538240</v>
      </c>
      <c r="F446" s="16">
        <v>1306826</v>
      </c>
      <c r="G446" s="9">
        <v>28938.799999999999</v>
      </c>
      <c r="H446" s="9">
        <v>29000</v>
      </c>
      <c r="I446" s="11">
        <f t="shared" si="7"/>
        <v>61.200000000000728</v>
      </c>
      <c r="J446" s="132">
        <f t="shared" si="9"/>
        <v>-3761.0300000000097</v>
      </c>
      <c r="K446" s="9"/>
    </row>
    <row r="447" spans="1:11" ht="15.75" x14ac:dyDescent="0.25">
      <c r="A447" s="2"/>
      <c r="B447" s="27"/>
      <c r="D447" s="42"/>
      <c r="E447" s="51"/>
      <c r="F447" s="16"/>
      <c r="G447" s="9"/>
      <c r="H447" s="9"/>
      <c r="I447" s="11">
        <f t="shared" si="7"/>
        <v>0</v>
      </c>
      <c r="J447" s="128">
        <f t="shared" si="9"/>
        <v>-3761.0300000000097</v>
      </c>
      <c r="K447" s="9"/>
    </row>
    <row r="448" spans="1:11" ht="26.25" x14ac:dyDescent="0.25">
      <c r="A448" s="2">
        <v>42670</v>
      </c>
      <c r="B448" s="104" t="s">
        <v>1186</v>
      </c>
      <c r="D448" s="42" t="s">
        <v>1187</v>
      </c>
      <c r="E448" s="51">
        <v>538240</v>
      </c>
      <c r="F448" s="16">
        <v>1306980</v>
      </c>
      <c r="G448" s="9">
        <v>29070.37</v>
      </c>
      <c r="H448" s="9">
        <v>29000</v>
      </c>
      <c r="I448" s="11">
        <f t="shared" si="7"/>
        <v>-70.369999999998981</v>
      </c>
      <c r="J448" s="132">
        <f t="shared" si="9"/>
        <v>-3831.4000000000087</v>
      </c>
      <c r="K448" s="9"/>
    </row>
    <row r="449" spans="1:11" ht="15.75" x14ac:dyDescent="0.25">
      <c r="A449" s="2"/>
      <c r="B449" s="27"/>
      <c r="D449" s="42"/>
      <c r="E449" s="51"/>
      <c r="F449" s="16"/>
      <c r="G449" s="9"/>
      <c r="H449" s="9"/>
      <c r="I449" s="11">
        <f t="shared" si="7"/>
        <v>0</v>
      </c>
      <c r="J449" s="128">
        <f t="shared" si="9"/>
        <v>-3831.4000000000087</v>
      </c>
      <c r="K449" s="9"/>
    </row>
    <row r="450" spans="1:11" ht="26.25" x14ac:dyDescent="0.25">
      <c r="A450" s="2">
        <v>42671</v>
      </c>
      <c r="B450" s="104" t="s">
        <v>1190</v>
      </c>
      <c r="D450" s="42" t="s">
        <v>1191</v>
      </c>
      <c r="E450" s="51">
        <v>544330</v>
      </c>
      <c r="F450" s="16">
        <v>1306914</v>
      </c>
      <c r="G450" s="9">
        <v>28702.1</v>
      </c>
      <c r="H450" s="9">
        <v>29000</v>
      </c>
      <c r="I450" s="11">
        <f t="shared" si="7"/>
        <v>297.90000000000146</v>
      </c>
      <c r="J450" s="132">
        <f t="shared" si="9"/>
        <v>-3533.5000000000073</v>
      </c>
      <c r="K450" s="9"/>
    </row>
    <row r="451" spans="1:11" ht="15.75" x14ac:dyDescent="0.25">
      <c r="A451" s="2"/>
      <c r="B451" s="27"/>
      <c r="D451" s="42"/>
      <c r="E451" s="51"/>
      <c r="F451" s="16"/>
      <c r="G451" s="9"/>
      <c r="H451" s="9"/>
      <c r="I451" s="11">
        <f t="shared" si="7"/>
        <v>0</v>
      </c>
      <c r="J451" s="128">
        <f t="shared" si="9"/>
        <v>-3533.5000000000073</v>
      </c>
      <c r="K451" s="9"/>
    </row>
    <row r="452" spans="1:11" ht="26.25" x14ac:dyDescent="0.25">
      <c r="A452" s="2">
        <v>42675</v>
      </c>
      <c r="B452" s="105" t="s">
        <v>1192</v>
      </c>
      <c r="D452" s="42" t="s">
        <v>1193</v>
      </c>
      <c r="E452" s="51">
        <v>543460</v>
      </c>
      <c r="F452" s="16">
        <v>1307601</v>
      </c>
      <c r="G452" s="9">
        <v>30492.87</v>
      </c>
      <c r="H452" s="9">
        <v>29000</v>
      </c>
      <c r="I452" s="11">
        <f t="shared" si="7"/>
        <v>-1492.869999999999</v>
      </c>
      <c r="J452" s="128">
        <f t="shared" si="9"/>
        <v>-5026.3700000000063</v>
      </c>
      <c r="K452" s="9"/>
    </row>
    <row r="453" spans="1:11" ht="15.75" x14ac:dyDescent="0.25">
      <c r="A453" s="2"/>
      <c r="B453" s="27"/>
      <c r="D453" s="42"/>
      <c r="E453" s="51"/>
      <c r="F453" s="16"/>
      <c r="G453" s="9"/>
      <c r="H453" s="9"/>
      <c r="I453" s="11">
        <f t="shared" si="7"/>
        <v>0</v>
      </c>
      <c r="J453" s="128">
        <f t="shared" si="9"/>
        <v>-5026.3700000000063</v>
      </c>
      <c r="K453" s="9"/>
    </row>
    <row r="454" spans="1:11" ht="26.25" x14ac:dyDescent="0.25">
      <c r="A454" s="2">
        <v>42675</v>
      </c>
      <c r="B454" s="105" t="s">
        <v>1194</v>
      </c>
      <c r="D454" s="42" t="s">
        <v>1195</v>
      </c>
      <c r="E454" s="51">
        <v>543460</v>
      </c>
      <c r="F454" s="16">
        <v>1307600</v>
      </c>
      <c r="G454" s="9">
        <v>30043.86</v>
      </c>
      <c r="H454" s="9">
        <v>29000</v>
      </c>
      <c r="I454" s="11">
        <f t="shared" si="7"/>
        <v>-1043.8600000000006</v>
      </c>
      <c r="J454" s="128">
        <f t="shared" si="9"/>
        <v>-6070.2300000000068</v>
      </c>
      <c r="K454" s="9"/>
    </row>
    <row r="455" spans="1:11" ht="15.75" x14ac:dyDescent="0.25">
      <c r="A455" s="2"/>
      <c r="B455" s="27"/>
      <c r="D455" s="42"/>
      <c r="E455" s="51"/>
      <c r="F455" s="16"/>
      <c r="G455" s="9"/>
      <c r="H455" s="9"/>
      <c r="I455" s="11">
        <f t="shared" si="7"/>
        <v>0</v>
      </c>
      <c r="J455" s="128">
        <f t="shared" si="9"/>
        <v>-6070.2300000000068</v>
      </c>
      <c r="K455" s="9"/>
    </row>
    <row r="456" spans="1:11" ht="26.25" x14ac:dyDescent="0.25">
      <c r="A456" s="2">
        <v>42677</v>
      </c>
      <c r="B456" s="105" t="s">
        <v>1196</v>
      </c>
      <c r="D456" s="42" t="s">
        <v>1197</v>
      </c>
      <c r="E456" s="51">
        <v>562500</v>
      </c>
      <c r="F456" s="16">
        <v>1309024</v>
      </c>
      <c r="G456" s="9">
        <v>30259.759999999998</v>
      </c>
      <c r="H456" s="9">
        <v>30000</v>
      </c>
      <c r="I456" s="11">
        <f t="shared" si="7"/>
        <v>-259.7599999999984</v>
      </c>
      <c r="J456" s="128">
        <f t="shared" ref="J456:J521" si="10">J455+I456</f>
        <v>-6329.9900000000052</v>
      </c>
      <c r="K456" s="9"/>
    </row>
    <row r="457" spans="1:11" ht="15.75" x14ac:dyDescent="0.25">
      <c r="A457" s="2"/>
      <c r="B457" s="27"/>
      <c r="D457" s="42"/>
      <c r="E457" s="51"/>
      <c r="F457" s="16"/>
      <c r="G457" s="9"/>
      <c r="H457" s="9"/>
      <c r="I457" s="11">
        <f t="shared" si="7"/>
        <v>0</v>
      </c>
      <c r="J457" s="128">
        <f t="shared" si="10"/>
        <v>-6329.9900000000052</v>
      </c>
      <c r="K457" s="9"/>
    </row>
    <row r="458" spans="1:11" ht="26.25" x14ac:dyDescent="0.25">
      <c r="A458" s="2">
        <v>42677</v>
      </c>
      <c r="B458" s="105" t="s">
        <v>1198</v>
      </c>
      <c r="D458" s="42" t="s">
        <v>1199</v>
      </c>
      <c r="E458" s="51">
        <v>562500</v>
      </c>
      <c r="F458" s="16">
        <v>1309023</v>
      </c>
      <c r="G458" s="9">
        <v>30675.24</v>
      </c>
      <c r="H458" s="9">
        <v>30000</v>
      </c>
      <c r="I458" s="11">
        <f t="shared" si="7"/>
        <v>-675.2400000000016</v>
      </c>
      <c r="J458" s="128">
        <f t="shared" si="10"/>
        <v>-7005.2300000000068</v>
      </c>
      <c r="K458" s="9"/>
    </row>
    <row r="459" spans="1:11" ht="15.75" x14ac:dyDescent="0.25">
      <c r="A459" s="2"/>
      <c r="B459" s="27"/>
      <c r="D459" s="42"/>
      <c r="E459" s="51"/>
      <c r="F459" s="16"/>
      <c r="G459" s="9"/>
      <c r="H459" s="9"/>
      <c r="I459" s="11">
        <f t="shared" si="7"/>
        <v>0</v>
      </c>
      <c r="J459" s="128">
        <f t="shared" si="10"/>
        <v>-7005.2300000000068</v>
      </c>
      <c r="K459" s="9"/>
    </row>
    <row r="460" spans="1:11" ht="26.25" x14ac:dyDescent="0.25">
      <c r="A460" s="2">
        <v>42678</v>
      </c>
      <c r="B460" s="105" t="s">
        <v>1200</v>
      </c>
      <c r="D460" s="42" t="s">
        <v>1201</v>
      </c>
      <c r="E460" s="51">
        <v>558250</v>
      </c>
      <c r="F460" s="16">
        <v>1309283</v>
      </c>
      <c r="G460" s="9">
        <v>31649.71</v>
      </c>
      <c r="H460" s="9">
        <v>29000</v>
      </c>
      <c r="I460" s="11">
        <f t="shared" si="7"/>
        <v>-2649.7099999999991</v>
      </c>
      <c r="J460" s="128">
        <f t="shared" si="10"/>
        <v>-9654.940000000006</v>
      </c>
      <c r="K460" s="9"/>
    </row>
    <row r="461" spans="1:11" ht="15.75" x14ac:dyDescent="0.25">
      <c r="A461" s="2"/>
      <c r="B461" s="27"/>
      <c r="D461" s="42"/>
      <c r="E461" s="51"/>
      <c r="F461" s="16"/>
      <c r="G461" s="9"/>
      <c r="H461" s="9"/>
      <c r="I461" s="11">
        <f t="shared" si="7"/>
        <v>0</v>
      </c>
      <c r="J461" s="128">
        <f t="shared" si="10"/>
        <v>-9654.940000000006</v>
      </c>
      <c r="K461" s="9"/>
    </row>
    <row r="462" spans="1:11" ht="26.25" x14ac:dyDescent="0.25">
      <c r="A462" s="2">
        <v>42678</v>
      </c>
      <c r="B462" s="105" t="s">
        <v>1202</v>
      </c>
      <c r="D462" s="42" t="s">
        <v>1203</v>
      </c>
      <c r="E462" s="51">
        <v>558250</v>
      </c>
      <c r="F462" s="16">
        <v>1309166</v>
      </c>
      <c r="G462" s="9">
        <v>31486.18</v>
      </c>
      <c r="H462" s="9">
        <v>29000</v>
      </c>
      <c r="I462" s="11">
        <f t="shared" si="7"/>
        <v>-2486.1800000000003</v>
      </c>
      <c r="J462" s="128">
        <f t="shared" si="10"/>
        <v>-12141.120000000006</v>
      </c>
      <c r="K462" s="9"/>
    </row>
    <row r="463" spans="1:11" ht="15.75" x14ac:dyDescent="0.25">
      <c r="A463" s="2"/>
      <c r="B463" s="27"/>
      <c r="D463" s="42"/>
      <c r="E463" s="51"/>
      <c r="F463" s="16"/>
      <c r="G463" s="9"/>
      <c r="H463" s="9"/>
      <c r="I463" s="11">
        <f t="shared" si="7"/>
        <v>0</v>
      </c>
      <c r="J463" s="128">
        <f t="shared" si="10"/>
        <v>-12141.120000000006</v>
      </c>
      <c r="K463" s="9"/>
    </row>
    <row r="464" spans="1:11" ht="26.25" x14ac:dyDescent="0.25">
      <c r="A464" s="2">
        <v>42683</v>
      </c>
      <c r="B464" s="105" t="s">
        <v>1204</v>
      </c>
      <c r="D464" s="42" t="s">
        <v>1205</v>
      </c>
      <c r="E464" s="51">
        <v>639360</v>
      </c>
      <c r="F464" s="16">
        <v>1310479</v>
      </c>
      <c r="G464" s="9">
        <v>31634.19</v>
      </c>
      <c r="H464" s="9">
        <v>32000</v>
      </c>
      <c r="I464" s="11">
        <f t="shared" si="7"/>
        <v>365.81000000000131</v>
      </c>
      <c r="J464" s="128">
        <f t="shared" si="10"/>
        <v>-11775.310000000005</v>
      </c>
      <c r="K464" s="9"/>
    </row>
    <row r="465" spans="1:11" ht="15.75" x14ac:dyDescent="0.25">
      <c r="A465" s="2"/>
      <c r="B465" s="27"/>
      <c r="D465" s="42"/>
      <c r="E465" s="51"/>
      <c r="F465" s="16"/>
      <c r="G465" s="9"/>
      <c r="H465" s="9"/>
      <c r="I465" s="11">
        <f t="shared" si="7"/>
        <v>0</v>
      </c>
      <c r="J465" s="128">
        <f t="shared" si="10"/>
        <v>-11775.310000000005</v>
      </c>
      <c r="K465" s="9"/>
    </row>
    <row r="466" spans="1:11" ht="26.25" x14ac:dyDescent="0.25">
      <c r="A466" s="2">
        <v>42683</v>
      </c>
      <c r="B466" s="105" t="s">
        <v>1206</v>
      </c>
      <c r="D466" s="42" t="s">
        <v>1207</v>
      </c>
      <c r="E466" s="51">
        <v>639360</v>
      </c>
      <c r="F466" s="16">
        <v>1310010</v>
      </c>
      <c r="G466" s="9">
        <v>31238.21</v>
      </c>
      <c r="H466" s="9">
        <v>32000</v>
      </c>
      <c r="I466" s="11">
        <f t="shared" si="7"/>
        <v>761.79000000000087</v>
      </c>
      <c r="J466" s="128">
        <f t="shared" si="10"/>
        <v>-11013.520000000004</v>
      </c>
      <c r="K466" s="9"/>
    </row>
    <row r="467" spans="1:11" ht="15.75" x14ac:dyDescent="0.25">
      <c r="A467" s="2"/>
      <c r="B467" s="27"/>
      <c r="D467" s="42"/>
      <c r="E467" s="51"/>
      <c r="F467" s="16"/>
      <c r="G467" s="9"/>
      <c r="H467" s="9"/>
      <c r="I467" s="11">
        <f t="shared" si="7"/>
        <v>0</v>
      </c>
      <c r="J467" s="128">
        <f t="shared" si="10"/>
        <v>-11013.520000000004</v>
      </c>
      <c r="K467" s="9"/>
    </row>
    <row r="468" spans="1:11" ht="26.25" x14ac:dyDescent="0.25">
      <c r="A468" s="2">
        <v>42684</v>
      </c>
      <c r="B468" s="105" t="s">
        <v>1208</v>
      </c>
      <c r="D468" s="42" t="s">
        <v>1209</v>
      </c>
      <c r="E468" s="51">
        <v>646400</v>
      </c>
      <c r="F468" s="16">
        <v>1311248</v>
      </c>
      <c r="G468" s="9">
        <v>32389.8</v>
      </c>
      <c r="H468" s="9">
        <v>32000</v>
      </c>
      <c r="I468" s="11">
        <f t="shared" si="7"/>
        <v>-389.79999999999927</v>
      </c>
      <c r="J468" s="128">
        <f t="shared" si="10"/>
        <v>-11403.320000000003</v>
      </c>
      <c r="K468" s="9"/>
    </row>
    <row r="469" spans="1:11" ht="15.75" x14ac:dyDescent="0.25">
      <c r="A469" s="2"/>
      <c r="B469" s="27"/>
      <c r="D469" s="42"/>
      <c r="E469" s="51"/>
      <c r="F469" s="16"/>
      <c r="G469" s="9"/>
      <c r="H469" s="9"/>
      <c r="I469" s="11">
        <f t="shared" si="7"/>
        <v>0</v>
      </c>
      <c r="J469" s="128">
        <f t="shared" si="10"/>
        <v>-11403.320000000003</v>
      </c>
      <c r="K469" s="9"/>
    </row>
    <row r="470" spans="1:11" ht="26.25" x14ac:dyDescent="0.25">
      <c r="A470" s="2">
        <v>42684</v>
      </c>
      <c r="B470" s="105" t="s">
        <v>1210</v>
      </c>
      <c r="D470" s="42" t="s">
        <v>1211</v>
      </c>
      <c r="E470" s="51">
        <v>646400</v>
      </c>
      <c r="F470" s="16">
        <v>1311249</v>
      </c>
      <c r="G470" s="9">
        <v>32620.22</v>
      </c>
      <c r="H470" s="9">
        <v>32000</v>
      </c>
      <c r="I470" s="11">
        <f t="shared" si="7"/>
        <v>-620.22000000000116</v>
      </c>
      <c r="J470" s="128">
        <f t="shared" si="10"/>
        <v>-12023.540000000005</v>
      </c>
      <c r="K470" s="9"/>
    </row>
    <row r="471" spans="1:11" ht="15.75" x14ac:dyDescent="0.25">
      <c r="A471" s="2"/>
      <c r="B471" s="27"/>
      <c r="D471" s="42"/>
      <c r="E471" s="51"/>
      <c r="F471" s="16"/>
      <c r="G471" s="9"/>
      <c r="H471" s="9"/>
      <c r="I471" s="11">
        <f t="shared" si="7"/>
        <v>0</v>
      </c>
      <c r="J471" s="128">
        <f t="shared" si="10"/>
        <v>-12023.540000000005</v>
      </c>
      <c r="K471" s="9"/>
    </row>
    <row r="472" spans="1:11" ht="26.25" x14ac:dyDescent="0.25">
      <c r="A472" s="2">
        <v>42688</v>
      </c>
      <c r="B472" s="105" t="s">
        <v>1212</v>
      </c>
      <c r="D472" s="42" t="s">
        <v>1213</v>
      </c>
      <c r="E472" s="51">
        <v>645760</v>
      </c>
      <c r="F472" s="16">
        <v>1311598</v>
      </c>
      <c r="G472" s="9">
        <v>31995.55</v>
      </c>
      <c r="H472" s="9">
        <v>32000</v>
      </c>
      <c r="I472" s="11">
        <f t="shared" si="7"/>
        <v>4.4500000000007276</v>
      </c>
      <c r="J472" s="132">
        <f t="shared" si="10"/>
        <v>-12019.090000000004</v>
      </c>
      <c r="K472" s="9"/>
    </row>
    <row r="473" spans="1:11" ht="15.75" x14ac:dyDescent="0.25">
      <c r="A473" s="2"/>
      <c r="B473" s="27"/>
      <c r="D473" s="42"/>
      <c r="E473" s="51"/>
      <c r="F473" s="16"/>
      <c r="G473" s="9"/>
      <c r="H473" s="9"/>
      <c r="I473" s="11">
        <f t="shared" si="7"/>
        <v>0</v>
      </c>
      <c r="J473" s="128">
        <f t="shared" si="10"/>
        <v>-12019.090000000004</v>
      </c>
      <c r="K473" s="9"/>
    </row>
    <row r="474" spans="1:11" ht="26.25" x14ac:dyDescent="0.25">
      <c r="A474" s="2">
        <v>42688</v>
      </c>
      <c r="B474" s="105" t="s">
        <v>1214</v>
      </c>
      <c r="D474" s="42" t="s">
        <v>1215</v>
      </c>
      <c r="E474" s="51">
        <v>645760</v>
      </c>
      <c r="F474" s="16">
        <v>1311334</v>
      </c>
      <c r="G474" s="9">
        <v>32285.360000000001</v>
      </c>
      <c r="H474" s="9">
        <v>32000</v>
      </c>
      <c r="I474" s="11">
        <f t="shared" si="7"/>
        <v>-285.36000000000058</v>
      </c>
      <c r="J474" s="132">
        <f t="shared" si="10"/>
        <v>-12304.450000000004</v>
      </c>
      <c r="K474" s="9"/>
    </row>
    <row r="475" spans="1:11" ht="15.75" x14ac:dyDescent="0.25">
      <c r="A475" s="2"/>
      <c r="B475" s="27"/>
      <c r="D475" s="42"/>
      <c r="E475" s="51"/>
      <c r="F475" s="16"/>
      <c r="G475" s="9"/>
      <c r="H475" s="9"/>
      <c r="I475" s="11">
        <f t="shared" si="7"/>
        <v>0</v>
      </c>
      <c r="J475" s="128">
        <f t="shared" si="10"/>
        <v>-12304.450000000004</v>
      </c>
      <c r="K475" s="9"/>
    </row>
    <row r="476" spans="1:11" ht="26.25" x14ac:dyDescent="0.25">
      <c r="A476" s="2">
        <v>42688</v>
      </c>
      <c r="B476" s="105" t="s">
        <v>1217</v>
      </c>
      <c r="D476" s="42" t="s">
        <v>1218</v>
      </c>
      <c r="E476" s="51">
        <v>729400</v>
      </c>
      <c r="F476" s="16">
        <v>1311599</v>
      </c>
      <c r="G476" s="9">
        <v>33063.4</v>
      </c>
      <c r="H476" s="9">
        <v>35000</v>
      </c>
      <c r="I476" s="11">
        <f t="shared" si="7"/>
        <v>1936.5999999999985</v>
      </c>
      <c r="J476" s="132">
        <f t="shared" si="10"/>
        <v>-10367.850000000006</v>
      </c>
      <c r="K476" s="9"/>
    </row>
    <row r="477" spans="1:11" ht="15.75" x14ac:dyDescent="0.25">
      <c r="A477" s="2"/>
      <c r="B477" s="27"/>
      <c r="D477" s="42"/>
      <c r="E477" s="51"/>
      <c r="F477" s="16"/>
      <c r="G477" s="9"/>
      <c r="H477" s="9"/>
      <c r="I477" s="11">
        <f t="shared" si="7"/>
        <v>0</v>
      </c>
      <c r="J477" s="128">
        <f t="shared" si="10"/>
        <v>-10367.850000000006</v>
      </c>
      <c r="K477" s="9"/>
    </row>
    <row r="478" spans="1:11" ht="26.25" x14ac:dyDescent="0.25">
      <c r="A478" s="2">
        <v>42690</v>
      </c>
      <c r="B478" s="105" t="s">
        <v>1219</v>
      </c>
      <c r="D478" s="42" t="s">
        <v>1220</v>
      </c>
      <c r="E478" s="51">
        <v>839600</v>
      </c>
      <c r="F478" s="16">
        <v>1312488</v>
      </c>
      <c r="G478" s="9">
        <v>33011.370000000003</v>
      </c>
      <c r="H478" s="9">
        <v>40000</v>
      </c>
      <c r="I478" s="11">
        <f t="shared" si="7"/>
        <v>6988.6299999999974</v>
      </c>
      <c r="J478" s="128">
        <f t="shared" si="10"/>
        <v>-3379.2200000000084</v>
      </c>
      <c r="K478" s="9"/>
    </row>
    <row r="479" spans="1:11" ht="15.75" x14ac:dyDescent="0.25">
      <c r="A479" s="2"/>
      <c r="B479" s="27"/>
      <c r="D479" s="42"/>
      <c r="E479" s="51"/>
      <c r="F479" s="16"/>
      <c r="G479" s="9"/>
      <c r="H479" s="9"/>
      <c r="I479" s="11">
        <f t="shared" si="7"/>
        <v>0</v>
      </c>
      <c r="J479" s="128">
        <f t="shared" si="10"/>
        <v>-3379.2200000000084</v>
      </c>
      <c r="K479" s="9"/>
    </row>
    <row r="480" spans="1:11" ht="26.25" x14ac:dyDescent="0.25">
      <c r="A480" s="2">
        <v>42691</v>
      </c>
      <c r="B480" s="105" t="s">
        <v>1221</v>
      </c>
      <c r="D480" s="42" t="s">
        <v>1223</v>
      </c>
      <c r="E480" s="51">
        <v>839600</v>
      </c>
      <c r="F480" s="16">
        <v>1313664</v>
      </c>
      <c r="G480" s="9">
        <v>33314.93</v>
      </c>
      <c r="H480" s="9">
        <v>40000</v>
      </c>
      <c r="I480" s="11">
        <f t="shared" si="7"/>
        <v>6685.07</v>
      </c>
      <c r="J480" s="128">
        <f t="shared" si="10"/>
        <v>3305.8499999999913</v>
      </c>
      <c r="K480" s="9"/>
    </row>
    <row r="481" spans="1:11" ht="15.75" x14ac:dyDescent="0.25">
      <c r="A481" s="2"/>
      <c r="B481" s="27"/>
      <c r="D481" s="42"/>
      <c r="E481" s="51"/>
      <c r="F481" s="16"/>
      <c r="G481" s="9"/>
      <c r="H481" s="9"/>
      <c r="I481" s="11">
        <f t="shared" si="7"/>
        <v>0</v>
      </c>
      <c r="J481" s="128">
        <f t="shared" si="10"/>
        <v>3305.8499999999913</v>
      </c>
      <c r="K481" s="9"/>
    </row>
    <row r="482" spans="1:11" ht="26.25" x14ac:dyDescent="0.25">
      <c r="A482" s="2">
        <v>42691</v>
      </c>
      <c r="B482" s="105" t="s">
        <v>1222</v>
      </c>
      <c r="D482" s="42" t="s">
        <v>1224</v>
      </c>
      <c r="E482" s="51">
        <v>724115</v>
      </c>
      <c r="F482" s="16">
        <v>1313579</v>
      </c>
      <c r="G482" s="9">
        <v>33111.589999999997</v>
      </c>
      <c r="H482" s="9">
        <v>35000</v>
      </c>
      <c r="I482" s="11">
        <f t="shared" si="7"/>
        <v>1888.4100000000035</v>
      </c>
      <c r="J482" s="128">
        <f t="shared" si="10"/>
        <v>5194.2599999999948</v>
      </c>
      <c r="K482" s="9"/>
    </row>
    <row r="483" spans="1:11" ht="15.75" x14ac:dyDescent="0.25">
      <c r="A483" s="2"/>
      <c r="B483" s="27" t="s">
        <v>1216</v>
      </c>
      <c r="D483" s="42"/>
      <c r="E483" s="51"/>
      <c r="F483" s="16"/>
      <c r="G483" s="9"/>
      <c r="H483" s="9"/>
      <c r="I483" s="11">
        <f t="shared" si="7"/>
        <v>0</v>
      </c>
      <c r="J483" s="128">
        <f t="shared" si="10"/>
        <v>5194.2599999999948</v>
      </c>
      <c r="K483" s="9"/>
    </row>
    <row r="484" spans="1:11" ht="26.25" x14ac:dyDescent="0.25">
      <c r="A484" s="2">
        <v>42692</v>
      </c>
      <c r="B484" s="105" t="s">
        <v>1225</v>
      </c>
      <c r="D484" s="42" t="s">
        <v>1226</v>
      </c>
      <c r="E484" s="51">
        <v>724115</v>
      </c>
      <c r="F484" s="16">
        <v>1313665</v>
      </c>
      <c r="G484" s="9">
        <v>33687.07</v>
      </c>
      <c r="H484" s="9">
        <v>35000</v>
      </c>
      <c r="I484" s="11">
        <f t="shared" si="7"/>
        <v>1312.9300000000003</v>
      </c>
      <c r="J484" s="132">
        <f t="shared" si="10"/>
        <v>6507.1899999999951</v>
      </c>
      <c r="K484" s="9"/>
    </row>
    <row r="485" spans="1:11" ht="15.75" x14ac:dyDescent="0.25">
      <c r="A485" s="2"/>
      <c r="B485" s="27"/>
      <c r="D485" s="42"/>
      <c r="E485" s="51"/>
      <c r="F485" s="16"/>
      <c r="G485" s="9"/>
      <c r="H485" s="9"/>
      <c r="I485" s="11">
        <f t="shared" si="7"/>
        <v>0</v>
      </c>
      <c r="J485" s="128">
        <f t="shared" si="10"/>
        <v>6507.1899999999951</v>
      </c>
      <c r="K485" s="9"/>
    </row>
    <row r="486" spans="1:11" ht="26.25" x14ac:dyDescent="0.25">
      <c r="A486" s="2">
        <v>42696</v>
      </c>
      <c r="B486" s="105" t="s">
        <v>1228</v>
      </c>
      <c r="D486" s="42" t="s">
        <v>1227</v>
      </c>
      <c r="E486" s="51">
        <v>721360</v>
      </c>
      <c r="F486" s="16">
        <v>1314491</v>
      </c>
      <c r="G486" s="9">
        <v>35015.919999999998</v>
      </c>
      <c r="H486" s="9">
        <v>35500</v>
      </c>
      <c r="I486" s="11">
        <f t="shared" si="7"/>
        <v>484.08000000000175</v>
      </c>
      <c r="J486" s="132">
        <f t="shared" si="10"/>
        <v>6991.2699999999968</v>
      </c>
      <c r="K486" s="9"/>
    </row>
    <row r="487" spans="1:11" ht="15.75" x14ac:dyDescent="0.25">
      <c r="A487" s="2"/>
      <c r="B487" s="27"/>
      <c r="D487" s="42"/>
      <c r="E487" s="51"/>
      <c r="F487" s="16"/>
      <c r="G487" s="9"/>
      <c r="H487" s="9"/>
      <c r="I487" s="11">
        <f t="shared" si="7"/>
        <v>0</v>
      </c>
      <c r="J487" s="128">
        <f t="shared" si="10"/>
        <v>6991.2699999999968</v>
      </c>
      <c r="K487" s="9"/>
    </row>
    <row r="488" spans="1:11" ht="26.25" x14ac:dyDescent="0.25">
      <c r="A488" s="2">
        <v>42696</v>
      </c>
      <c r="B488" s="105" t="s">
        <v>1229</v>
      </c>
      <c r="D488" s="99" t="s">
        <v>1230</v>
      </c>
      <c r="E488" s="51">
        <v>1076960</v>
      </c>
      <c r="F488" s="16">
        <v>1315546</v>
      </c>
      <c r="G488" s="9">
        <v>53159.38</v>
      </c>
      <c r="H488" s="9">
        <v>53000</v>
      </c>
      <c r="I488" s="11">
        <f t="shared" si="7"/>
        <v>-159.37999999999738</v>
      </c>
      <c r="J488" s="132">
        <f t="shared" si="10"/>
        <v>6831.8899999999994</v>
      </c>
      <c r="K488" s="9"/>
    </row>
    <row r="489" spans="1:11" ht="15.75" x14ac:dyDescent="0.25">
      <c r="A489" s="2"/>
      <c r="B489" s="27"/>
      <c r="D489" s="42"/>
      <c r="E489" s="51"/>
      <c r="F489" s="16"/>
      <c r="G489" s="9"/>
      <c r="H489" s="9"/>
      <c r="I489" s="11">
        <f t="shared" si="7"/>
        <v>0</v>
      </c>
      <c r="J489" s="128">
        <f t="shared" si="10"/>
        <v>6831.8899999999994</v>
      </c>
      <c r="K489" s="9"/>
    </row>
    <row r="490" spans="1:11" ht="18.75" x14ac:dyDescent="0.3">
      <c r="A490" s="2">
        <v>42711</v>
      </c>
      <c r="B490" s="140" t="s">
        <v>1303</v>
      </c>
      <c r="C490"/>
      <c r="D490" s="42" t="s">
        <v>1304</v>
      </c>
      <c r="F490" s="16"/>
      <c r="G490" s="9"/>
      <c r="H490" s="9">
        <v>3351.6</v>
      </c>
      <c r="I490" s="11">
        <f t="shared" ref="I490:I491" si="11">H490-G490</f>
        <v>3351.6</v>
      </c>
      <c r="J490" s="128">
        <f t="shared" si="10"/>
        <v>10183.49</v>
      </c>
      <c r="K490" s="9"/>
    </row>
    <row r="491" spans="1:11" ht="15.75" x14ac:dyDescent="0.25">
      <c r="A491" s="2"/>
      <c r="B491" s="27"/>
      <c r="D491" s="42"/>
      <c r="E491" s="51"/>
      <c r="F491" s="16"/>
      <c r="G491" s="9"/>
      <c r="H491" s="9"/>
      <c r="I491" s="11">
        <f t="shared" si="11"/>
        <v>0</v>
      </c>
      <c r="J491" s="128">
        <f t="shared" si="10"/>
        <v>10183.49</v>
      </c>
      <c r="K491" s="9"/>
    </row>
    <row r="492" spans="1:11" ht="26.25" x14ac:dyDescent="0.25">
      <c r="A492" s="2">
        <v>42697</v>
      </c>
      <c r="B492" s="105" t="s">
        <v>1231</v>
      </c>
      <c r="D492" s="42" t="s">
        <v>1232</v>
      </c>
      <c r="E492" s="51">
        <v>719194.5</v>
      </c>
      <c r="F492" s="16">
        <v>1315253</v>
      </c>
      <c r="G492" s="9">
        <v>34361.85</v>
      </c>
      <c r="H492" s="9">
        <v>35500</v>
      </c>
      <c r="I492" s="11">
        <f t="shared" si="7"/>
        <v>1138.1500000000015</v>
      </c>
      <c r="J492" s="132">
        <f t="shared" si="10"/>
        <v>11321.640000000001</v>
      </c>
      <c r="K492" s="9"/>
    </row>
    <row r="493" spans="1:11" ht="15.75" x14ac:dyDescent="0.25">
      <c r="A493" s="2"/>
      <c r="B493" s="27"/>
      <c r="D493" s="42"/>
      <c r="E493" s="51"/>
      <c r="F493" s="16"/>
      <c r="G493" s="9"/>
      <c r="H493" s="9"/>
      <c r="I493" s="11">
        <f t="shared" si="7"/>
        <v>0</v>
      </c>
      <c r="J493" s="128">
        <f t="shared" si="10"/>
        <v>11321.640000000001</v>
      </c>
      <c r="K493" s="9"/>
    </row>
    <row r="494" spans="1:11" ht="26.25" x14ac:dyDescent="0.25">
      <c r="A494" s="2">
        <v>42697</v>
      </c>
      <c r="B494" s="105" t="s">
        <v>1233</v>
      </c>
      <c r="D494" s="42" t="s">
        <v>1234</v>
      </c>
      <c r="E494" s="51">
        <v>719194.5</v>
      </c>
      <c r="F494" s="16">
        <v>1314492</v>
      </c>
      <c r="G494" s="9">
        <v>35206.559999999998</v>
      </c>
      <c r="H494" s="9">
        <v>35500</v>
      </c>
      <c r="I494" s="11">
        <f t="shared" si="7"/>
        <v>293.44000000000233</v>
      </c>
      <c r="J494" s="128">
        <f t="shared" si="10"/>
        <v>11615.080000000004</v>
      </c>
      <c r="K494" s="9"/>
    </row>
    <row r="495" spans="1:11" ht="15.75" x14ac:dyDescent="0.25">
      <c r="A495" s="2"/>
      <c r="B495" s="27"/>
      <c r="D495" s="42"/>
      <c r="E495" s="51"/>
      <c r="F495" s="16"/>
      <c r="G495" s="9"/>
      <c r="H495" s="9"/>
      <c r="I495" s="11">
        <f t="shared" si="7"/>
        <v>0</v>
      </c>
      <c r="J495" s="128">
        <f t="shared" si="10"/>
        <v>11615.080000000004</v>
      </c>
      <c r="K495" s="9"/>
    </row>
    <row r="496" spans="1:11" ht="26.25" x14ac:dyDescent="0.25">
      <c r="A496" s="2">
        <v>42698</v>
      </c>
      <c r="B496" s="105" t="s">
        <v>1236</v>
      </c>
      <c r="D496" s="42" t="s">
        <v>1235</v>
      </c>
      <c r="E496" s="51">
        <v>717850</v>
      </c>
      <c r="F496" s="16">
        <v>1315404</v>
      </c>
      <c r="G496" s="9">
        <v>34519.980000000003</v>
      </c>
      <c r="H496" s="9">
        <v>35000</v>
      </c>
      <c r="I496" s="11">
        <f t="shared" si="7"/>
        <v>480.0199999999968</v>
      </c>
      <c r="J496" s="132">
        <f t="shared" si="10"/>
        <v>12095.1</v>
      </c>
      <c r="K496" s="9"/>
    </row>
    <row r="497" spans="1:11" ht="15.75" x14ac:dyDescent="0.25">
      <c r="A497" s="2"/>
      <c r="B497" s="27"/>
      <c r="D497" s="42"/>
      <c r="E497" s="51"/>
      <c r="F497" s="16"/>
      <c r="G497" s="9"/>
      <c r="H497" s="9"/>
      <c r="I497" s="11">
        <f t="shared" si="7"/>
        <v>0</v>
      </c>
      <c r="J497" s="128">
        <f t="shared" si="10"/>
        <v>12095.1</v>
      </c>
      <c r="K497" s="9"/>
    </row>
    <row r="498" spans="1:11" ht="26.25" x14ac:dyDescent="0.25">
      <c r="A498" s="2">
        <v>42698</v>
      </c>
      <c r="B498" s="105" t="s">
        <v>1237</v>
      </c>
      <c r="D498" s="42" t="s">
        <v>1238</v>
      </c>
      <c r="E498" s="51">
        <v>717850</v>
      </c>
      <c r="F498" s="16">
        <v>1315405</v>
      </c>
      <c r="G498" s="9">
        <v>34281.22</v>
      </c>
      <c r="H498" s="9">
        <v>35000</v>
      </c>
      <c r="I498" s="11">
        <f t="shared" si="7"/>
        <v>718.77999999999884</v>
      </c>
      <c r="J498" s="128">
        <f t="shared" si="10"/>
        <v>12813.88</v>
      </c>
      <c r="K498" s="9"/>
    </row>
    <row r="499" spans="1:11" ht="15.75" x14ac:dyDescent="0.25">
      <c r="A499" s="2"/>
      <c r="B499" s="27"/>
      <c r="D499" s="42"/>
      <c r="E499" s="51"/>
      <c r="F499" s="16"/>
      <c r="G499" s="9"/>
      <c r="H499" s="9"/>
      <c r="I499" s="11">
        <f t="shared" si="7"/>
        <v>0</v>
      </c>
      <c r="J499" s="128">
        <f t="shared" si="10"/>
        <v>12813.88</v>
      </c>
      <c r="K499" s="9"/>
    </row>
    <row r="500" spans="1:11" ht="26.25" x14ac:dyDescent="0.25">
      <c r="A500" s="2">
        <v>42702</v>
      </c>
      <c r="B500" s="105" t="s">
        <v>1239</v>
      </c>
      <c r="D500" s="42" t="s">
        <v>1240</v>
      </c>
      <c r="E500" s="51">
        <v>664800</v>
      </c>
      <c r="F500" s="16">
        <v>1316379</v>
      </c>
      <c r="G500" s="9">
        <v>35079.589999999997</v>
      </c>
      <c r="H500" s="9">
        <v>32000</v>
      </c>
      <c r="I500" s="11">
        <f t="shared" si="7"/>
        <v>-3079.5899999999965</v>
      </c>
      <c r="J500" s="132">
        <f t="shared" si="10"/>
        <v>9734.2900000000027</v>
      </c>
      <c r="K500" s="9"/>
    </row>
    <row r="501" spans="1:11" ht="15.75" x14ac:dyDescent="0.25">
      <c r="A501" s="2"/>
      <c r="B501" s="27"/>
      <c r="D501" s="42"/>
      <c r="E501" s="51"/>
      <c r="F501" s="16"/>
      <c r="G501" s="9"/>
      <c r="H501" s="9"/>
      <c r="I501" s="11">
        <f t="shared" si="7"/>
        <v>0</v>
      </c>
      <c r="J501" s="128">
        <f t="shared" si="10"/>
        <v>9734.2900000000027</v>
      </c>
      <c r="K501" s="9"/>
    </row>
    <row r="502" spans="1:11" ht="26.25" x14ac:dyDescent="0.25">
      <c r="A502" s="2">
        <v>42704</v>
      </c>
      <c r="B502" s="105" t="s">
        <v>1241</v>
      </c>
      <c r="D502" s="42" t="s">
        <v>1242</v>
      </c>
      <c r="E502" s="51">
        <v>658572</v>
      </c>
      <c r="F502" s="16">
        <v>1316380</v>
      </c>
      <c r="G502" s="9">
        <v>30151.599999999999</v>
      </c>
      <c r="H502" s="9">
        <v>32000</v>
      </c>
      <c r="I502" s="11">
        <f t="shared" si="7"/>
        <v>1848.4000000000015</v>
      </c>
      <c r="J502" s="132">
        <f t="shared" si="10"/>
        <v>11582.690000000004</v>
      </c>
      <c r="K502" s="9"/>
    </row>
    <row r="503" spans="1:11" ht="15.75" x14ac:dyDescent="0.25">
      <c r="A503" s="2"/>
      <c r="B503" s="27"/>
      <c r="D503" s="42"/>
      <c r="E503" s="51"/>
      <c r="F503" s="16"/>
      <c r="G503" s="9"/>
      <c r="H503" s="9"/>
      <c r="I503" s="11">
        <f t="shared" si="7"/>
        <v>0</v>
      </c>
      <c r="J503" s="128">
        <f t="shared" si="10"/>
        <v>11582.690000000004</v>
      </c>
      <c r="K503" s="9"/>
    </row>
    <row r="504" spans="1:11" ht="26.25" x14ac:dyDescent="0.25">
      <c r="A504" s="2">
        <v>42705</v>
      </c>
      <c r="B504" s="106" t="s">
        <v>1243</v>
      </c>
      <c r="D504" s="42" t="s">
        <v>1244</v>
      </c>
      <c r="E504" s="51">
        <v>702678</v>
      </c>
      <c r="F504" s="16">
        <v>1317737</v>
      </c>
      <c r="G504" s="9">
        <v>33882.019999999997</v>
      </c>
      <c r="H504" s="9">
        <v>34000</v>
      </c>
      <c r="I504" s="11">
        <f t="shared" si="7"/>
        <v>117.9800000000032</v>
      </c>
      <c r="J504" s="132">
        <f t="shared" si="10"/>
        <v>11700.670000000007</v>
      </c>
      <c r="K504" s="9"/>
    </row>
    <row r="505" spans="1:11" ht="15.75" x14ac:dyDescent="0.25">
      <c r="A505" s="2"/>
      <c r="B505" s="27"/>
      <c r="D505" s="42"/>
      <c r="E505" s="51"/>
      <c r="F505" s="16"/>
      <c r="G505" s="9"/>
      <c r="H505" s="9"/>
      <c r="I505" s="11">
        <f t="shared" si="7"/>
        <v>0</v>
      </c>
      <c r="J505" s="128">
        <f t="shared" si="10"/>
        <v>11700.670000000007</v>
      </c>
      <c r="K505" s="9"/>
    </row>
    <row r="506" spans="1:11" ht="26.25" x14ac:dyDescent="0.25">
      <c r="A506" s="2">
        <v>42706</v>
      </c>
      <c r="B506" s="106" t="s">
        <v>1245</v>
      </c>
      <c r="D506" s="42" t="s">
        <v>1246</v>
      </c>
      <c r="E506" s="51">
        <v>795102</v>
      </c>
      <c r="F506" s="16">
        <v>1317739</v>
      </c>
      <c r="G506" s="9">
        <v>34877.980000000003</v>
      </c>
      <c r="H506" s="9">
        <v>38500</v>
      </c>
      <c r="I506" s="11">
        <f t="shared" si="7"/>
        <v>3622.0199999999968</v>
      </c>
      <c r="J506" s="132">
        <f t="shared" si="10"/>
        <v>15322.690000000004</v>
      </c>
      <c r="K506" s="9"/>
    </row>
    <row r="507" spans="1:11" ht="15.75" x14ac:dyDescent="0.25">
      <c r="A507" s="2"/>
      <c r="B507" s="27"/>
      <c r="D507" s="42"/>
      <c r="E507" s="51"/>
      <c r="F507" s="16"/>
      <c r="G507" s="9"/>
      <c r="H507" s="9"/>
      <c r="I507" s="11">
        <f t="shared" si="7"/>
        <v>0</v>
      </c>
      <c r="J507" s="128">
        <f t="shared" si="10"/>
        <v>15322.690000000004</v>
      </c>
      <c r="K507" s="9"/>
    </row>
    <row r="508" spans="1:11" ht="26.25" x14ac:dyDescent="0.25">
      <c r="A508" s="2">
        <v>42706</v>
      </c>
      <c r="B508" s="106" t="s">
        <v>1247</v>
      </c>
      <c r="D508" s="42" t="s">
        <v>1248</v>
      </c>
      <c r="E508" s="51">
        <v>795102</v>
      </c>
      <c r="F508" s="16">
        <v>1317738</v>
      </c>
      <c r="G508" s="9">
        <v>34705.47</v>
      </c>
      <c r="H508" s="9">
        <v>38500</v>
      </c>
      <c r="I508" s="11">
        <f t="shared" si="7"/>
        <v>3794.5299999999988</v>
      </c>
      <c r="J508" s="132">
        <f t="shared" si="10"/>
        <v>19117.22</v>
      </c>
      <c r="K508" s="9"/>
    </row>
    <row r="509" spans="1:11" ht="15.75" x14ac:dyDescent="0.25">
      <c r="A509" s="2"/>
      <c r="B509" s="27"/>
      <c r="D509" s="42"/>
      <c r="E509" s="51"/>
      <c r="F509" s="16"/>
      <c r="G509" s="9"/>
      <c r="H509" s="9"/>
      <c r="I509" s="11">
        <f t="shared" si="7"/>
        <v>0</v>
      </c>
      <c r="J509" s="128">
        <f t="shared" si="10"/>
        <v>19117.22</v>
      </c>
      <c r="K509" s="9"/>
    </row>
    <row r="510" spans="1:11" ht="26.25" x14ac:dyDescent="0.25">
      <c r="A510" s="2">
        <v>42709</v>
      </c>
      <c r="B510" s="106" t="s">
        <v>1249</v>
      </c>
      <c r="D510" s="42" t="s">
        <v>1250</v>
      </c>
      <c r="E510" s="51">
        <v>780900</v>
      </c>
      <c r="F510" s="16">
        <v>1318495</v>
      </c>
      <c r="G510" s="9">
        <v>35420.11</v>
      </c>
      <c r="H510" s="9">
        <v>38000</v>
      </c>
      <c r="I510" s="11">
        <f t="shared" si="7"/>
        <v>2579.8899999999994</v>
      </c>
      <c r="J510" s="132">
        <f t="shared" si="10"/>
        <v>21697.11</v>
      </c>
      <c r="K510" s="9"/>
    </row>
    <row r="511" spans="1:11" ht="15.75" x14ac:dyDescent="0.25">
      <c r="A511" s="2"/>
      <c r="B511" s="27"/>
      <c r="D511" s="42"/>
      <c r="E511" s="51"/>
      <c r="F511" s="16"/>
      <c r="G511" s="9"/>
      <c r="H511" s="9"/>
      <c r="I511" s="11">
        <f t="shared" si="7"/>
        <v>0</v>
      </c>
      <c r="J511" s="128">
        <f t="shared" si="10"/>
        <v>21697.11</v>
      </c>
      <c r="K511" s="9"/>
    </row>
    <row r="512" spans="1:11" ht="26.25" x14ac:dyDescent="0.25">
      <c r="A512" s="2">
        <v>42709</v>
      </c>
      <c r="B512" s="106" t="s">
        <v>1251</v>
      </c>
      <c r="D512" s="42" t="s">
        <v>1252</v>
      </c>
      <c r="E512" s="51">
        <v>780900</v>
      </c>
      <c r="F512" s="16">
        <v>1317968</v>
      </c>
      <c r="G512" s="9">
        <v>34653.730000000003</v>
      </c>
      <c r="H512" s="9">
        <v>38000</v>
      </c>
      <c r="I512" s="11">
        <f t="shared" si="7"/>
        <v>3346.2699999999968</v>
      </c>
      <c r="J512" s="132">
        <f t="shared" si="10"/>
        <v>25043.379999999997</v>
      </c>
      <c r="K512" s="9"/>
    </row>
    <row r="513" spans="1:11" ht="15.75" x14ac:dyDescent="0.25">
      <c r="A513" s="2"/>
      <c r="B513" s="27"/>
      <c r="D513" s="42"/>
      <c r="E513" s="51"/>
      <c r="F513" s="16"/>
      <c r="G513" s="9"/>
      <c r="H513" s="9"/>
      <c r="I513" s="11">
        <f t="shared" si="7"/>
        <v>0</v>
      </c>
      <c r="J513" s="128">
        <f t="shared" si="10"/>
        <v>25043.379999999997</v>
      </c>
      <c r="K513" s="9"/>
    </row>
    <row r="514" spans="1:11" ht="26.25" x14ac:dyDescent="0.25">
      <c r="A514" s="2">
        <v>42712</v>
      </c>
      <c r="B514" s="106" t="s">
        <v>1253</v>
      </c>
      <c r="D514" s="42" t="s">
        <v>1254</v>
      </c>
      <c r="E514" s="51">
        <v>716100</v>
      </c>
      <c r="F514" s="16">
        <v>1319988</v>
      </c>
      <c r="G514" s="9">
        <v>36308.089999999997</v>
      </c>
      <c r="H514" s="9">
        <v>35000</v>
      </c>
      <c r="I514" s="11">
        <f t="shared" si="7"/>
        <v>-1308.0899999999965</v>
      </c>
      <c r="J514" s="132">
        <f t="shared" si="10"/>
        <v>23735.29</v>
      </c>
      <c r="K514" s="9"/>
    </row>
    <row r="515" spans="1:11" ht="15.75" x14ac:dyDescent="0.25">
      <c r="A515" s="2"/>
      <c r="B515" s="27"/>
      <c r="D515" s="42"/>
      <c r="E515" s="51"/>
      <c r="F515" s="16"/>
      <c r="G515" s="9"/>
      <c r="H515" s="9"/>
      <c r="I515" s="11">
        <f t="shared" si="7"/>
        <v>0</v>
      </c>
      <c r="J515" s="128">
        <f t="shared" si="10"/>
        <v>23735.29</v>
      </c>
      <c r="K515" s="9"/>
    </row>
    <row r="516" spans="1:11" ht="26.25" x14ac:dyDescent="0.25">
      <c r="A516" s="2">
        <v>42712</v>
      </c>
      <c r="B516" s="106" t="s">
        <v>1255</v>
      </c>
      <c r="D516" s="42" t="s">
        <v>1256</v>
      </c>
      <c r="E516" s="51">
        <v>716100</v>
      </c>
      <c r="F516" s="16">
        <v>1319989</v>
      </c>
      <c r="G516" s="9">
        <v>36104.61</v>
      </c>
      <c r="H516" s="9">
        <v>35000</v>
      </c>
      <c r="I516" s="11">
        <f t="shared" si="7"/>
        <v>-1104.6100000000006</v>
      </c>
      <c r="J516" s="132">
        <f t="shared" si="10"/>
        <v>22630.68</v>
      </c>
      <c r="K516" s="9"/>
    </row>
    <row r="517" spans="1:11" ht="15.75" x14ac:dyDescent="0.25">
      <c r="A517" s="2"/>
      <c r="B517" s="27"/>
      <c r="D517" s="42"/>
      <c r="E517" s="51"/>
      <c r="F517" s="16"/>
      <c r="G517" s="9"/>
      <c r="H517" s="9"/>
      <c r="I517" s="11">
        <f t="shared" si="7"/>
        <v>0</v>
      </c>
      <c r="J517" s="128">
        <f t="shared" si="10"/>
        <v>22630.68</v>
      </c>
      <c r="K517" s="9"/>
    </row>
    <row r="518" spans="1:11" ht="26.25" x14ac:dyDescent="0.25">
      <c r="A518" s="2">
        <v>42713</v>
      </c>
      <c r="B518" s="106" t="s">
        <v>1259</v>
      </c>
      <c r="D518" s="42" t="s">
        <v>1260</v>
      </c>
      <c r="E518" s="51">
        <v>734040</v>
      </c>
      <c r="F518" s="16">
        <v>1320840</v>
      </c>
      <c r="G518" s="9">
        <v>34479.620000000003</v>
      </c>
      <c r="H518" s="9">
        <v>36000</v>
      </c>
      <c r="I518" s="11">
        <f t="shared" si="7"/>
        <v>1520.3799999999974</v>
      </c>
      <c r="J518" s="132">
        <f t="shared" si="10"/>
        <v>24151.059999999998</v>
      </c>
      <c r="K518" s="9"/>
    </row>
    <row r="519" spans="1:11" ht="15.75" x14ac:dyDescent="0.25">
      <c r="A519" s="2"/>
      <c r="B519" s="27"/>
      <c r="D519" s="42"/>
      <c r="E519" s="51"/>
      <c r="F519" s="16"/>
      <c r="G519" s="9"/>
      <c r="H519" s="9"/>
      <c r="I519" s="11">
        <f t="shared" ref="I519" si="12">H519-G519</f>
        <v>0</v>
      </c>
      <c r="J519" s="128">
        <f t="shared" si="10"/>
        <v>24151.059999999998</v>
      </c>
      <c r="K519" s="9"/>
    </row>
    <row r="520" spans="1:11" ht="26.25" x14ac:dyDescent="0.25">
      <c r="A520" s="2">
        <v>42713</v>
      </c>
      <c r="B520" s="106" t="s">
        <v>1257</v>
      </c>
      <c r="D520" s="42" t="s">
        <v>1258</v>
      </c>
      <c r="E520" s="51">
        <v>734040</v>
      </c>
      <c r="F520" s="16">
        <v>1320064</v>
      </c>
      <c r="G520" s="9">
        <v>35555.08</v>
      </c>
      <c r="H520" s="9">
        <v>36000</v>
      </c>
      <c r="I520" s="11">
        <f t="shared" ref="I520:I541" si="13">H520-G520</f>
        <v>444.91999999999825</v>
      </c>
      <c r="J520" s="132">
        <f t="shared" si="10"/>
        <v>24595.979999999996</v>
      </c>
      <c r="K520" s="9"/>
    </row>
    <row r="521" spans="1:11" ht="15.75" x14ac:dyDescent="0.25">
      <c r="A521" s="2"/>
      <c r="B521" s="27"/>
      <c r="D521" s="42"/>
      <c r="E521" s="51"/>
      <c r="F521" s="16"/>
      <c r="G521" s="9"/>
      <c r="H521" s="9"/>
      <c r="I521" s="11">
        <f t="shared" si="13"/>
        <v>0</v>
      </c>
      <c r="J521" s="128">
        <f t="shared" si="10"/>
        <v>24595.979999999996</v>
      </c>
      <c r="K521" s="9"/>
    </row>
    <row r="522" spans="1:11" ht="26.25" x14ac:dyDescent="0.25">
      <c r="A522" s="2">
        <v>42717</v>
      </c>
      <c r="B522" s="106" t="s">
        <v>1265</v>
      </c>
      <c r="D522" s="42" t="s">
        <v>1266</v>
      </c>
      <c r="E522" s="51">
        <v>650880</v>
      </c>
      <c r="F522" s="16">
        <v>1320065</v>
      </c>
      <c r="G522" s="9">
        <v>34693.089999999997</v>
      </c>
      <c r="H522" s="9">
        <v>32000</v>
      </c>
      <c r="I522" s="11">
        <f t="shared" si="13"/>
        <v>-2693.0899999999965</v>
      </c>
      <c r="J522" s="132">
        <f t="shared" ref="J522:J546" si="14">J521+I522</f>
        <v>21902.89</v>
      </c>
      <c r="K522" s="9"/>
    </row>
    <row r="523" spans="1:11" ht="15.75" x14ac:dyDescent="0.25">
      <c r="A523" s="2"/>
      <c r="B523" s="27"/>
      <c r="D523" s="42"/>
      <c r="E523" s="51"/>
      <c r="F523" s="16"/>
      <c r="G523" s="9"/>
      <c r="H523" s="9"/>
      <c r="I523" s="11">
        <f t="shared" si="13"/>
        <v>0</v>
      </c>
      <c r="J523" s="128">
        <f t="shared" si="14"/>
        <v>21902.89</v>
      </c>
      <c r="K523" s="9"/>
    </row>
    <row r="524" spans="1:11" ht="26.25" x14ac:dyDescent="0.25">
      <c r="A524" s="2">
        <v>42718</v>
      </c>
      <c r="B524" s="106" t="s">
        <v>1269</v>
      </c>
      <c r="D524" s="42" t="s">
        <v>1270</v>
      </c>
      <c r="E524" s="51">
        <v>651520</v>
      </c>
      <c r="F524" s="16">
        <v>1320841</v>
      </c>
      <c r="G524" s="9">
        <v>36477.74</v>
      </c>
      <c r="H524" s="9">
        <v>32000</v>
      </c>
      <c r="I524" s="11">
        <f t="shared" si="13"/>
        <v>-4477.739999999998</v>
      </c>
      <c r="J524" s="132">
        <f t="shared" si="14"/>
        <v>17425.150000000001</v>
      </c>
      <c r="K524" s="9"/>
    </row>
    <row r="525" spans="1:11" ht="15.75" x14ac:dyDescent="0.25">
      <c r="A525" s="2"/>
      <c r="B525" s="27"/>
      <c r="D525" s="42"/>
      <c r="E525" s="51"/>
      <c r="F525" s="16"/>
      <c r="G525" s="9"/>
      <c r="H525" s="9"/>
      <c r="I525" s="11">
        <f t="shared" si="13"/>
        <v>0</v>
      </c>
      <c r="J525" s="128">
        <f t="shared" si="14"/>
        <v>17425.150000000001</v>
      </c>
      <c r="K525" s="9"/>
    </row>
    <row r="526" spans="1:11" ht="26.25" x14ac:dyDescent="0.25">
      <c r="A526" s="2">
        <v>42718</v>
      </c>
      <c r="B526" s="106" t="s">
        <v>1267</v>
      </c>
      <c r="D526" s="42" t="s">
        <v>1268</v>
      </c>
      <c r="E526" s="51">
        <v>651520</v>
      </c>
      <c r="F526" s="16">
        <v>1320842</v>
      </c>
      <c r="G526" s="9">
        <v>35410.44</v>
      </c>
      <c r="H526" s="9">
        <v>32000</v>
      </c>
      <c r="I526" s="11">
        <f t="shared" si="13"/>
        <v>-3410.4400000000023</v>
      </c>
      <c r="J526" s="132">
        <f t="shared" si="14"/>
        <v>14014.71</v>
      </c>
      <c r="K526" s="9"/>
    </row>
    <row r="527" spans="1:11" ht="15.75" x14ac:dyDescent="0.25">
      <c r="A527" s="2"/>
      <c r="B527" s="27"/>
      <c r="D527" s="42"/>
      <c r="E527" s="51"/>
      <c r="F527" s="16"/>
      <c r="G527" s="9"/>
      <c r="H527" s="9"/>
      <c r="I527" s="11">
        <f t="shared" si="13"/>
        <v>0</v>
      </c>
      <c r="J527" s="128">
        <f t="shared" si="14"/>
        <v>14014.71</v>
      </c>
      <c r="K527" s="9"/>
    </row>
    <row r="528" spans="1:11" ht="26.25" x14ac:dyDescent="0.25">
      <c r="A528" s="2">
        <v>42719</v>
      </c>
      <c r="B528" s="106" t="s">
        <v>1271</v>
      </c>
      <c r="D528" s="42" t="s">
        <v>1272</v>
      </c>
      <c r="E528" s="51">
        <v>649536</v>
      </c>
      <c r="F528" s="16">
        <v>1321950</v>
      </c>
      <c r="G528" s="9">
        <v>36522.019999999997</v>
      </c>
      <c r="H528" s="9">
        <v>32000</v>
      </c>
      <c r="I528" s="11">
        <f t="shared" si="13"/>
        <v>-4522.0199999999968</v>
      </c>
      <c r="J528" s="132">
        <f t="shared" si="14"/>
        <v>9492.6900000000023</v>
      </c>
      <c r="K528" s="9"/>
    </row>
    <row r="529" spans="1:11" ht="15.75" x14ac:dyDescent="0.25">
      <c r="A529" s="2"/>
      <c r="B529" s="27"/>
      <c r="D529" s="42"/>
      <c r="E529" s="51"/>
      <c r="F529" s="16"/>
      <c r="G529" s="9"/>
      <c r="H529" s="9"/>
      <c r="I529" s="11">
        <f t="shared" si="13"/>
        <v>0</v>
      </c>
      <c r="J529" s="128">
        <f t="shared" si="14"/>
        <v>9492.6900000000023</v>
      </c>
      <c r="K529" s="9"/>
    </row>
    <row r="530" spans="1:11" ht="26.25" x14ac:dyDescent="0.25">
      <c r="A530" s="2">
        <v>42720</v>
      </c>
      <c r="B530" s="106" t="s">
        <v>1263</v>
      </c>
      <c r="D530" s="42" t="s">
        <v>1264</v>
      </c>
      <c r="E530" s="51">
        <v>690200</v>
      </c>
      <c r="F530" s="16">
        <v>1322202</v>
      </c>
      <c r="G530" s="9">
        <v>35630.199999999997</v>
      </c>
      <c r="H530" s="9">
        <v>34000</v>
      </c>
      <c r="I530" s="11">
        <f t="shared" si="13"/>
        <v>-1630.1999999999971</v>
      </c>
      <c r="J530" s="132">
        <f t="shared" si="14"/>
        <v>7862.4900000000052</v>
      </c>
      <c r="K530" s="9"/>
    </row>
    <row r="531" spans="1:11" ht="15.75" x14ac:dyDescent="0.25">
      <c r="A531" s="2"/>
      <c r="B531" s="27"/>
      <c r="D531" s="42"/>
      <c r="E531" s="51"/>
      <c r="F531" s="16"/>
      <c r="G531" s="9"/>
      <c r="H531" s="9"/>
      <c r="I531" s="11">
        <f t="shared" si="13"/>
        <v>0</v>
      </c>
      <c r="J531" s="128">
        <f t="shared" si="14"/>
        <v>7862.4900000000052</v>
      </c>
      <c r="K531" s="9"/>
    </row>
    <row r="532" spans="1:11" ht="26.25" x14ac:dyDescent="0.25">
      <c r="A532" s="2">
        <v>42720</v>
      </c>
      <c r="B532" s="106" t="s">
        <v>1261</v>
      </c>
      <c r="D532" s="42" t="s">
        <v>1262</v>
      </c>
      <c r="E532" s="51">
        <v>690200</v>
      </c>
      <c r="F532" s="16">
        <v>1321951</v>
      </c>
      <c r="G532" s="9">
        <v>35549.519999999997</v>
      </c>
      <c r="H532" s="9">
        <v>34000</v>
      </c>
      <c r="I532" s="11">
        <f t="shared" si="13"/>
        <v>-1549.5199999999968</v>
      </c>
      <c r="J532" s="132">
        <f t="shared" si="14"/>
        <v>6312.9700000000084</v>
      </c>
      <c r="K532" s="9"/>
    </row>
    <row r="533" spans="1:11" ht="15.75" x14ac:dyDescent="0.25">
      <c r="A533" s="2"/>
      <c r="B533" s="27"/>
      <c r="D533" s="42"/>
      <c r="E533" s="51"/>
      <c r="F533" s="16"/>
      <c r="G533" s="9"/>
      <c r="H533" s="9"/>
      <c r="I533" s="11">
        <f t="shared" si="13"/>
        <v>0</v>
      </c>
      <c r="J533" s="128">
        <f t="shared" si="14"/>
        <v>6312.9700000000084</v>
      </c>
      <c r="K533" s="9"/>
    </row>
    <row r="534" spans="1:11" ht="26.25" x14ac:dyDescent="0.25">
      <c r="A534" s="2">
        <v>42719</v>
      </c>
      <c r="B534" s="106" t="s">
        <v>1273</v>
      </c>
      <c r="D534" s="42" t="s">
        <v>1274</v>
      </c>
      <c r="E534" s="51">
        <v>649536</v>
      </c>
      <c r="F534" s="16">
        <v>1322833</v>
      </c>
      <c r="G534" s="9">
        <v>32705.16</v>
      </c>
      <c r="H534" s="9">
        <v>32000</v>
      </c>
      <c r="I534" s="11">
        <f t="shared" si="13"/>
        <v>-705.15999999999985</v>
      </c>
      <c r="J534" s="132">
        <f t="shared" si="14"/>
        <v>5607.8100000000086</v>
      </c>
      <c r="K534" s="9"/>
    </row>
    <row r="535" spans="1:11" ht="15.75" x14ac:dyDescent="0.25">
      <c r="A535" s="2"/>
      <c r="B535" s="27"/>
      <c r="D535" s="42"/>
      <c r="E535" s="51"/>
      <c r="F535" s="16"/>
      <c r="G535" s="9"/>
      <c r="H535" s="9"/>
      <c r="I535" s="11">
        <f t="shared" si="13"/>
        <v>0</v>
      </c>
      <c r="J535" s="128">
        <f t="shared" si="14"/>
        <v>5607.8100000000086</v>
      </c>
      <c r="K535" s="9"/>
    </row>
    <row r="536" spans="1:11" ht="26.25" x14ac:dyDescent="0.25">
      <c r="A536" s="2">
        <v>42725</v>
      </c>
      <c r="B536" s="106" t="s">
        <v>1275</v>
      </c>
      <c r="D536" s="42" t="s">
        <v>1276</v>
      </c>
      <c r="E536" s="51">
        <v>738360</v>
      </c>
      <c r="F536" s="16">
        <v>1322831</v>
      </c>
      <c r="G536" s="9">
        <v>32030.81</v>
      </c>
      <c r="H536" s="9">
        <v>36000</v>
      </c>
      <c r="I536" s="11">
        <f t="shared" si="13"/>
        <v>3969.1899999999987</v>
      </c>
      <c r="J536" s="132">
        <f t="shared" si="14"/>
        <v>9577.0000000000073</v>
      </c>
      <c r="K536" s="9"/>
    </row>
    <row r="537" spans="1:11" ht="15.75" x14ac:dyDescent="0.25">
      <c r="A537" s="2"/>
      <c r="B537" s="27"/>
      <c r="D537" s="42"/>
      <c r="E537" s="51"/>
      <c r="F537" s="16"/>
      <c r="G537" s="9"/>
      <c r="H537" s="9"/>
      <c r="I537" s="11">
        <f t="shared" si="13"/>
        <v>0</v>
      </c>
      <c r="J537" s="128">
        <f t="shared" si="14"/>
        <v>9577.0000000000073</v>
      </c>
      <c r="K537" s="9"/>
    </row>
    <row r="538" spans="1:11" ht="26.25" x14ac:dyDescent="0.25">
      <c r="A538" s="2">
        <v>42725</v>
      </c>
      <c r="B538" s="106" t="s">
        <v>1277</v>
      </c>
      <c r="D538" s="42" t="s">
        <v>1278</v>
      </c>
      <c r="E538" s="51">
        <v>738360</v>
      </c>
      <c r="F538" s="16">
        <v>1322832</v>
      </c>
      <c r="G538" s="9">
        <v>32357.759999999998</v>
      </c>
      <c r="H538" s="9">
        <v>36000</v>
      </c>
      <c r="I538" s="11">
        <f t="shared" si="13"/>
        <v>3642.2400000000016</v>
      </c>
      <c r="J538" s="132">
        <f t="shared" si="14"/>
        <v>13219.240000000009</v>
      </c>
      <c r="K538" s="9"/>
    </row>
    <row r="539" spans="1:11" ht="15.75" x14ac:dyDescent="0.25">
      <c r="A539" s="2"/>
      <c r="B539" s="27"/>
      <c r="D539" s="42"/>
      <c r="E539" s="51"/>
      <c r="F539" s="16"/>
      <c r="G539" s="9"/>
      <c r="H539" s="9"/>
      <c r="I539" s="11">
        <f t="shared" si="13"/>
        <v>0</v>
      </c>
      <c r="J539" s="128">
        <f t="shared" si="14"/>
        <v>13219.240000000009</v>
      </c>
      <c r="K539" s="9"/>
    </row>
    <row r="540" spans="1:11" ht="26.25" x14ac:dyDescent="0.25">
      <c r="A540" s="2">
        <v>42726</v>
      </c>
      <c r="B540" s="106" t="s">
        <v>1281</v>
      </c>
      <c r="D540" s="42" t="s">
        <v>1282</v>
      </c>
      <c r="E540" s="51">
        <v>729330</v>
      </c>
      <c r="F540" s="16">
        <v>1322834</v>
      </c>
      <c r="G540" s="9">
        <v>32402.76</v>
      </c>
      <c r="H540" s="9">
        <v>35000</v>
      </c>
      <c r="I540" s="11">
        <f t="shared" si="13"/>
        <v>2597.2400000000016</v>
      </c>
      <c r="J540" s="132">
        <f t="shared" si="14"/>
        <v>15816.48000000001</v>
      </c>
      <c r="K540" s="9"/>
    </row>
    <row r="541" spans="1:11" ht="15.75" x14ac:dyDescent="0.25">
      <c r="A541" s="2"/>
      <c r="B541" s="27"/>
      <c r="D541" s="42"/>
      <c r="E541" s="51"/>
      <c r="F541" s="16"/>
      <c r="G541" s="9"/>
      <c r="H541" s="9"/>
      <c r="I541" s="11">
        <f t="shared" si="13"/>
        <v>0</v>
      </c>
      <c r="J541" s="128">
        <f t="shared" si="14"/>
        <v>15816.48000000001</v>
      </c>
      <c r="K541" s="9"/>
    </row>
    <row r="542" spans="1:11" ht="26.25" x14ac:dyDescent="0.25">
      <c r="A542" s="2">
        <v>42726</v>
      </c>
      <c r="B542" s="106" t="s">
        <v>1279</v>
      </c>
      <c r="D542" s="42" t="s">
        <v>1280</v>
      </c>
      <c r="E542" s="51">
        <v>729330</v>
      </c>
      <c r="F542" s="16">
        <v>1323951</v>
      </c>
      <c r="G542" s="9">
        <v>32362.44</v>
      </c>
      <c r="H542" s="9">
        <v>35000</v>
      </c>
      <c r="I542" s="11">
        <f t="shared" si="7"/>
        <v>2637.5600000000013</v>
      </c>
      <c r="J542" s="132">
        <f t="shared" si="14"/>
        <v>18454.040000000012</v>
      </c>
      <c r="K542" s="9"/>
    </row>
    <row r="543" spans="1:11" ht="15.75" x14ac:dyDescent="0.25">
      <c r="A543" s="2"/>
      <c r="B543" s="27"/>
      <c r="D543" s="42"/>
      <c r="E543" s="51"/>
      <c r="F543" s="16"/>
      <c r="G543" s="9"/>
      <c r="H543" s="9"/>
      <c r="I543" s="11">
        <f t="shared" si="7"/>
        <v>0</v>
      </c>
      <c r="J543" s="128">
        <f t="shared" si="14"/>
        <v>18454.040000000012</v>
      </c>
      <c r="K543" s="9"/>
    </row>
    <row r="544" spans="1:11" ht="26.25" x14ac:dyDescent="0.25">
      <c r="A544" s="2">
        <v>42734</v>
      </c>
      <c r="B544" s="64" t="s">
        <v>1283</v>
      </c>
      <c r="D544" s="42" t="s">
        <v>1284</v>
      </c>
      <c r="E544" s="51">
        <v>206850</v>
      </c>
      <c r="F544" s="16">
        <v>1325778</v>
      </c>
      <c r="G544" s="9">
        <v>30377.919999999998</v>
      </c>
      <c r="H544" s="9">
        <v>10000</v>
      </c>
      <c r="I544" s="11">
        <f t="shared" si="7"/>
        <v>-20377.919999999998</v>
      </c>
      <c r="J544" s="132">
        <f t="shared" si="14"/>
        <v>-1923.8799999999865</v>
      </c>
      <c r="K544" s="9"/>
    </row>
    <row r="545" spans="1:11" ht="15.75" x14ac:dyDescent="0.25">
      <c r="A545" s="2"/>
      <c r="B545" s="27"/>
      <c r="D545" s="42"/>
      <c r="E545" s="51"/>
      <c r="F545" s="16"/>
      <c r="G545" s="9"/>
      <c r="H545" s="9"/>
      <c r="I545" s="11">
        <f t="shared" si="7"/>
        <v>0</v>
      </c>
      <c r="J545" s="128">
        <f t="shared" si="14"/>
        <v>-1923.8799999999865</v>
      </c>
      <c r="K545" s="9"/>
    </row>
    <row r="546" spans="1:11" ht="16.5" thickBot="1" x14ac:dyDescent="0.3">
      <c r="A546" s="2"/>
      <c r="B546" s="27"/>
      <c r="D546" s="42"/>
      <c r="E546" s="51"/>
      <c r="F546" s="16"/>
      <c r="G546" s="9"/>
      <c r="H546" s="9"/>
      <c r="I546" s="11">
        <f t="shared" si="7"/>
        <v>0</v>
      </c>
      <c r="J546" s="129">
        <f t="shared" si="14"/>
        <v>-1923.8799999999865</v>
      </c>
    </row>
    <row r="547" spans="1:11" ht="18.75" x14ac:dyDescent="0.3">
      <c r="A547" s="2"/>
      <c r="B547" s="27"/>
      <c r="D547" s="42"/>
      <c r="E547" s="51"/>
      <c r="F547" s="16"/>
      <c r="G547" s="9"/>
      <c r="H547" s="9"/>
      <c r="I547" s="11">
        <f t="shared" si="7"/>
        <v>0</v>
      </c>
      <c r="K547" s="70" t="s">
        <v>1305</v>
      </c>
    </row>
    <row r="548" spans="1:11" x14ac:dyDescent="0.25">
      <c r="A548" s="2"/>
      <c r="B548" s="27"/>
      <c r="D548" s="42"/>
      <c r="E548" s="51"/>
      <c r="F548" s="16"/>
      <c r="G548" s="9"/>
      <c r="H548" s="9"/>
      <c r="I548" s="11">
        <f t="shared" si="0"/>
        <v>0</v>
      </c>
    </row>
    <row r="549" spans="1:11" ht="15.75" thickBot="1" x14ac:dyDescent="0.3">
      <c r="A549" s="2"/>
      <c r="B549" s="48"/>
      <c r="D549" s="42"/>
      <c r="E549" s="51"/>
      <c r="F549" s="17"/>
      <c r="G549" s="9"/>
      <c r="H549" s="9"/>
      <c r="I549" s="11">
        <f t="shared" si="0"/>
        <v>0</v>
      </c>
    </row>
    <row r="550" spans="1:11" ht="15.75" thickBot="1" x14ac:dyDescent="0.3">
      <c r="A550" s="2"/>
      <c r="D550" s="42"/>
      <c r="E550" s="51"/>
      <c r="F550" s="10"/>
      <c r="G550" s="9"/>
      <c r="H550" s="9"/>
      <c r="I550" s="11">
        <f t="shared" si="0"/>
        <v>0</v>
      </c>
    </row>
    <row r="551" spans="1:11" ht="15" customHeight="1" x14ac:dyDescent="0.25">
      <c r="A551" s="2"/>
      <c r="D551" s="42"/>
      <c r="E551" s="51"/>
      <c r="F551" s="572" t="s">
        <v>638</v>
      </c>
      <c r="G551" s="573"/>
      <c r="H551" s="570">
        <f>SUM(I3:I550)</f>
        <v>-1923.8799999999865</v>
      </c>
      <c r="I551" s="566"/>
    </row>
    <row r="552" spans="1:11" ht="15.75" customHeight="1" thickBot="1" x14ac:dyDescent="0.3">
      <c r="A552" s="2"/>
      <c r="D552" s="42"/>
      <c r="E552" s="51"/>
      <c r="F552" s="574"/>
      <c r="G552" s="575"/>
      <c r="H552" s="571"/>
      <c r="I552" s="568"/>
    </row>
    <row r="553" spans="1:11" x14ac:dyDescent="0.25">
      <c r="A553" s="2"/>
      <c r="D553" s="42"/>
      <c r="E553" s="51"/>
      <c r="F553" s="10"/>
      <c r="G553" s="9"/>
      <c r="H553" s="9"/>
      <c r="I553" s="9"/>
    </row>
  </sheetData>
  <mergeCells count="3">
    <mergeCell ref="H551:I552"/>
    <mergeCell ref="E1:H1"/>
    <mergeCell ref="F551:G552"/>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FF33"/>
  </sheetPr>
  <dimension ref="A1:S1309"/>
  <sheetViews>
    <sheetView tabSelected="1" topLeftCell="A1287" zoomScaleNormal="100" workbookViewId="0">
      <selection activeCell="B1292" sqref="B1292"/>
    </sheetView>
  </sheetViews>
  <sheetFormatPr baseColWidth="10" defaultRowHeight="17.25" x14ac:dyDescent="0.25"/>
  <cols>
    <col min="1" max="1" width="11.7109375" style="425" bestFit="1" customWidth="1"/>
    <col min="2" max="2" width="66.28515625" style="349" customWidth="1"/>
    <col min="3" max="3" width="9.28515625" style="354" customWidth="1"/>
    <col min="4" max="4" width="13.5703125" style="505" customWidth="1"/>
    <col min="5" max="5" width="14" style="349" bestFit="1" customWidth="1"/>
    <col min="6" max="6" width="16.7109375" style="528" bestFit="1" customWidth="1"/>
    <col min="7" max="8" width="12.7109375" style="349" bestFit="1" customWidth="1"/>
    <col min="9" max="9" width="14.5703125" style="349" customWidth="1"/>
    <col min="10" max="10" width="13.85546875" style="349" customWidth="1"/>
    <col min="11" max="11" width="12.7109375" style="349" bestFit="1" customWidth="1"/>
    <col min="12" max="16384" width="11.42578125" style="349"/>
  </cols>
  <sheetData>
    <row r="1" spans="1:10" ht="19.5" thickBot="1" x14ac:dyDescent="0.35">
      <c r="A1" s="345"/>
      <c r="B1" s="346" t="s">
        <v>7</v>
      </c>
      <c r="C1" s="347"/>
      <c r="D1" s="497"/>
      <c r="E1" s="577" t="s">
        <v>1315</v>
      </c>
      <c r="F1" s="577"/>
      <c r="G1" s="577"/>
      <c r="H1" s="577"/>
      <c r="I1" s="348"/>
    </row>
    <row r="2" spans="1:10" ht="32.25" thickBot="1" x14ac:dyDescent="0.3">
      <c r="A2" s="350"/>
      <c r="B2" s="351" t="s">
        <v>0</v>
      </c>
      <c r="C2" s="352"/>
      <c r="D2" s="498"/>
      <c r="E2" s="146" t="s">
        <v>1</v>
      </c>
      <c r="F2" s="517" t="s">
        <v>2</v>
      </c>
      <c r="G2" s="14" t="s">
        <v>3</v>
      </c>
      <c r="H2" s="28" t="s">
        <v>4</v>
      </c>
      <c r="I2" s="126" t="s">
        <v>1293</v>
      </c>
      <c r="J2" s="130" t="s">
        <v>1294</v>
      </c>
    </row>
    <row r="3" spans="1:10" ht="20.25" thickTop="1" thickBot="1" x14ac:dyDescent="0.35">
      <c r="A3" s="353">
        <v>42736</v>
      </c>
      <c r="B3" s="83" t="s">
        <v>637</v>
      </c>
      <c r="D3" s="434"/>
      <c r="E3" s="355"/>
      <c r="F3" s="511"/>
      <c r="G3" s="348"/>
      <c r="H3" s="348"/>
      <c r="I3" s="356">
        <v>-1923.88</v>
      </c>
      <c r="J3" s="357">
        <f>I3</f>
        <v>-1923.88</v>
      </c>
    </row>
    <row r="4" spans="1:10" x14ac:dyDescent="0.25">
      <c r="A4" s="345"/>
      <c r="B4" s="48"/>
      <c r="D4" s="434"/>
      <c r="E4" s="355"/>
      <c r="F4" s="511"/>
      <c r="G4" s="348">
        <v>294.10000000000002</v>
      </c>
      <c r="H4" s="348"/>
      <c r="I4" s="358">
        <f t="shared" ref="I4:I9" si="0">H4-G4</f>
        <v>-294.10000000000002</v>
      </c>
      <c r="J4" s="359">
        <f>J3+I4</f>
        <v>-2217.98</v>
      </c>
    </row>
    <row r="5" spans="1:10" ht="36" customHeight="1" x14ac:dyDescent="0.25">
      <c r="A5" s="345">
        <v>42738</v>
      </c>
      <c r="B5" s="153" t="s">
        <v>1323</v>
      </c>
      <c r="D5" s="434" t="s">
        <v>1316</v>
      </c>
      <c r="E5" s="355">
        <v>723975</v>
      </c>
      <c r="F5" s="511">
        <v>1327059</v>
      </c>
      <c r="G5" s="348">
        <v>29286.47</v>
      </c>
      <c r="H5" s="348">
        <v>35000</v>
      </c>
      <c r="I5" s="358">
        <f t="shared" si="0"/>
        <v>5713.5299999999988</v>
      </c>
      <c r="J5" s="360">
        <f t="shared" ref="J5:J9" si="1">J4+I5</f>
        <v>3495.5499999999988</v>
      </c>
    </row>
    <row r="6" spans="1:10" ht="36" customHeight="1" x14ac:dyDescent="0.25">
      <c r="A6" s="345">
        <v>42739</v>
      </c>
      <c r="B6" s="153" t="s">
        <v>1317</v>
      </c>
      <c r="D6" s="434" t="s">
        <v>1319</v>
      </c>
      <c r="E6" s="355">
        <v>686730</v>
      </c>
      <c r="F6" s="511">
        <v>1326576</v>
      </c>
      <c r="G6" s="348">
        <v>27101.8</v>
      </c>
      <c r="H6" s="348">
        <v>33000</v>
      </c>
      <c r="I6" s="358">
        <f t="shared" si="0"/>
        <v>5898.2000000000007</v>
      </c>
      <c r="J6" s="360">
        <f t="shared" si="1"/>
        <v>9393.75</v>
      </c>
    </row>
    <row r="7" spans="1:10" ht="36" customHeight="1" x14ac:dyDescent="0.25">
      <c r="A7" s="345">
        <v>42739</v>
      </c>
      <c r="B7" s="153" t="s">
        <v>1320</v>
      </c>
      <c r="D7" s="434" t="s">
        <v>1318</v>
      </c>
      <c r="E7" s="355">
        <v>686730</v>
      </c>
      <c r="F7" s="511">
        <v>1326577</v>
      </c>
      <c r="G7" s="348">
        <v>27288.69</v>
      </c>
      <c r="H7" s="348">
        <v>33000</v>
      </c>
      <c r="I7" s="358">
        <f t="shared" si="0"/>
        <v>5711.3100000000013</v>
      </c>
      <c r="J7" s="360">
        <f t="shared" si="1"/>
        <v>15105.060000000001</v>
      </c>
    </row>
    <row r="8" spans="1:10" ht="33.75" customHeight="1" x14ac:dyDescent="0.25">
      <c r="A8" s="345">
        <v>42740</v>
      </c>
      <c r="B8" s="153" t="s">
        <v>1322</v>
      </c>
      <c r="D8" s="434" t="s">
        <v>1321</v>
      </c>
      <c r="E8" s="355">
        <v>425400</v>
      </c>
      <c r="F8" s="511">
        <v>1328016</v>
      </c>
      <c r="G8" s="348">
        <v>25895.23</v>
      </c>
      <c r="H8" s="348">
        <v>20000</v>
      </c>
      <c r="I8" s="358">
        <f t="shared" si="0"/>
        <v>-5895.23</v>
      </c>
      <c r="J8" s="360">
        <f t="shared" si="1"/>
        <v>9209.8300000000017</v>
      </c>
    </row>
    <row r="9" spans="1:10" ht="39.75" customHeight="1" x14ac:dyDescent="0.25">
      <c r="A9" s="345">
        <v>42744</v>
      </c>
      <c r="B9" s="153" t="s">
        <v>1324</v>
      </c>
      <c r="D9" s="434" t="s">
        <v>1325</v>
      </c>
      <c r="E9" s="355">
        <v>534300</v>
      </c>
      <c r="F9" s="511">
        <v>1328399</v>
      </c>
      <c r="G9" s="348">
        <v>25541.63</v>
      </c>
      <c r="H9" s="348">
        <v>25000</v>
      </c>
      <c r="I9" s="358">
        <f t="shared" si="0"/>
        <v>-541.63000000000102</v>
      </c>
      <c r="J9" s="360">
        <f t="shared" si="1"/>
        <v>8668.2000000000007</v>
      </c>
    </row>
    <row r="10" spans="1:10" ht="39.75" customHeight="1" x14ac:dyDescent="0.25">
      <c r="A10" s="345">
        <v>42746</v>
      </c>
      <c r="B10" s="153" t="s">
        <v>1328</v>
      </c>
      <c r="D10" s="434" t="s">
        <v>1329</v>
      </c>
      <c r="E10" s="355">
        <v>566888</v>
      </c>
      <c r="F10" s="511">
        <v>1329282</v>
      </c>
      <c r="G10" s="348">
        <v>25531.99</v>
      </c>
      <c r="H10" s="348">
        <v>26500</v>
      </c>
      <c r="I10" s="358">
        <f t="shared" ref="I10" si="2">H10-G10</f>
        <v>968.0099999999984</v>
      </c>
      <c r="J10" s="360">
        <f t="shared" ref="J10:J73" si="3">J9+I10</f>
        <v>9636.2099999999991</v>
      </c>
    </row>
    <row r="11" spans="1:10" ht="38.25" customHeight="1" x14ac:dyDescent="0.25">
      <c r="A11" s="345">
        <v>42746</v>
      </c>
      <c r="B11" s="153" t="s">
        <v>1330</v>
      </c>
      <c r="D11" s="434" t="s">
        <v>1331</v>
      </c>
      <c r="E11" s="355">
        <v>566888</v>
      </c>
      <c r="F11" s="511">
        <v>1329760</v>
      </c>
      <c r="G11" s="348">
        <v>26241.05</v>
      </c>
      <c r="H11" s="348">
        <v>26500</v>
      </c>
      <c r="I11" s="358">
        <f>H11-G11</f>
        <v>258.95000000000073</v>
      </c>
      <c r="J11" s="360">
        <f t="shared" si="3"/>
        <v>9895.16</v>
      </c>
    </row>
    <row r="12" spans="1:10" ht="37.5" customHeight="1" x14ac:dyDescent="0.25">
      <c r="A12" s="345">
        <v>42748</v>
      </c>
      <c r="B12" s="153" t="s">
        <v>1333</v>
      </c>
      <c r="D12" s="434" t="s">
        <v>1332</v>
      </c>
      <c r="E12" s="355">
        <v>547500</v>
      </c>
      <c r="F12" s="511">
        <v>1329840</v>
      </c>
      <c r="G12" s="348">
        <v>26279.08</v>
      </c>
      <c r="H12" s="348">
        <v>25000</v>
      </c>
      <c r="I12" s="358">
        <f>H12-G12</f>
        <v>-1279.0800000000017</v>
      </c>
      <c r="J12" s="360">
        <f t="shared" si="3"/>
        <v>8616.0799999999981</v>
      </c>
    </row>
    <row r="13" spans="1:10" ht="36.75" customHeight="1" x14ac:dyDescent="0.25">
      <c r="A13" s="345">
        <v>42744</v>
      </c>
      <c r="B13" s="153" t="s">
        <v>1326</v>
      </c>
      <c r="D13" s="434" t="s">
        <v>1327</v>
      </c>
      <c r="E13" s="355">
        <v>534300</v>
      </c>
      <c r="F13" s="511">
        <v>1330464</v>
      </c>
      <c r="G13" s="348">
        <v>27980.3</v>
      </c>
      <c r="H13" s="348">
        <v>25000</v>
      </c>
      <c r="I13" s="358">
        <f>H13-G13</f>
        <v>-2980.2999999999993</v>
      </c>
      <c r="J13" s="360">
        <f t="shared" si="3"/>
        <v>5635.7799999999988</v>
      </c>
    </row>
    <row r="14" spans="1:10" ht="35.25" customHeight="1" x14ac:dyDescent="0.25">
      <c r="A14" s="345">
        <v>42752</v>
      </c>
      <c r="B14" s="153" t="s">
        <v>1334</v>
      </c>
      <c r="D14" s="434" t="s">
        <v>1335</v>
      </c>
      <c r="E14" s="355">
        <v>498709</v>
      </c>
      <c r="F14" s="511">
        <v>1330465</v>
      </c>
      <c r="G14" s="348">
        <v>27622.76</v>
      </c>
      <c r="H14" s="348">
        <v>23000</v>
      </c>
      <c r="I14" s="358">
        <f t="shared" ref="I14:I75" si="4">H14-G14</f>
        <v>-4622.7599999999984</v>
      </c>
      <c r="J14" s="360">
        <f t="shared" si="3"/>
        <v>1013.0200000000004</v>
      </c>
    </row>
    <row r="15" spans="1:10" ht="35.25" customHeight="1" x14ac:dyDescent="0.25">
      <c r="A15" s="345">
        <v>42753</v>
      </c>
      <c r="B15" s="153" t="s">
        <v>1337</v>
      </c>
      <c r="D15" s="434" t="s">
        <v>1336</v>
      </c>
      <c r="E15" s="355">
        <v>607768</v>
      </c>
      <c r="F15" s="511">
        <v>1331390</v>
      </c>
      <c r="G15" s="348">
        <v>27553.46</v>
      </c>
      <c r="H15" s="348">
        <v>28000</v>
      </c>
      <c r="I15" s="358">
        <f t="shared" si="4"/>
        <v>446.54000000000087</v>
      </c>
      <c r="J15" s="360">
        <f t="shared" si="3"/>
        <v>1459.5600000000013</v>
      </c>
    </row>
    <row r="16" spans="1:10" ht="36" customHeight="1" x14ac:dyDescent="0.25">
      <c r="A16" s="345">
        <v>42753</v>
      </c>
      <c r="B16" s="153" t="s">
        <v>1339</v>
      </c>
      <c r="D16" s="434" t="s">
        <v>1338</v>
      </c>
      <c r="E16" s="355">
        <v>607768</v>
      </c>
      <c r="F16" s="511">
        <v>1330954</v>
      </c>
      <c r="G16" s="348">
        <v>27916.91</v>
      </c>
      <c r="H16" s="348">
        <v>28000</v>
      </c>
      <c r="I16" s="358">
        <f t="shared" si="4"/>
        <v>83.090000000000146</v>
      </c>
      <c r="J16" s="360">
        <f t="shared" si="3"/>
        <v>1542.6500000000015</v>
      </c>
    </row>
    <row r="17" spans="1:10" ht="36" customHeight="1" x14ac:dyDescent="0.25">
      <c r="A17" s="345">
        <v>42754</v>
      </c>
      <c r="B17" s="153" t="s">
        <v>1340</v>
      </c>
      <c r="D17" s="434" t="s">
        <v>1341</v>
      </c>
      <c r="E17" s="355">
        <v>607040</v>
      </c>
      <c r="F17" s="511">
        <v>1332066</v>
      </c>
      <c r="G17" s="348">
        <v>28177.52</v>
      </c>
      <c r="H17" s="348">
        <v>28000</v>
      </c>
      <c r="I17" s="358">
        <f t="shared" si="4"/>
        <v>-177.52000000000044</v>
      </c>
      <c r="J17" s="360">
        <f t="shared" si="3"/>
        <v>1365.130000000001</v>
      </c>
    </row>
    <row r="18" spans="1:10" ht="36" customHeight="1" x14ac:dyDescent="0.25">
      <c r="A18" s="345">
        <v>42758</v>
      </c>
      <c r="B18" s="153" t="s">
        <v>1345</v>
      </c>
      <c r="D18" s="434" t="s">
        <v>1344</v>
      </c>
      <c r="E18" s="355">
        <v>614320</v>
      </c>
      <c r="F18" s="511">
        <v>1332357</v>
      </c>
      <c r="G18" s="348">
        <v>31343.88</v>
      </c>
      <c r="H18" s="348">
        <v>28000</v>
      </c>
      <c r="I18" s="358">
        <f t="shared" si="4"/>
        <v>-3343.880000000001</v>
      </c>
      <c r="J18" s="360">
        <f t="shared" si="3"/>
        <v>-1978.75</v>
      </c>
    </row>
    <row r="19" spans="1:10" ht="34.5" customHeight="1" x14ac:dyDescent="0.25">
      <c r="A19" s="345">
        <v>42758</v>
      </c>
      <c r="B19" s="153" t="s">
        <v>1347</v>
      </c>
      <c r="D19" s="434" t="s">
        <v>1346</v>
      </c>
      <c r="E19" s="355">
        <v>614320</v>
      </c>
      <c r="F19" s="511">
        <v>1332519</v>
      </c>
      <c r="G19" s="348">
        <v>30939.67</v>
      </c>
      <c r="H19" s="348">
        <v>28000</v>
      </c>
      <c r="I19" s="358">
        <f t="shared" si="4"/>
        <v>-2939.6699999999983</v>
      </c>
      <c r="J19" s="360">
        <f t="shared" si="3"/>
        <v>-4918.4199999999983</v>
      </c>
    </row>
    <row r="20" spans="1:10" ht="36" customHeight="1" x14ac:dyDescent="0.25">
      <c r="A20" s="345">
        <v>42760</v>
      </c>
      <c r="B20" s="153" t="s">
        <v>1348</v>
      </c>
      <c r="D20" s="434" t="s">
        <v>1349</v>
      </c>
      <c r="E20" s="355">
        <v>610680</v>
      </c>
      <c r="F20" s="511">
        <v>1333024</v>
      </c>
      <c r="G20" s="348">
        <v>30788.959999999999</v>
      </c>
      <c r="H20" s="348">
        <v>28000</v>
      </c>
      <c r="I20" s="358">
        <f t="shared" si="4"/>
        <v>-2788.9599999999991</v>
      </c>
      <c r="J20" s="360">
        <f t="shared" si="3"/>
        <v>-7707.3799999999974</v>
      </c>
    </row>
    <row r="21" spans="1:10" ht="34.5" customHeight="1" x14ac:dyDescent="0.25">
      <c r="A21" s="345">
        <v>42760</v>
      </c>
      <c r="B21" s="153" t="s">
        <v>1350</v>
      </c>
      <c r="D21" s="434" t="s">
        <v>1351</v>
      </c>
      <c r="E21" s="355">
        <v>610680</v>
      </c>
      <c r="F21" s="511">
        <v>1333554</v>
      </c>
      <c r="G21" s="348">
        <v>30781</v>
      </c>
      <c r="H21" s="348">
        <v>28000</v>
      </c>
      <c r="I21" s="358">
        <f t="shared" si="4"/>
        <v>-2781</v>
      </c>
      <c r="J21" s="360">
        <f t="shared" si="3"/>
        <v>-10488.379999999997</v>
      </c>
    </row>
    <row r="22" spans="1:10" ht="34.5" customHeight="1" x14ac:dyDescent="0.25">
      <c r="A22" s="345">
        <v>42761</v>
      </c>
      <c r="B22" s="153" t="s">
        <v>1356</v>
      </c>
      <c r="D22" s="434" t="s">
        <v>1355</v>
      </c>
      <c r="E22" s="355">
        <v>602840</v>
      </c>
      <c r="F22" s="511">
        <v>1334296</v>
      </c>
      <c r="G22" s="348">
        <v>30444.21</v>
      </c>
      <c r="H22" s="348">
        <v>28000</v>
      </c>
      <c r="I22" s="358">
        <f t="shared" si="4"/>
        <v>-2444.2099999999991</v>
      </c>
      <c r="J22" s="360">
        <f t="shared" si="3"/>
        <v>-12932.589999999997</v>
      </c>
    </row>
    <row r="23" spans="1:10" ht="35.25" customHeight="1" x14ac:dyDescent="0.25">
      <c r="A23" s="345">
        <v>42765</v>
      </c>
      <c r="B23" s="153" t="s">
        <v>1353</v>
      </c>
      <c r="D23" s="434" t="s">
        <v>1354</v>
      </c>
      <c r="E23" s="355">
        <v>599760</v>
      </c>
      <c r="F23" s="511">
        <v>1334425</v>
      </c>
      <c r="G23" s="348">
        <v>29560.51</v>
      </c>
      <c r="H23" s="348">
        <v>28000</v>
      </c>
      <c r="I23" s="358">
        <f t="shared" si="4"/>
        <v>-1560.5099999999984</v>
      </c>
      <c r="J23" s="360">
        <f t="shared" si="3"/>
        <v>-14493.099999999995</v>
      </c>
    </row>
    <row r="24" spans="1:10" ht="34.5" customHeight="1" x14ac:dyDescent="0.25">
      <c r="A24" s="345">
        <v>42766</v>
      </c>
      <c r="B24" s="153" t="s">
        <v>1357</v>
      </c>
      <c r="D24" s="434" t="s">
        <v>1358</v>
      </c>
      <c r="E24" s="355">
        <v>599760</v>
      </c>
      <c r="F24" s="511">
        <v>1334426</v>
      </c>
      <c r="G24" s="348">
        <v>29736.61</v>
      </c>
      <c r="H24" s="348">
        <v>28000</v>
      </c>
      <c r="I24" s="358">
        <f t="shared" si="4"/>
        <v>-1736.6100000000006</v>
      </c>
      <c r="J24" s="360">
        <f t="shared" si="3"/>
        <v>-16229.709999999995</v>
      </c>
    </row>
    <row r="25" spans="1:10" x14ac:dyDescent="0.25">
      <c r="A25" s="345"/>
      <c r="B25" s="154"/>
      <c r="D25" s="434"/>
      <c r="E25" s="355"/>
      <c r="F25" s="511"/>
      <c r="G25" s="348"/>
      <c r="H25" s="348"/>
      <c r="I25" s="358">
        <f t="shared" si="4"/>
        <v>0</v>
      </c>
      <c r="J25" s="360">
        <f t="shared" si="3"/>
        <v>-16229.709999999995</v>
      </c>
    </row>
    <row r="26" spans="1:10" ht="38.25" customHeight="1" x14ac:dyDescent="0.25">
      <c r="A26" s="345">
        <v>42767</v>
      </c>
      <c r="B26" s="158" t="s">
        <v>1365</v>
      </c>
      <c r="D26" s="434" t="s">
        <v>1366</v>
      </c>
      <c r="E26" s="355">
        <v>601293</v>
      </c>
      <c r="F26" s="511">
        <v>1335510</v>
      </c>
      <c r="G26" s="348">
        <v>29471.11</v>
      </c>
      <c r="H26" s="348">
        <v>28500</v>
      </c>
      <c r="I26" s="358">
        <f t="shared" si="4"/>
        <v>-971.11000000000058</v>
      </c>
      <c r="J26" s="360">
        <f t="shared" si="3"/>
        <v>-17200.819999999996</v>
      </c>
    </row>
    <row r="27" spans="1:10" ht="35.25" customHeight="1" x14ac:dyDescent="0.25">
      <c r="A27" s="345">
        <v>42767</v>
      </c>
      <c r="B27" s="158" t="s">
        <v>1364</v>
      </c>
      <c r="D27" s="434" t="s">
        <v>1363</v>
      </c>
      <c r="E27" s="355">
        <v>601293</v>
      </c>
      <c r="F27" s="511">
        <v>1336468</v>
      </c>
      <c r="G27" s="348">
        <v>29447.279999999999</v>
      </c>
      <c r="H27" s="348">
        <v>28500</v>
      </c>
      <c r="I27" s="358">
        <f t="shared" si="4"/>
        <v>-947.27999999999884</v>
      </c>
      <c r="J27" s="360">
        <f t="shared" si="3"/>
        <v>-18148.099999999995</v>
      </c>
    </row>
    <row r="28" spans="1:10" ht="36.75" customHeight="1" x14ac:dyDescent="0.25">
      <c r="A28" s="345">
        <v>42768</v>
      </c>
      <c r="B28" s="158" t="s">
        <v>1368</v>
      </c>
      <c r="D28" s="434" t="s">
        <v>1367</v>
      </c>
      <c r="E28" s="355">
        <v>831200</v>
      </c>
      <c r="F28" s="511">
        <v>1336672</v>
      </c>
      <c r="G28" s="348">
        <v>30043.19</v>
      </c>
      <c r="H28" s="348">
        <v>40000</v>
      </c>
      <c r="I28" s="358">
        <f t="shared" si="4"/>
        <v>9956.8100000000013</v>
      </c>
      <c r="J28" s="360">
        <f t="shared" si="3"/>
        <v>-8191.2899999999936</v>
      </c>
    </row>
    <row r="29" spans="1:10" ht="36.75" customHeight="1" x14ac:dyDescent="0.25">
      <c r="A29" s="345">
        <v>42769</v>
      </c>
      <c r="B29" s="158" t="s">
        <v>1372</v>
      </c>
      <c r="D29" s="434" t="s">
        <v>1369</v>
      </c>
      <c r="E29" s="355">
        <v>832400</v>
      </c>
      <c r="F29" s="511">
        <v>1336971</v>
      </c>
      <c r="G29" s="348">
        <v>29687.16</v>
      </c>
      <c r="H29" s="348">
        <v>40000</v>
      </c>
      <c r="I29" s="358">
        <f t="shared" si="4"/>
        <v>10312.84</v>
      </c>
      <c r="J29" s="360">
        <f t="shared" si="3"/>
        <v>2121.5500000000065</v>
      </c>
    </row>
    <row r="30" spans="1:10" ht="37.5" customHeight="1" x14ac:dyDescent="0.25">
      <c r="A30" s="345">
        <v>42774</v>
      </c>
      <c r="B30" s="158" t="s">
        <v>1373</v>
      </c>
      <c r="D30" s="434" t="s">
        <v>1374</v>
      </c>
      <c r="E30" s="355">
        <v>621300</v>
      </c>
      <c r="F30" s="511">
        <v>1337636</v>
      </c>
      <c r="G30" s="348">
        <v>30404.09</v>
      </c>
      <c r="H30" s="348">
        <v>30000</v>
      </c>
      <c r="I30" s="358">
        <f t="shared" si="4"/>
        <v>-404.09000000000015</v>
      </c>
      <c r="J30" s="360">
        <f t="shared" si="3"/>
        <v>1717.4600000000064</v>
      </c>
    </row>
    <row r="31" spans="1:10" ht="40.5" customHeight="1" x14ac:dyDescent="0.25">
      <c r="A31" s="345">
        <v>42775</v>
      </c>
      <c r="B31" s="158" t="s">
        <v>1375</v>
      </c>
      <c r="D31" s="434" t="s">
        <v>1376</v>
      </c>
      <c r="E31" s="355">
        <v>621300</v>
      </c>
      <c r="F31" s="511">
        <v>1338571</v>
      </c>
      <c r="G31" s="348">
        <v>31650.11</v>
      </c>
      <c r="H31" s="348">
        <v>30000</v>
      </c>
      <c r="I31" s="358">
        <f t="shared" si="4"/>
        <v>-1650.1100000000006</v>
      </c>
      <c r="J31" s="360">
        <f t="shared" si="3"/>
        <v>67.350000000005821</v>
      </c>
    </row>
    <row r="32" spans="1:10" ht="36" customHeight="1" x14ac:dyDescent="0.25">
      <c r="A32" s="345">
        <v>42779</v>
      </c>
      <c r="B32" s="158" t="s">
        <v>1379</v>
      </c>
      <c r="D32" s="434" t="s">
        <v>1377</v>
      </c>
      <c r="E32" s="355">
        <v>634787</v>
      </c>
      <c r="F32" s="511">
        <v>1338847</v>
      </c>
      <c r="G32" s="348">
        <v>30801.31</v>
      </c>
      <c r="H32" s="348">
        <v>31000</v>
      </c>
      <c r="I32" s="358">
        <f t="shared" si="4"/>
        <v>198.68999999999869</v>
      </c>
      <c r="J32" s="360">
        <f t="shared" si="3"/>
        <v>266.04000000000451</v>
      </c>
    </row>
    <row r="33" spans="1:10" ht="38.25" customHeight="1" x14ac:dyDescent="0.25">
      <c r="A33" s="345">
        <v>42779</v>
      </c>
      <c r="B33" s="158" t="s">
        <v>1378</v>
      </c>
      <c r="D33" s="434" t="s">
        <v>1380</v>
      </c>
      <c r="E33" s="355">
        <v>634787</v>
      </c>
      <c r="F33" s="511">
        <v>1338724</v>
      </c>
      <c r="G33" s="348">
        <v>31252.240000000002</v>
      </c>
      <c r="H33" s="348">
        <v>31000</v>
      </c>
      <c r="I33" s="358">
        <f t="shared" si="4"/>
        <v>-252.2400000000016</v>
      </c>
      <c r="J33" s="360">
        <f t="shared" si="3"/>
        <v>13.80000000000291</v>
      </c>
    </row>
    <row r="34" spans="1:10" ht="36.75" customHeight="1" x14ac:dyDescent="0.25">
      <c r="A34" s="345">
        <v>42781</v>
      </c>
      <c r="B34" s="158" t="s">
        <v>1384</v>
      </c>
      <c r="D34" s="434" t="s">
        <v>1385</v>
      </c>
      <c r="E34" s="355">
        <v>672507</v>
      </c>
      <c r="F34" s="511">
        <v>1339812</v>
      </c>
      <c r="G34" s="348">
        <v>29812.11</v>
      </c>
      <c r="H34" s="348">
        <v>33000</v>
      </c>
      <c r="I34" s="358">
        <f t="shared" si="4"/>
        <v>3187.8899999999994</v>
      </c>
      <c r="J34" s="360">
        <f t="shared" si="3"/>
        <v>3201.6900000000023</v>
      </c>
    </row>
    <row r="35" spans="1:10" ht="36.75" customHeight="1" x14ac:dyDescent="0.25">
      <c r="A35" s="345">
        <v>42782</v>
      </c>
      <c r="B35" s="158" t="s">
        <v>1386</v>
      </c>
      <c r="D35" s="434" t="s">
        <v>1387</v>
      </c>
      <c r="E35" s="355">
        <v>671418</v>
      </c>
      <c r="F35" s="511">
        <v>1340530</v>
      </c>
      <c r="G35" s="348">
        <v>29352.77</v>
      </c>
      <c r="H35" s="348">
        <v>33000</v>
      </c>
      <c r="I35" s="358">
        <f t="shared" si="4"/>
        <v>3647.2299999999996</v>
      </c>
      <c r="J35" s="360">
        <f t="shared" si="3"/>
        <v>6848.9200000000019</v>
      </c>
    </row>
    <row r="36" spans="1:10" ht="37.5" customHeight="1" x14ac:dyDescent="0.25">
      <c r="A36" s="345">
        <v>42787</v>
      </c>
      <c r="B36" s="158" t="s">
        <v>1388</v>
      </c>
      <c r="D36" s="434" t="s">
        <v>1389</v>
      </c>
      <c r="E36" s="355">
        <v>631966</v>
      </c>
      <c r="F36" s="511">
        <v>1340746</v>
      </c>
      <c r="G36" s="348">
        <v>28124.17</v>
      </c>
      <c r="H36" s="348">
        <v>31000</v>
      </c>
      <c r="I36" s="358">
        <f t="shared" si="4"/>
        <v>2875.8300000000017</v>
      </c>
      <c r="J36" s="360">
        <f t="shared" si="3"/>
        <v>9724.7500000000036</v>
      </c>
    </row>
    <row r="37" spans="1:10" ht="34.5" customHeight="1" x14ac:dyDescent="0.25">
      <c r="A37" s="345">
        <v>42787</v>
      </c>
      <c r="B37" s="158" t="s">
        <v>1390</v>
      </c>
      <c r="D37" s="434" t="s">
        <v>1391</v>
      </c>
      <c r="E37" s="355">
        <v>631966</v>
      </c>
      <c r="F37" s="511">
        <v>1341010</v>
      </c>
      <c r="G37" s="348">
        <v>28118.9</v>
      </c>
      <c r="H37" s="348">
        <v>31000</v>
      </c>
      <c r="I37" s="358">
        <f t="shared" si="4"/>
        <v>2881.0999999999985</v>
      </c>
      <c r="J37" s="360">
        <f t="shared" si="3"/>
        <v>12605.850000000002</v>
      </c>
    </row>
    <row r="38" spans="1:10" ht="39.75" customHeight="1" x14ac:dyDescent="0.25">
      <c r="A38" s="345">
        <v>42788</v>
      </c>
      <c r="B38" s="158" t="s">
        <v>1395</v>
      </c>
      <c r="D38" s="434" t="s">
        <v>1396</v>
      </c>
      <c r="E38" s="355">
        <v>511000</v>
      </c>
      <c r="F38" s="511">
        <v>1342267</v>
      </c>
      <c r="G38" s="348">
        <v>27272.89</v>
      </c>
      <c r="H38" s="348">
        <v>25000</v>
      </c>
      <c r="I38" s="358">
        <f t="shared" si="4"/>
        <v>-2272.8899999999994</v>
      </c>
      <c r="J38" s="360">
        <f t="shared" si="3"/>
        <v>10332.960000000003</v>
      </c>
    </row>
    <row r="39" spans="1:10" ht="35.25" customHeight="1" x14ac:dyDescent="0.25">
      <c r="A39" s="345">
        <v>42790</v>
      </c>
      <c r="B39" s="158" t="s">
        <v>1398</v>
      </c>
      <c r="D39" s="434" t="s">
        <v>1399</v>
      </c>
      <c r="E39" s="355">
        <v>511475</v>
      </c>
      <c r="F39" s="511">
        <v>1343970</v>
      </c>
      <c r="G39" s="348">
        <v>28816.29</v>
      </c>
      <c r="H39" s="348">
        <v>25000</v>
      </c>
      <c r="I39" s="358">
        <f t="shared" si="4"/>
        <v>-3816.2900000000009</v>
      </c>
      <c r="J39" s="360">
        <f t="shared" si="3"/>
        <v>6516.6700000000019</v>
      </c>
    </row>
    <row r="40" spans="1:10" ht="36" customHeight="1" x14ac:dyDescent="0.25">
      <c r="A40" s="345">
        <v>42793</v>
      </c>
      <c r="B40" s="158" t="s">
        <v>1400</v>
      </c>
      <c r="D40" s="434" t="s">
        <v>1401</v>
      </c>
      <c r="E40" s="355">
        <v>498200</v>
      </c>
      <c r="F40" s="511">
        <v>1345458</v>
      </c>
      <c r="G40" s="348">
        <v>30693.360000000001</v>
      </c>
      <c r="H40" s="348">
        <v>25000</v>
      </c>
      <c r="I40" s="358">
        <f t="shared" si="4"/>
        <v>-5693.3600000000006</v>
      </c>
      <c r="J40" s="360">
        <f t="shared" si="3"/>
        <v>823.31000000000131</v>
      </c>
    </row>
    <row r="41" spans="1:10" ht="36.75" customHeight="1" x14ac:dyDescent="0.25">
      <c r="A41" s="345">
        <v>42793</v>
      </c>
      <c r="B41" s="158" t="s">
        <v>1402</v>
      </c>
      <c r="D41" s="434" t="s">
        <v>1403</v>
      </c>
      <c r="E41" s="355">
        <v>498200</v>
      </c>
      <c r="F41" s="511">
        <v>1343971</v>
      </c>
      <c r="G41" s="348">
        <v>28068.35</v>
      </c>
      <c r="H41" s="348">
        <v>25000</v>
      </c>
      <c r="I41" s="358">
        <f t="shared" si="4"/>
        <v>-3068.3499999999985</v>
      </c>
      <c r="J41" s="360">
        <f t="shared" si="3"/>
        <v>-2245.0399999999972</v>
      </c>
    </row>
    <row r="42" spans="1:10" ht="38.25" customHeight="1" x14ac:dyDescent="0.25">
      <c r="A42" s="345">
        <v>42796</v>
      </c>
      <c r="B42" s="163" t="s">
        <v>1410</v>
      </c>
      <c r="D42" s="434" t="s">
        <v>1411</v>
      </c>
      <c r="E42" s="355">
        <v>540270</v>
      </c>
      <c r="F42" s="511">
        <v>1344956</v>
      </c>
      <c r="G42" s="348">
        <v>30196.35</v>
      </c>
      <c r="H42" s="348">
        <v>27000</v>
      </c>
      <c r="I42" s="358">
        <f t="shared" si="4"/>
        <v>-3196.3499999999985</v>
      </c>
      <c r="J42" s="360">
        <f t="shared" si="3"/>
        <v>-5441.3899999999958</v>
      </c>
    </row>
    <row r="43" spans="1:10" ht="37.5" customHeight="1" x14ac:dyDescent="0.25">
      <c r="A43" s="345">
        <v>42800</v>
      </c>
      <c r="B43" s="163" t="s">
        <v>1412</v>
      </c>
      <c r="D43" s="434" t="s">
        <v>1413</v>
      </c>
      <c r="E43" s="355">
        <v>591600</v>
      </c>
      <c r="F43" s="511">
        <v>1345459</v>
      </c>
      <c r="G43" s="348">
        <v>30633.14</v>
      </c>
      <c r="H43" s="348">
        <v>30000</v>
      </c>
      <c r="I43" s="358">
        <f t="shared" si="4"/>
        <v>-633.13999999999942</v>
      </c>
      <c r="J43" s="360">
        <f t="shared" si="3"/>
        <v>-6074.5299999999952</v>
      </c>
    </row>
    <row r="44" spans="1:10" ht="36" customHeight="1" x14ac:dyDescent="0.25">
      <c r="A44" s="345">
        <v>42803</v>
      </c>
      <c r="B44" s="163" t="s">
        <v>1420</v>
      </c>
      <c r="D44" s="434" t="s">
        <v>1421</v>
      </c>
      <c r="E44" s="355">
        <v>689150</v>
      </c>
      <c r="F44" s="511">
        <v>1347193</v>
      </c>
      <c r="G44" s="348">
        <v>31291.5</v>
      </c>
      <c r="H44" s="348">
        <v>35000</v>
      </c>
      <c r="I44" s="358">
        <f t="shared" si="4"/>
        <v>3708.5</v>
      </c>
      <c r="J44" s="360">
        <f t="shared" si="3"/>
        <v>-2366.0299999999952</v>
      </c>
    </row>
    <row r="45" spans="1:10" ht="36" customHeight="1" x14ac:dyDescent="0.25">
      <c r="A45" s="345">
        <v>42807</v>
      </c>
      <c r="B45" s="163" t="s">
        <v>1422</v>
      </c>
      <c r="D45" s="434" t="s">
        <v>1423</v>
      </c>
      <c r="E45" s="355">
        <v>650430</v>
      </c>
      <c r="F45" s="511">
        <v>1347396</v>
      </c>
      <c r="G45" s="348">
        <v>30436.85</v>
      </c>
      <c r="H45" s="348">
        <v>33000</v>
      </c>
      <c r="I45" s="358">
        <f t="shared" si="4"/>
        <v>2563.1500000000015</v>
      </c>
      <c r="J45" s="360">
        <f t="shared" si="3"/>
        <v>197.12000000000626</v>
      </c>
    </row>
    <row r="46" spans="1:10" ht="33.75" customHeight="1" x14ac:dyDescent="0.25">
      <c r="A46" s="345">
        <v>42807</v>
      </c>
      <c r="B46" s="163" t="s">
        <v>1424</v>
      </c>
      <c r="D46" s="434" t="s">
        <v>1425</v>
      </c>
      <c r="E46" s="355">
        <v>650430</v>
      </c>
      <c r="F46" s="511">
        <v>1348458</v>
      </c>
      <c r="G46" s="348">
        <v>31248.2</v>
      </c>
      <c r="H46" s="348">
        <v>33000</v>
      </c>
      <c r="I46" s="358">
        <f t="shared" si="4"/>
        <v>1751.7999999999993</v>
      </c>
      <c r="J46" s="360">
        <f t="shared" si="3"/>
        <v>1948.9200000000055</v>
      </c>
    </row>
    <row r="47" spans="1:10" ht="34.5" customHeight="1" x14ac:dyDescent="0.25">
      <c r="A47" s="345">
        <v>42810</v>
      </c>
      <c r="B47" s="163" t="s">
        <v>1432</v>
      </c>
      <c r="D47" s="434" t="s">
        <v>1433</v>
      </c>
      <c r="E47" s="355">
        <v>645150</v>
      </c>
      <c r="F47" s="511">
        <v>1349148</v>
      </c>
      <c r="G47" s="348">
        <v>31352.44</v>
      </c>
      <c r="H47" s="348">
        <v>33000</v>
      </c>
      <c r="I47" s="358">
        <f t="shared" si="4"/>
        <v>1647.5600000000013</v>
      </c>
      <c r="J47" s="360">
        <f t="shared" si="3"/>
        <v>3596.4800000000068</v>
      </c>
    </row>
    <row r="48" spans="1:10" ht="35.25" customHeight="1" x14ac:dyDescent="0.25">
      <c r="A48" s="345">
        <v>42815</v>
      </c>
      <c r="B48" s="163" t="s">
        <v>1435</v>
      </c>
      <c r="D48" s="434" t="s">
        <v>1434</v>
      </c>
      <c r="E48" s="355">
        <v>634953</v>
      </c>
      <c r="F48" s="511">
        <v>1349537</v>
      </c>
      <c r="G48" s="348">
        <v>30793.119999999999</v>
      </c>
      <c r="H48" s="348">
        <v>33000</v>
      </c>
      <c r="I48" s="358">
        <f t="shared" si="4"/>
        <v>2206.880000000001</v>
      </c>
      <c r="J48" s="360">
        <f t="shared" si="3"/>
        <v>5803.3600000000079</v>
      </c>
    </row>
    <row r="49" spans="1:10" ht="36" customHeight="1" x14ac:dyDescent="0.25">
      <c r="A49" s="345">
        <v>42817</v>
      </c>
      <c r="B49" s="163" t="s">
        <v>1443</v>
      </c>
      <c r="D49" s="434" t="s">
        <v>1442</v>
      </c>
      <c r="E49" s="355">
        <v>574500</v>
      </c>
      <c r="F49" s="511">
        <v>1351611</v>
      </c>
      <c r="G49" s="348">
        <v>30935.64</v>
      </c>
      <c r="H49" s="348">
        <v>30000</v>
      </c>
      <c r="I49" s="358">
        <f t="shared" si="4"/>
        <v>-935.63999999999942</v>
      </c>
      <c r="J49" s="360">
        <f t="shared" si="3"/>
        <v>4867.7200000000084</v>
      </c>
    </row>
    <row r="50" spans="1:10" ht="34.5" customHeight="1" x14ac:dyDescent="0.25">
      <c r="A50" s="345">
        <v>42821</v>
      </c>
      <c r="B50" s="163" t="s">
        <v>1445</v>
      </c>
      <c r="D50" s="434" t="s">
        <v>1444</v>
      </c>
      <c r="E50" s="355">
        <v>564000</v>
      </c>
      <c r="F50" s="511">
        <v>1351904</v>
      </c>
      <c r="G50" s="348">
        <v>29140.44</v>
      </c>
      <c r="H50" s="348">
        <v>30000</v>
      </c>
      <c r="I50" s="358">
        <f t="shared" si="4"/>
        <v>859.56000000000131</v>
      </c>
      <c r="J50" s="360">
        <f t="shared" si="3"/>
        <v>5727.2800000000097</v>
      </c>
    </row>
    <row r="51" spans="1:10" ht="36" customHeight="1" x14ac:dyDescent="0.25">
      <c r="A51" s="345">
        <v>42821</v>
      </c>
      <c r="B51" s="163" t="s">
        <v>1447</v>
      </c>
      <c r="D51" s="434" t="s">
        <v>1446</v>
      </c>
      <c r="E51" s="355">
        <v>564600</v>
      </c>
      <c r="F51" s="511">
        <v>1351905</v>
      </c>
      <c r="G51" s="348">
        <v>29015.58</v>
      </c>
      <c r="H51" s="348">
        <v>30000</v>
      </c>
      <c r="I51" s="358">
        <f t="shared" si="4"/>
        <v>984.41999999999825</v>
      </c>
      <c r="J51" s="360">
        <f t="shared" si="3"/>
        <v>6711.700000000008</v>
      </c>
    </row>
    <row r="52" spans="1:10" ht="36.75" customHeight="1" x14ac:dyDescent="0.25">
      <c r="A52" s="345">
        <v>42828</v>
      </c>
      <c r="B52" s="164" t="s">
        <v>1456</v>
      </c>
      <c r="D52" s="434" t="s">
        <v>1457</v>
      </c>
      <c r="E52" s="355">
        <v>479323.5</v>
      </c>
      <c r="F52" s="511">
        <v>1353861</v>
      </c>
      <c r="G52" s="348">
        <v>28119.11</v>
      </c>
      <c r="H52" s="348">
        <v>25500</v>
      </c>
      <c r="I52" s="358">
        <f t="shared" si="4"/>
        <v>-2619.1100000000006</v>
      </c>
      <c r="J52" s="360">
        <f t="shared" si="3"/>
        <v>4092.5900000000074</v>
      </c>
    </row>
    <row r="53" spans="1:10" x14ac:dyDescent="0.25">
      <c r="A53" s="345"/>
      <c r="B53" s="154" t="s">
        <v>1458</v>
      </c>
      <c r="D53" s="434" t="s">
        <v>1457</v>
      </c>
      <c r="E53" s="355"/>
      <c r="F53" s="511" t="s">
        <v>1502</v>
      </c>
      <c r="G53" s="348"/>
      <c r="H53" s="348">
        <v>114.92</v>
      </c>
      <c r="I53" s="358">
        <f t="shared" si="4"/>
        <v>114.92</v>
      </c>
      <c r="J53" s="360">
        <f t="shared" si="3"/>
        <v>4207.5100000000075</v>
      </c>
    </row>
    <row r="54" spans="1:10" ht="33" customHeight="1" x14ac:dyDescent="0.25">
      <c r="A54" s="345">
        <v>42828</v>
      </c>
      <c r="B54" s="164" t="s">
        <v>1460</v>
      </c>
      <c r="D54" s="434" t="s">
        <v>1459</v>
      </c>
      <c r="E54" s="355">
        <v>479323.5</v>
      </c>
      <c r="F54" s="511">
        <v>1353862</v>
      </c>
      <c r="G54" s="348">
        <v>27902.28</v>
      </c>
      <c r="H54" s="348">
        <v>25500</v>
      </c>
      <c r="I54" s="358">
        <f t="shared" si="4"/>
        <v>-2402.2799999999988</v>
      </c>
      <c r="J54" s="360">
        <f t="shared" si="3"/>
        <v>1805.2300000000087</v>
      </c>
    </row>
    <row r="55" spans="1:10" ht="36" customHeight="1" x14ac:dyDescent="0.25">
      <c r="A55" s="345">
        <v>42830</v>
      </c>
      <c r="B55" s="164" t="s">
        <v>1465</v>
      </c>
      <c r="D55" s="434" t="s">
        <v>1464</v>
      </c>
      <c r="E55" s="355">
        <v>525896</v>
      </c>
      <c r="F55" s="511">
        <v>1355283</v>
      </c>
      <c r="G55" s="348">
        <v>28913</v>
      </c>
      <c r="H55" s="348">
        <v>28000</v>
      </c>
      <c r="I55" s="358">
        <f t="shared" si="4"/>
        <v>-913</v>
      </c>
      <c r="J55" s="360">
        <f t="shared" si="3"/>
        <v>892.23000000000866</v>
      </c>
    </row>
    <row r="56" spans="1:10" ht="37.5" customHeight="1" x14ac:dyDescent="0.25">
      <c r="A56" s="345">
        <v>42831</v>
      </c>
      <c r="B56" s="164" t="s">
        <v>1469</v>
      </c>
      <c r="D56" s="434" t="s">
        <v>1470</v>
      </c>
      <c r="E56" s="355">
        <v>527240</v>
      </c>
      <c r="F56" s="511">
        <v>1355978</v>
      </c>
      <c r="G56" s="348">
        <v>28533.119999999999</v>
      </c>
      <c r="H56" s="348">
        <v>28000</v>
      </c>
      <c r="I56" s="358">
        <f t="shared" si="4"/>
        <v>-533.11999999999898</v>
      </c>
      <c r="J56" s="360">
        <f t="shared" si="3"/>
        <v>359.11000000000968</v>
      </c>
    </row>
    <row r="57" spans="1:10" ht="37.5" customHeight="1" x14ac:dyDescent="0.25">
      <c r="A57" s="345">
        <v>42837</v>
      </c>
      <c r="B57" s="164" t="s">
        <v>1479</v>
      </c>
      <c r="D57" s="434" t="s">
        <v>1480</v>
      </c>
      <c r="E57" s="355">
        <v>544417</v>
      </c>
      <c r="F57" s="511">
        <v>1358162</v>
      </c>
      <c r="G57" s="348">
        <v>30014.74</v>
      </c>
      <c r="H57" s="348">
        <v>29000</v>
      </c>
      <c r="I57" s="358">
        <f t="shared" si="4"/>
        <v>-1014.7400000000016</v>
      </c>
      <c r="J57" s="360">
        <f t="shared" si="3"/>
        <v>-655.62999999999192</v>
      </c>
    </row>
    <row r="58" spans="1:10" ht="36" customHeight="1" x14ac:dyDescent="0.25">
      <c r="A58" s="345">
        <v>42842</v>
      </c>
      <c r="B58" s="164" t="s">
        <v>1481</v>
      </c>
      <c r="D58" s="434" t="s">
        <v>1482</v>
      </c>
      <c r="E58" s="355">
        <v>538820</v>
      </c>
      <c r="F58" s="511">
        <v>1358739</v>
      </c>
      <c r="G58" s="348">
        <v>30026.400000000001</v>
      </c>
      <c r="H58" s="348">
        <v>29000</v>
      </c>
      <c r="I58" s="358">
        <f t="shared" si="4"/>
        <v>-1026.4000000000015</v>
      </c>
      <c r="J58" s="360">
        <f t="shared" si="3"/>
        <v>-1682.0299999999934</v>
      </c>
    </row>
    <row r="59" spans="1:10" ht="33" customHeight="1" x14ac:dyDescent="0.25">
      <c r="A59" s="345">
        <v>42845</v>
      </c>
      <c r="B59" s="164" t="s">
        <v>1489</v>
      </c>
      <c r="D59" s="434" t="s">
        <v>1490</v>
      </c>
      <c r="E59" s="355">
        <v>583575</v>
      </c>
      <c r="F59" s="511">
        <v>1360298</v>
      </c>
      <c r="G59" s="348">
        <v>30654.45</v>
      </c>
      <c r="H59" s="348">
        <v>31000</v>
      </c>
      <c r="I59" s="358">
        <f t="shared" si="4"/>
        <v>345.54999999999927</v>
      </c>
      <c r="J59" s="360">
        <f t="shared" si="3"/>
        <v>-1336.4799999999941</v>
      </c>
    </row>
    <row r="60" spans="1:10" ht="36" customHeight="1" x14ac:dyDescent="0.25">
      <c r="A60" s="345">
        <v>42849</v>
      </c>
      <c r="B60" s="164" t="s">
        <v>1494</v>
      </c>
      <c r="D60" s="434" t="s">
        <v>1495</v>
      </c>
      <c r="E60" s="355">
        <v>597120</v>
      </c>
      <c r="F60" s="511">
        <v>13660940</v>
      </c>
      <c r="G60" s="348">
        <v>29954.67</v>
      </c>
      <c r="H60" s="348">
        <v>32000</v>
      </c>
      <c r="I60" s="358">
        <f t="shared" si="4"/>
        <v>2045.3300000000017</v>
      </c>
      <c r="J60" s="360">
        <f t="shared" si="3"/>
        <v>708.85000000000764</v>
      </c>
    </row>
    <row r="61" spans="1:10" ht="36" customHeight="1" x14ac:dyDescent="0.25">
      <c r="A61" s="345">
        <v>42852</v>
      </c>
      <c r="B61" s="164" t="s">
        <v>1503</v>
      </c>
      <c r="D61" s="434" t="s">
        <v>1504</v>
      </c>
      <c r="E61" s="355">
        <v>609984</v>
      </c>
      <c r="F61" s="511">
        <v>1362441</v>
      </c>
      <c r="G61" s="348">
        <v>31185.67</v>
      </c>
      <c r="H61" s="348">
        <v>32000</v>
      </c>
      <c r="I61" s="358">
        <f t="shared" si="4"/>
        <v>814.33000000000175</v>
      </c>
      <c r="J61" s="360">
        <f t="shared" si="3"/>
        <v>1523.1800000000094</v>
      </c>
    </row>
    <row r="62" spans="1:10" ht="35.25" customHeight="1" x14ac:dyDescent="0.25">
      <c r="A62" s="345">
        <v>42853</v>
      </c>
      <c r="B62" s="164" t="s">
        <v>1500</v>
      </c>
      <c r="D62" s="434" t="s">
        <v>1501</v>
      </c>
      <c r="E62" s="355">
        <v>608384</v>
      </c>
      <c r="F62" s="511">
        <v>1362909</v>
      </c>
      <c r="G62" s="348">
        <v>32404.51</v>
      </c>
      <c r="H62" s="348">
        <v>32000</v>
      </c>
      <c r="I62" s="358">
        <f t="shared" si="4"/>
        <v>-404.5099999999984</v>
      </c>
      <c r="J62" s="360">
        <f t="shared" si="3"/>
        <v>1118.670000000011</v>
      </c>
    </row>
    <row r="63" spans="1:10" ht="40.5" customHeight="1" x14ac:dyDescent="0.25">
      <c r="A63" s="345">
        <v>42857</v>
      </c>
      <c r="B63" s="166" t="s">
        <v>1508</v>
      </c>
      <c r="D63" s="434" t="s">
        <v>1510</v>
      </c>
      <c r="E63" s="355">
        <v>606368</v>
      </c>
      <c r="F63" s="511">
        <v>1362910</v>
      </c>
      <c r="G63" s="348">
        <v>31593.65</v>
      </c>
      <c r="H63" s="348">
        <v>32000</v>
      </c>
      <c r="I63" s="358">
        <f t="shared" si="4"/>
        <v>406.34999999999854</v>
      </c>
      <c r="J63" s="360">
        <f t="shared" si="3"/>
        <v>1525.0200000000095</v>
      </c>
    </row>
    <row r="64" spans="1:10" ht="34.5" customHeight="1" x14ac:dyDescent="0.25">
      <c r="A64" s="345">
        <v>42859</v>
      </c>
      <c r="B64" s="166" t="s">
        <v>1511</v>
      </c>
      <c r="D64" s="434" t="s">
        <v>1509</v>
      </c>
      <c r="E64" s="355">
        <v>589310</v>
      </c>
      <c r="F64" s="511">
        <v>1364734</v>
      </c>
      <c r="G64" s="348">
        <v>33507.129999999997</v>
      </c>
      <c r="H64" s="348">
        <v>31000</v>
      </c>
      <c r="I64" s="358">
        <f t="shared" si="4"/>
        <v>-2507.1299999999974</v>
      </c>
      <c r="J64" s="360">
        <f t="shared" si="3"/>
        <v>-982.10999999998785</v>
      </c>
    </row>
    <row r="65" spans="1:19" ht="36" customHeight="1" x14ac:dyDescent="0.25">
      <c r="A65" s="345">
        <v>42860</v>
      </c>
      <c r="B65" s="166" t="s">
        <v>1512</v>
      </c>
      <c r="D65" s="434" t="s">
        <v>1513</v>
      </c>
      <c r="E65" s="355">
        <v>609280</v>
      </c>
      <c r="F65" s="511">
        <v>1364822</v>
      </c>
      <c r="G65" s="348">
        <v>32821.589999999997</v>
      </c>
      <c r="H65" s="348">
        <v>32000</v>
      </c>
      <c r="I65" s="358">
        <f t="shared" si="4"/>
        <v>-821.58999999999651</v>
      </c>
      <c r="J65" s="360">
        <f t="shared" si="3"/>
        <v>-1803.6999999999844</v>
      </c>
    </row>
    <row r="66" spans="1:19" ht="34.5" customHeight="1" x14ac:dyDescent="0.25">
      <c r="A66" s="345">
        <v>42863</v>
      </c>
      <c r="B66" s="166" t="s">
        <v>1515</v>
      </c>
      <c r="D66" s="434" t="s">
        <v>1514</v>
      </c>
      <c r="E66" s="355">
        <v>604642.5</v>
      </c>
      <c r="F66" s="511">
        <v>1364953</v>
      </c>
      <c r="G66" s="348">
        <v>33023.64</v>
      </c>
      <c r="H66" s="348">
        <v>31500</v>
      </c>
      <c r="I66" s="358">
        <f t="shared" si="4"/>
        <v>-1523.6399999999994</v>
      </c>
      <c r="J66" s="360">
        <f t="shared" si="3"/>
        <v>-3327.3399999999838</v>
      </c>
    </row>
    <row r="67" spans="1:19" ht="39" customHeight="1" x14ac:dyDescent="0.25">
      <c r="A67" s="345">
        <v>42866</v>
      </c>
      <c r="B67" s="166" t="s">
        <v>1521</v>
      </c>
      <c r="D67" s="434" t="s">
        <v>1520</v>
      </c>
      <c r="E67" s="355">
        <v>627330</v>
      </c>
      <c r="F67" s="511">
        <v>1366993</v>
      </c>
      <c r="G67" s="348">
        <v>32664.44</v>
      </c>
      <c r="H67" s="348">
        <v>33000</v>
      </c>
      <c r="I67" s="358">
        <f t="shared" si="4"/>
        <v>335.56000000000131</v>
      </c>
      <c r="J67" s="360">
        <f t="shared" si="3"/>
        <v>-2991.7799999999825</v>
      </c>
    </row>
    <row r="68" spans="1:19" ht="33.75" customHeight="1" x14ac:dyDescent="0.25">
      <c r="A68" s="345">
        <v>42867</v>
      </c>
      <c r="B68" s="166" t="s">
        <v>1522</v>
      </c>
      <c r="D68" s="434" t="s">
        <v>1523</v>
      </c>
      <c r="E68" s="355">
        <v>627330</v>
      </c>
      <c r="F68" s="511">
        <v>1367124</v>
      </c>
      <c r="G68" s="348">
        <v>33435.769999999997</v>
      </c>
      <c r="H68" s="348">
        <v>33000</v>
      </c>
      <c r="I68" s="358">
        <f t="shared" si="4"/>
        <v>-435.7699999999968</v>
      </c>
      <c r="J68" s="360">
        <f t="shared" si="3"/>
        <v>-3427.5499999999793</v>
      </c>
      <c r="K68" s="47"/>
      <c r="L68" s="47"/>
      <c r="M68" s="47"/>
      <c r="N68" s="47"/>
      <c r="O68" s="47"/>
      <c r="P68" s="47"/>
      <c r="Q68" s="47"/>
      <c r="R68" s="47"/>
      <c r="S68" s="47"/>
    </row>
    <row r="69" spans="1:19" ht="35.25" customHeight="1" x14ac:dyDescent="0.25">
      <c r="A69" s="345">
        <v>42870</v>
      </c>
      <c r="B69" s="166" t="s">
        <v>1525</v>
      </c>
      <c r="D69" s="434" t="s">
        <v>1524</v>
      </c>
      <c r="E69" s="355">
        <v>657895</v>
      </c>
      <c r="F69" s="511">
        <v>1367512</v>
      </c>
      <c r="G69" s="348">
        <v>33070.49</v>
      </c>
      <c r="H69" s="348">
        <v>35000</v>
      </c>
      <c r="I69" s="358">
        <f t="shared" si="4"/>
        <v>1929.510000000002</v>
      </c>
      <c r="J69" s="360">
        <f t="shared" si="3"/>
        <v>-1498.0399999999772</v>
      </c>
    </row>
    <row r="70" spans="1:19" ht="33.75" customHeight="1" x14ac:dyDescent="0.25">
      <c r="A70" s="345">
        <v>42873</v>
      </c>
      <c r="B70" s="166" t="s">
        <v>1532</v>
      </c>
      <c r="D70" s="434" t="s">
        <v>1533</v>
      </c>
      <c r="E70" s="355">
        <v>653730</v>
      </c>
      <c r="F70" s="511">
        <v>1369258</v>
      </c>
      <c r="G70" s="348">
        <v>33303.910000000003</v>
      </c>
      <c r="H70" s="348">
        <v>35000</v>
      </c>
      <c r="I70" s="358">
        <f t="shared" si="4"/>
        <v>1696.0899999999965</v>
      </c>
      <c r="J70" s="360">
        <f t="shared" si="3"/>
        <v>198.05000000001928</v>
      </c>
    </row>
    <row r="71" spans="1:19" ht="36" customHeight="1" x14ac:dyDescent="0.25">
      <c r="A71" s="345">
        <v>42874</v>
      </c>
      <c r="B71" s="166" t="s">
        <v>1534</v>
      </c>
      <c r="D71" s="434" t="s">
        <v>1535</v>
      </c>
      <c r="E71" s="355">
        <v>635052</v>
      </c>
      <c r="F71" s="511">
        <v>1369442</v>
      </c>
      <c r="G71" s="348">
        <v>33132.26</v>
      </c>
      <c r="H71" s="348">
        <v>34000</v>
      </c>
      <c r="I71" s="358">
        <f t="shared" si="4"/>
        <v>867.73999999999796</v>
      </c>
      <c r="J71" s="360">
        <f t="shared" si="3"/>
        <v>1065.7900000000172</v>
      </c>
    </row>
    <row r="72" spans="1:19" ht="34.5" customHeight="1" x14ac:dyDescent="0.25">
      <c r="A72" s="345">
        <v>42877</v>
      </c>
      <c r="B72" s="166" t="s">
        <v>1536</v>
      </c>
      <c r="D72" s="434" t="s">
        <v>1537</v>
      </c>
      <c r="E72" s="355">
        <v>617859</v>
      </c>
      <c r="F72" s="511">
        <v>1369860</v>
      </c>
      <c r="G72" s="348">
        <v>34041.629999999997</v>
      </c>
      <c r="H72" s="348">
        <v>33000</v>
      </c>
      <c r="I72" s="358">
        <f t="shared" si="4"/>
        <v>-1041.6299999999974</v>
      </c>
      <c r="J72" s="360">
        <f t="shared" si="3"/>
        <v>24.160000000019863</v>
      </c>
    </row>
    <row r="73" spans="1:19" ht="35.25" customHeight="1" x14ac:dyDescent="0.25">
      <c r="A73" s="345">
        <v>42878</v>
      </c>
      <c r="B73" s="166" t="s">
        <v>1539</v>
      </c>
      <c r="D73" s="434" t="s">
        <v>1538</v>
      </c>
      <c r="E73" s="355">
        <v>970580</v>
      </c>
      <c r="F73" s="511">
        <v>1369766</v>
      </c>
      <c r="G73" s="348">
        <v>50081.94</v>
      </c>
      <c r="H73" s="348">
        <v>52000</v>
      </c>
      <c r="I73" s="358">
        <f t="shared" si="4"/>
        <v>1918.0599999999977</v>
      </c>
      <c r="J73" s="360">
        <f t="shared" si="3"/>
        <v>1942.2200000000175</v>
      </c>
    </row>
    <row r="74" spans="1:19" ht="36.75" customHeight="1" x14ac:dyDescent="0.25">
      <c r="A74" s="345">
        <v>42880</v>
      </c>
      <c r="B74" s="166" t="s">
        <v>1543</v>
      </c>
      <c r="D74" s="434" t="s">
        <v>1544</v>
      </c>
      <c r="E74" s="355">
        <v>615945</v>
      </c>
      <c r="F74" s="511">
        <v>13671521</v>
      </c>
      <c r="G74" s="348">
        <v>32216.43</v>
      </c>
      <c r="H74" s="348">
        <v>33000</v>
      </c>
      <c r="I74" s="358">
        <f t="shared" si="4"/>
        <v>783.56999999999971</v>
      </c>
      <c r="J74" s="360">
        <f t="shared" ref="J74:J140" si="5">J73+I74</f>
        <v>2725.7900000000172</v>
      </c>
    </row>
    <row r="75" spans="1:19" ht="41.25" customHeight="1" x14ac:dyDescent="0.25">
      <c r="A75" s="345">
        <v>42881</v>
      </c>
      <c r="B75" s="166" t="s">
        <v>1546</v>
      </c>
      <c r="D75" s="434" t="s">
        <v>1545</v>
      </c>
      <c r="E75" s="355">
        <v>623770</v>
      </c>
      <c r="F75" s="511">
        <v>1371522</v>
      </c>
      <c r="G75" s="348">
        <v>32204.94</v>
      </c>
      <c r="H75" s="348">
        <v>33500</v>
      </c>
      <c r="I75" s="358">
        <f t="shared" si="4"/>
        <v>1295.0600000000013</v>
      </c>
      <c r="J75" s="360">
        <f t="shared" si="5"/>
        <v>4020.8500000000186</v>
      </c>
    </row>
    <row r="76" spans="1:19" ht="36" customHeight="1" x14ac:dyDescent="0.25">
      <c r="A76" s="345">
        <v>42885</v>
      </c>
      <c r="B76" s="166" t="s">
        <v>1547</v>
      </c>
      <c r="D76" s="434" t="s">
        <v>1548</v>
      </c>
      <c r="E76" s="355">
        <v>628966</v>
      </c>
      <c r="F76" s="511">
        <v>1371960</v>
      </c>
      <c r="G76" s="348">
        <v>32469.86</v>
      </c>
      <c r="H76" s="348">
        <v>34000</v>
      </c>
      <c r="I76" s="358">
        <f t="shared" ref="I76:I144" si="6">H76-G76</f>
        <v>1530.1399999999994</v>
      </c>
      <c r="J76" s="360">
        <f t="shared" si="5"/>
        <v>5550.990000000018</v>
      </c>
    </row>
    <row r="77" spans="1:19" ht="37.5" customHeight="1" x14ac:dyDescent="0.25">
      <c r="A77" s="345">
        <v>42887</v>
      </c>
      <c r="B77" s="167" t="s">
        <v>1552</v>
      </c>
      <c r="D77" s="434" t="s">
        <v>1553</v>
      </c>
      <c r="E77" s="355">
        <v>633726</v>
      </c>
      <c r="F77" s="511">
        <v>1373428</v>
      </c>
      <c r="G77" s="348">
        <v>31234.99</v>
      </c>
      <c r="H77" s="348">
        <v>34000</v>
      </c>
      <c r="I77" s="358">
        <f t="shared" si="6"/>
        <v>2765.0099999999984</v>
      </c>
      <c r="J77" s="360">
        <f t="shared" si="5"/>
        <v>8316.0000000000164</v>
      </c>
    </row>
    <row r="78" spans="1:19" ht="34.5" customHeight="1" x14ac:dyDescent="0.25">
      <c r="A78" s="345">
        <v>42888</v>
      </c>
      <c r="B78" s="167" t="s">
        <v>1554</v>
      </c>
      <c r="D78" s="434" t="s">
        <v>1555</v>
      </c>
      <c r="E78" s="355">
        <v>576910</v>
      </c>
      <c r="F78" s="511">
        <v>1373690</v>
      </c>
      <c r="G78" s="348">
        <v>32142.83</v>
      </c>
      <c r="H78" s="348">
        <v>31000</v>
      </c>
      <c r="I78" s="358">
        <f t="shared" si="6"/>
        <v>-1142.8300000000017</v>
      </c>
      <c r="J78" s="360">
        <f t="shared" si="5"/>
        <v>7173.1700000000146</v>
      </c>
    </row>
    <row r="79" spans="1:19" ht="36" customHeight="1" x14ac:dyDescent="0.25">
      <c r="A79" s="345">
        <v>42891</v>
      </c>
      <c r="B79" s="167" t="s">
        <v>1556</v>
      </c>
      <c r="D79" s="434" t="s">
        <v>1557</v>
      </c>
      <c r="E79" s="355">
        <v>517188</v>
      </c>
      <c r="F79" s="511">
        <v>1374001</v>
      </c>
      <c r="G79" s="348">
        <v>29746.74</v>
      </c>
      <c r="H79" s="348">
        <v>28000</v>
      </c>
      <c r="I79" s="358">
        <f t="shared" si="6"/>
        <v>-1746.7400000000016</v>
      </c>
      <c r="J79" s="360">
        <f t="shared" si="5"/>
        <v>5426.430000000013</v>
      </c>
    </row>
    <row r="80" spans="1:19" ht="33.75" customHeight="1" x14ac:dyDescent="0.25">
      <c r="A80" s="345">
        <v>42894</v>
      </c>
      <c r="B80" s="167" t="s">
        <v>1562</v>
      </c>
      <c r="D80" s="434" t="s">
        <v>1563</v>
      </c>
      <c r="E80" s="355">
        <v>566153</v>
      </c>
      <c r="F80" s="511">
        <v>1375620</v>
      </c>
      <c r="G80" s="348">
        <v>32712.57</v>
      </c>
      <c r="H80" s="348">
        <v>31000</v>
      </c>
      <c r="I80" s="358">
        <f t="shared" si="6"/>
        <v>-1712.5699999999997</v>
      </c>
      <c r="J80" s="360">
        <f t="shared" si="5"/>
        <v>3713.8600000000133</v>
      </c>
    </row>
    <row r="81" spans="1:11" ht="35.25" customHeight="1" x14ac:dyDescent="0.25">
      <c r="A81" s="345">
        <v>42895</v>
      </c>
      <c r="B81" s="167" t="s">
        <v>1564</v>
      </c>
      <c r="D81" s="434" t="s">
        <v>1565</v>
      </c>
      <c r="E81" s="355">
        <v>566339</v>
      </c>
      <c r="F81" s="511">
        <v>1375824</v>
      </c>
      <c r="G81" s="348">
        <v>33291.17</v>
      </c>
      <c r="H81" s="348">
        <v>31000</v>
      </c>
      <c r="I81" s="358">
        <f t="shared" si="6"/>
        <v>-2291.1699999999983</v>
      </c>
      <c r="J81" s="360">
        <f t="shared" si="5"/>
        <v>1422.6900000000151</v>
      </c>
    </row>
    <row r="82" spans="1:11" ht="33.75" customHeight="1" x14ac:dyDescent="0.25">
      <c r="A82" s="345">
        <v>42898</v>
      </c>
      <c r="B82" s="167" t="s">
        <v>1566</v>
      </c>
      <c r="D82" s="434" t="s">
        <v>1567</v>
      </c>
      <c r="E82" s="355">
        <v>563177</v>
      </c>
      <c r="F82" s="511">
        <v>1375910</v>
      </c>
      <c r="G82" s="348">
        <v>33666.480000000003</v>
      </c>
      <c r="H82" s="348">
        <v>31000</v>
      </c>
      <c r="I82" s="358">
        <f t="shared" si="6"/>
        <v>-2666.4800000000032</v>
      </c>
      <c r="J82" s="360">
        <f t="shared" si="5"/>
        <v>-1243.7899999999881</v>
      </c>
    </row>
    <row r="83" spans="1:11" ht="35.25" customHeight="1" x14ac:dyDescent="0.25">
      <c r="A83" s="345">
        <v>42901</v>
      </c>
      <c r="B83" s="167" t="s">
        <v>1572</v>
      </c>
      <c r="D83" s="434" t="s">
        <v>1573</v>
      </c>
      <c r="E83" s="355">
        <v>608628</v>
      </c>
      <c r="F83" s="511">
        <v>1377755</v>
      </c>
      <c r="G83" s="348">
        <v>34318.559999999998</v>
      </c>
      <c r="H83" s="348">
        <v>33500</v>
      </c>
      <c r="I83" s="358">
        <f t="shared" si="6"/>
        <v>-818.55999999999767</v>
      </c>
      <c r="J83" s="360">
        <f t="shared" si="5"/>
        <v>-2062.3499999999858</v>
      </c>
    </row>
    <row r="84" spans="1:11" ht="35.25" customHeight="1" x14ac:dyDescent="0.25">
      <c r="A84" s="345">
        <v>42902</v>
      </c>
      <c r="B84" s="167" t="s">
        <v>1579</v>
      </c>
      <c r="D84" s="434" t="s">
        <v>1580</v>
      </c>
      <c r="E84" s="355">
        <v>606216</v>
      </c>
      <c r="F84" s="511">
        <v>1377984</v>
      </c>
      <c r="G84" s="348">
        <v>33955.42</v>
      </c>
      <c r="H84" s="348">
        <v>33500</v>
      </c>
      <c r="I84" s="358">
        <f t="shared" si="6"/>
        <v>-455.41999999999825</v>
      </c>
      <c r="J84" s="360">
        <f t="shared" si="5"/>
        <v>-2517.7699999999841</v>
      </c>
    </row>
    <row r="85" spans="1:11" ht="35.25" customHeight="1" x14ac:dyDescent="0.25">
      <c r="A85" s="345">
        <v>42905</v>
      </c>
      <c r="B85" s="167" t="s">
        <v>1581</v>
      </c>
      <c r="D85" s="434" t="s">
        <v>1582</v>
      </c>
      <c r="E85" s="355">
        <v>646452</v>
      </c>
      <c r="F85" s="511">
        <v>1378234</v>
      </c>
      <c r="G85" s="348">
        <v>33585.78</v>
      </c>
      <c r="H85" s="348">
        <v>36000</v>
      </c>
      <c r="I85" s="358">
        <f t="shared" si="6"/>
        <v>2414.2200000000012</v>
      </c>
      <c r="J85" s="360">
        <f t="shared" si="5"/>
        <v>-103.5499999999829</v>
      </c>
    </row>
    <row r="86" spans="1:11" ht="35.25" customHeight="1" x14ac:dyDescent="0.25">
      <c r="A86" s="345">
        <v>42908</v>
      </c>
      <c r="B86" s="167" t="s">
        <v>1577</v>
      </c>
      <c r="D86" s="434" t="s">
        <v>1578</v>
      </c>
      <c r="E86" s="355">
        <v>656496</v>
      </c>
      <c r="F86" s="511">
        <v>1379912</v>
      </c>
      <c r="G86" s="348">
        <v>34500.53</v>
      </c>
      <c r="H86" s="348">
        <v>36000</v>
      </c>
      <c r="I86" s="358">
        <f t="shared" si="6"/>
        <v>1499.4700000000012</v>
      </c>
      <c r="J86" s="360">
        <f t="shared" si="5"/>
        <v>1395.9200000000183</v>
      </c>
    </row>
    <row r="87" spans="1:11" ht="36.75" customHeight="1" x14ac:dyDescent="0.25">
      <c r="A87" s="345">
        <v>42909</v>
      </c>
      <c r="B87" s="167" t="s">
        <v>1583</v>
      </c>
      <c r="D87" s="434" t="s">
        <v>1584</v>
      </c>
      <c r="E87" s="355">
        <v>656460</v>
      </c>
      <c r="F87" s="511">
        <v>1380721</v>
      </c>
      <c r="G87" s="348">
        <v>36409.78</v>
      </c>
      <c r="H87" s="348">
        <v>36000</v>
      </c>
      <c r="I87" s="358">
        <f t="shared" si="6"/>
        <v>-409.77999999999884</v>
      </c>
      <c r="J87" s="360">
        <f t="shared" si="5"/>
        <v>986.14000000001943</v>
      </c>
    </row>
    <row r="88" spans="1:11" ht="33" customHeight="1" x14ac:dyDescent="0.25">
      <c r="A88" s="345">
        <v>42912</v>
      </c>
      <c r="B88" s="167" t="s">
        <v>1585</v>
      </c>
      <c r="D88" s="434" t="s">
        <v>1586</v>
      </c>
      <c r="E88" s="355">
        <v>647424</v>
      </c>
      <c r="F88" s="511">
        <v>1380722</v>
      </c>
      <c r="G88" s="348">
        <v>36343.629999999997</v>
      </c>
      <c r="H88" s="348">
        <v>36000</v>
      </c>
      <c r="I88" s="358">
        <f t="shared" si="6"/>
        <v>-343.62999999999738</v>
      </c>
      <c r="J88" s="360">
        <f t="shared" si="5"/>
        <v>642.51000000002205</v>
      </c>
    </row>
    <row r="89" spans="1:11" ht="35.25" customHeight="1" x14ac:dyDescent="0.35">
      <c r="A89" s="345">
        <v>42915</v>
      </c>
      <c r="B89" s="167" t="s">
        <v>1593</v>
      </c>
      <c r="D89" s="434" t="s">
        <v>1594</v>
      </c>
      <c r="E89" s="355">
        <v>673312.5</v>
      </c>
      <c r="F89" s="511">
        <v>1381802</v>
      </c>
      <c r="G89" s="348">
        <v>36917.800000000003</v>
      </c>
      <c r="H89" s="348">
        <v>37500</v>
      </c>
      <c r="I89" s="358">
        <f t="shared" si="6"/>
        <v>582.19999999999709</v>
      </c>
      <c r="J89" s="361">
        <f t="shared" si="5"/>
        <v>1224.7100000000191</v>
      </c>
      <c r="K89" s="362" t="s">
        <v>1653</v>
      </c>
    </row>
    <row r="90" spans="1:11" ht="34.5" customHeight="1" x14ac:dyDescent="0.25">
      <c r="A90" s="345">
        <v>42920</v>
      </c>
      <c r="B90" s="166" t="s">
        <v>1598</v>
      </c>
      <c r="D90" s="434" t="s">
        <v>1599</v>
      </c>
      <c r="E90" s="355">
        <v>671812.5</v>
      </c>
      <c r="F90" s="511">
        <v>1382078</v>
      </c>
      <c r="G90" s="348">
        <v>31453.599999999999</v>
      </c>
      <c r="H90" s="348">
        <v>37500</v>
      </c>
      <c r="I90" s="358">
        <f t="shared" si="6"/>
        <v>6046.4000000000015</v>
      </c>
      <c r="J90" s="360">
        <f t="shared" si="5"/>
        <v>7271.1100000000206</v>
      </c>
    </row>
    <row r="91" spans="1:11" ht="34.5" customHeight="1" x14ac:dyDescent="0.25">
      <c r="A91" s="345">
        <v>42922</v>
      </c>
      <c r="B91" s="166" t="s">
        <v>1602</v>
      </c>
      <c r="D91" s="434" t="s">
        <v>1603</v>
      </c>
      <c r="E91" s="355">
        <v>707206.5</v>
      </c>
      <c r="F91" s="511">
        <v>1383627</v>
      </c>
      <c r="G91" s="348">
        <v>37553.050000000003</v>
      </c>
      <c r="H91" s="348">
        <v>38500</v>
      </c>
      <c r="I91" s="358">
        <f t="shared" si="6"/>
        <v>946.94999999999709</v>
      </c>
      <c r="J91" s="360">
        <f t="shared" si="5"/>
        <v>8218.0600000000177</v>
      </c>
    </row>
    <row r="92" spans="1:11" ht="34.5" customHeight="1" x14ac:dyDescent="0.25">
      <c r="A92" s="345">
        <v>42926</v>
      </c>
      <c r="B92" s="166" t="s">
        <v>1604</v>
      </c>
      <c r="D92" s="434" t="s">
        <v>1605</v>
      </c>
      <c r="E92" s="355">
        <v>629930</v>
      </c>
      <c r="F92" s="511">
        <v>1384051</v>
      </c>
      <c r="G92" s="348">
        <v>39342.06</v>
      </c>
      <c r="H92" s="348">
        <v>35000</v>
      </c>
      <c r="I92" s="358">
        <f t="shared" si="6"/>
        <v>-4342.0599999999977</v>
      </c>
      <c r="J92" s="360">
        <f t="shared" si="5"/>
        <v>3876.00000000002</v>
      </c>
    </row>
    <row r="93" spans="1:11" ht="33" customHeight="1" x14ac:dyDescent="0.25">
      <c r="A93" s="345">
        <v>42929</v>
      </c>
      <c r="B93" s="166" t="s">
        <v>1611</v>
      </c>
      <c r="D93" s="434" t="s">
        <v>1612</v>
      </c>
      <c r="E93" s="355">
        <v>646920</v>
      </c>
      <c r="F93" s="511">
        <v>1385754</v>
      </c>
      <c r="G93" s="348">
        <v>37941.300000000003</v>
      </c>
      <c r="H93" s="348">
        <v>36000</v>
      </c>
      <c r="I93" s="358">
        <f t="shared" si="6"/>
        <v>-1941.3000000000029</v>
      </c>
      <c r="J93" s="360">
        <f t="shared" si="5"/>
        <v>1934.7000000000171</v>
      </c>
    </row>
    <row r="94" spans="1:11" ht="33.75" customHeight="1" x14ac:dyDescent="0.25">
      <c r="A94" s="345">
        <v>42933</v>
      </c>
      <c r="B94" s="166" t="s">
        <v>1613</v>
      </c>
      <c r="D94" s="434" t="s">
        <v>1614</v>
      </c>
      <c r="E94" s="355">
        <v>731686</v>
      </c>
      <c r="F94" s="511">
        <v>1386216</v>
      </c>
      <c r="G94" s="348">
        <v>38161.760000000002</v>
      </c>
      <c r="H94" s="348">
        <v>41000</v>
      </c>
      <c r="I94" s="358">
        <f t="shared" si="6"/>
        <v>2838.239999999998</v>
      </c>
      <c r="J94" s="360">
        <f t="shared" si="5"/>
        <v>4772.9400000000151</v>
      </c>
    </row>
    <row r="95" spans="1:11" ht="32.25" customHeight="1" x14ac:dyDescent="0.25">
      <c r="A95" s="345">
        <v>42936</v>
      </c>
      <c r="B95" s="166" t="s">
        <v>1620</v>
      </c>
      <c r="D95" s="434" t="s">
        <v>1621</v>
      </c>
      <c r="E95" s="355">
        <v>713569.5</v>
      </c>
      <c r="F95" s="511">
        <v>1387510</v>
      </c>
      <c r="G95" s="348">
        <v>33590.54</v>
      </c>
      <c r="H95" s="348">
        <v>40500</v>
      </c>
      <c r="I95" s="358">
        <f t="shared" si="6"/>
        <v>6909.4599999999991</v>
      </c>
      <c r="J95" s="360">
        <f t="shared" si="5"/>
        <v>11682.400000000014</v>
      </c>
    </row>
    <row r="96" spans="1:11" ht="33" customHeight="1" x14ac:dyDescent="0.25">
      <c r="A96" s="345">
        <v>42940</v>
      </c>
      <c r="B96" s="166" t="s">
        <v>1622</v>
      </c>
      <c r="D96" s="434" t="s">
        <v>1623</v>
      </c>
      <c r="E96" s="355">
        <v>683631</v>
      </c>
      <c r="F96" s="511">
        <v>1388142</v>
      </c>
      <c r="G96" s="348">
        <v>36502.080000000002</v>
      </c>
      <c r="H96" s="348">
        <v>39000</v>
      </c>
      <c r="I96" s="358">
        <f t="shared" si="6"/>
        <v>2497.9199999999983</v>
      </c>
      <c r="J96" s="360">
        <f t="shared" si="5"/>
        <v>14180.320000000012</v>
      </c>
    </row>
    <row r="97" spans="1:11" ht="36" customHeight="1" x14ac:dyDescent="0.25">
      <c r="A97" s="345">
        <v>42943</v>
      </c>
      <c r="B97" s="166" t="s">
        <v>1630</v>
      </c>
      <c r="D97" s="434" t="s">
        <v>1631</v>
      </c>
      <c r="E97" s="355">
        <v>668724</v>
      </c>
      <c r="F97" s="511">
        <v>1389915</v>
      </c>
      <c r="G97" s="348">
        <v>34020.46</v>
      </c>
      <c r="H97" s="348">
        <v>38000</v>
      </c>
      <c r="I97" s="358">
        <f t="shared" si="6"/>
        <v>3979.5400000000009</v>
      </c>
      <c r="J97" s="360">
        <f t="shared" si="5"/>
        <v>18159.860000000015</v>
      </c>
    </row>
    <row r="98" spans="1:11" ht="45" customHeight="1" thickBot="1" x14ac:dyDescent="0.4">
      <c r="A98" s="350">
        <v>42944</v>
      </c>
      <c r="B98" s="175" t="s">
        <v>1632</v>
      </c>
      <c r="C98" s="352"/>
      <c r="D98" s="498" t="s">
        <v>1633</v>
      </c>
      <c r="E98" s="363">
        <v>673740</v>
      </c>
      <c r="F98" s="518">
        <v>1389916</v>
      </c>
      <c r="G98" s="364">
        <v>33951.360000000001</v>
      </c>
      <c r="H98" s="364">
        <v>38000</v>
      </c>
      <c r="I98" s="365">
        <f t="shared" si="6"/>
        <v>4048.6399999999994</v>
      </c>
      <c r="J98" s="366">
        <f t="shared" si="5"/>
        <v>22208.500000000015</v>
      </c>
      <c r="K98" s="367" t="s">
        <v>1654</v>
      </c>
    </row>
    <row r="99" spans="1:11" ht="33.75" customHeight="1" thickTop="1" x14ac:dyDescent="0.25">
      <c r="A99" s="345">
        <v>42950</v>
      </c>
      <c r="B99" s="174" t="s">
        <v>1639</v>
      </c>
      <c r="D99" s="434" t="s">
        <v>1640</v>
      </c>
      <c r="E99" s="355">
        <v>678680</v>
      </c>
      <c r="F99" s="511">
        <v>1391888</v>
      </c>
      <c r="G99" s="348">
        <v>32811.160000000003</v>
      </c>
      <c r="H99" s="348">
        <v>38000</v>
      </c>
      <c r="I99" s="358">
        <f t="shared" si="6"/>
        <v>5188.8399999999965</v>
      </c>
      <c r="J99" s="368">
        <f t="shared" si="5"/>
        <v>27397.340000000011</v>
      </c>
    </row>
    <row r="100" spans="1:11" ht="34.5" customHeight="1" x14ac:dyDescent="0.25">
      <c r="A100" s="345">
        <v>42954</v>
      </c>
      <c r="B100" s="171" t="s">
        <v>1641</v>
      </c>
      <c r="D100" s="434" t="s">
        <v>1642</v>
      </c>
      <c r="E100" s="355">
        <v>180000</v>
      </c>
      <c r="F100" s="511">
        <v>1392092</v>
      </c>
      <c r="G100" s="348">
        <v>32835.629999999997</v>
      </c>
      <c r="H100" s="348">
        <v>10000</v>
      </c>
      <c r="I100" s="358">
        <f t="shared" si="6"/>
        <v>-22835.629999999997</v>
      </c>
      <c r="J100" s="360">
        <f t="shared" si="5"/>
        <v>4561.7100000000137</v>
      </c>
    </row>
    <row r="101" spans="1:11" ht="32.25" customHeight="1" x14ac:dyDescent="0.25">
      <c r="A101" s="345">
        <v>42957</v>
      </c>
      <c r="B101" s="171" t="s">
        <v>1649</v>
      </c>
      <c r="D101" s="434" t="s">
        <v>1650</v>
      </c>
      <c r="E101" s="355">
        <v>539070</v>
      </c>
      <c r="F101" s="511">
        <v>1393699</v>
      </c>
      <c r="G101" s="348">
        <v>31667.41</v>
      </c>
      <c r="H101" s="348">
        <v>30000</v>
      </c>
      <c r="I101" s="358">
        <f t="shared" si="6"/>
        <v>-1667.4099999999999</v>
      </c>
      <c r="J101" s="360">
        <f t="shared" si="5"/>
        <v>2894.3000000000138</v>
      </c>
    </row>
    <row r="102" spans="1:11" ht="33.75" customHeight="1" x14ac:dyDescent="0.25">
      <c r="A102" s="345">
        <v>42961</v>
      </c>
      <c r="B102" s="171" t="s">
        <v>1651</v>
      </c>
      <c r="D102" s="434" t="s">
        <v>1652</v>
      </c>
      <c r="E102" s="355">
        <v>591789</v>
      </c>
      <c r="F102" s="511">
        <v>1394492</v>
      </c>
      <c r="G102" s="348">
        <v>31848.9</v>
      </c>
      <c r="H102" s="348">
        <v>33000</v>
      </c>
      <c r="I102" s="358">
        <f t="shared" si="6"/>
        <v>1151.0999999999985</v>
      </c>
      <c r="J102" s="360">
        <f t="shared" si="5"/>
        <v>4045.4000000000124</v>
      </c>
    </row>
    <row r="103" spans="1:11" ht="36.75" customHeight="1" x14ac:dyDescent="0.25">
      <c r="A103" s="345">
        <v>42964</v>
      </c>
      <c r="B103" s="171" t="s">
        <v>1657</v>
      </c>
      <c r="D103" s="434" t="s">
        <v>1658</v>
      </c>
      <c r="E103" s="355">
        <v>572320</v>
      </c>
      <c r="F103" s="511">
        <v>1396056</v>
      </c>
      <c r="G103" s="348">
        <v>33243.1</v>
      </c>
      <c r="H103" s="348">
        <v>32000</v>
      </c>
      <c r="I103" s="358">
        <f t="shared" si="6"/>
        <v>-1243.0999999999985</v>
      </c>
      <c r="J103" s="360">
        <f t="shared" si="5"/>
        <v>2802.3000000000138</v>
      </c>
    </row>
    <row r="104" spans="1:11" ht="34.5" customHeight="1" x14ac:dyDescent="0.25">
      <c r="A104" s="345">
        <v>42965</v>
      </c>
      <c r="B104" s="171" t="s">
        <v>1659</v>
      </c>
      <c r="D104" s="434" t="s">
        <v>1660</v>
      </c>
      <c r="E104" s="355">
        <v>532920</v>
      </c>
      <c r="F104" s="511">
        <v>1396474</v>
      </c>
      <c r="G104" s="348">
        <v>33580.39</v>
      </c>
      <c r="H104" s="348">
        <v>30000</v>
      </c>
      <c r="I104" s="358">
        <f t="shared" si="6"/>
        <v>-3580.3899999999994</v>
      </c>
      <c r="J104" s="360">
        <f t="shared" si="5"/>
        <v>-778.08999999998559</v>
      </c>
    </row>
    <row r="105" spans="1:11" ht="33.75" customHeight="1" x14ac:dyDescent="0.25">
      <c r="A105" s="345">
        <v>42971</v>
      </c>
      <c r="B105" s="171" t="s">
        <v>1671</v>
      </c>
      <c r="D105" s="434" t="s">
        <v>1672</v>
      </c>
      <c r="E105" s="355">
        <v>558652.5</v>
      </c>
      <c r="F105" s="511">
        <v>1398075</v>
      </c>
      <c r="G105" s="348">
        <v>34243.46</v>
      </c>
      <c r="H105" s="348">
        <v>31500</v>
      </c>
      <c r="I105" s="358">
        <f t="shared" si="6"/>
        <v>-2743.4599999999991</v>
      </c>
      <c r="J105" s="360">
        <f t="shared" si="5"/>
        <v>-3521.5499999999847</v>
      </c>
    </row>
    <row r="106" spans="1:11" ht="38.25" customHeight="1" x14ac:dyDescent="0.25">
      <c r="A106" s="345">
        <v>42975</v>
      </c>
      <c r="B106" s="178" t="s">
        <v>1673</v>
      </c>
      <c r="D106" s="434" t="s">
        <v>1674</v>
      </c>
      <c r="E106" s="355">
        <v>655270</v>
      </c>
      <c r="F106" s="511">
        <v>1398533</v>
      </c>
      <c r="G106" s="348">
        <v>34679.699999999997</v>
      </c>
      <c r="H106" s="348">
        <v>37000</v>
      </c>
      <c r="I106" s="358">
        <f t="shared" si="6"/>
        <v>2320.3000000000029</v>
      </c>
      <c r="J106" s="360">
        <f t="shared" si="5"/>
        <v>-1201.2499999999818</v>
      </c>
    </row>
    <row r="107" spans="1:11" ht="38.25" customHeight="1" x14ac:dyDescent="0.25">
      <c r="A107" s="345">
        <v>42978</v>
      </c>
      <c r="B107" s="178" t="s">
        <v>1675</v>
      </c>
      <c r="D107" s="434" t="s">
        <v>1676</v>
      </c>
      <c r="E107" s="355">
        <v>625975</v>
      </c>
      <c r="F107" s="511">
        <v>1400181</v>
      </c>
      <c r="G107" s="348">
        <v>35168.32</v>
      </c>
      <c r="H107" s="348">
        <v>35000</v>
      </c>
      <c r="I107" s="358">
        <f t="shared" si="6"/>
        <v>-168.31999999999971</v>
      </c>
      <c r="J107" s="360">
        <f t="shared" si="5"/>
        <v>-1369.5699999999815</v>
      </c>
    </row>
    <row r="108" spans="1:11" ht="41.25" customHeight="1" x14ac:dyDescent="0.25">
      <c r="A108" s="345">
        <v>42978</v>
      </c>
      <c r="B108" s="178" t="s">
        <v>1677</v>
      </c>
      <c r="D108" s="434" t="s">
        <v>1678</v>
      </c>
      <c r="E108" s="355">
        <v>625975</v>
      </c>
      <c r="F108" s="511">
        <v>14700375</v>
      </c>
      <c r="G108" s="348">
        <v>34630.25</v>
      </c>
      <c r="H108" s="348">
        <v>35000</v>
      </c>
      <c r="I108" s="358">
        <f t="shared" si="6"/>
        <v>369.75</v>
      </c>
      <c r="J108" s="360">
        <f t="shared" si="5"/>
        <v>-999.81999999998152</v>
      </c>
    </row>
    <row r="109" spans="1:11" ht="37.5" customHeight="1" x14ac:dyDescent="0.25">
      <c r="A109" s="345">
        <v>42979</v>
      </c>
      <c r="B109" s="179" t="s">
        <v>1679</v>
      </c>
      <c r="D109" s="434" t="s">
        <v>1680</v>
      </c>
      <c r="E109" s="355">
        <v>662189</v>
      </c>
      <c r="F109" s="511">
        <v>1400784</v>
      </c>
      <c r="G109" s="348">
        <v>34858.6</v>
      </c>
      <c r="H109" s="348">
        <v>37000</v>
      </c>
      <c r="I109" s="358">
        <f t="shared" si="6"/>
        <v>2141.4000000000015</v>
      </c>
      <c r="J109" s="360">
        <f t="shared" si="5"/>
        <v>1141.5800000000199</v>
      </c>
    </row>
    <row r="110" spans="1:11" ht="37.5" customHeight="1" x14ac:dyDescent="0.25">
      <c r="A110" s="345">
        <v>42985</v>
      </c>
      <c r="B110" s="179" t="s">
        <v>1685</v>
      </c>
      <c r="D110" s="434" t="s">
        <v>1686</v>
      </c>
      <c r="E110" s="355">
        <v>639288</v>
      </c>
      <c r="F110" s="511">
        <v>1402008</v>
      </c>
      <c r="G110" s="348">
        <v>35312.26</v>
      </c>
      <c r="H110" s="348">
        <v>36000</v>
      </c>
      <c r="I110" s="358">
        <f t="shared" si="6"/>
        <v>687.73999999999796</v>
      </c>
      <c r="J110" s="360">
        <f t="shared" si="5"/>
        <v>1829.3200000000179</v>
      </c>
    </row>
    <row r="111" spans="1:11" ht="36.75" customHeight="1" x14ac:dyDescent="0.25">
      <c r="A111" s="345">
        <v>42986</v>
      </c>
      <c r="B111" s="179" t="s">
        <v>1687</v>
      </c>
      <c r="D111" s="434" t="s">
        <v>1697</v>
      </c>
      <c r="E111" s="355">
        <v>639288</v>
      </c>
      <c r="F111" s="511">
        <v>1402290</v>
      </c>
      <c r="G111" s="348">
        <v>32895.94</v>
      </c>
      <c r="H111" s="348">
        <v>36000</v>
      </c>
      <c r="I111" s="358">
        <f t="shared" si="6"/>
        <v>3104.0599999999977</v>
      </c>
      <c r="J111" s="360">
        <f t="shared" si="5"/>
        <v>4933.3800000000156</v>
      </c>
    </row>
    <row r="112" spans="1:11" ht="37.5" customHeight="1" x14ac:dyDescent="0.25">
      <c r="A112" s="345">
        <v>42992</v>
      </c>
      <c r="B112" s="179" t="s">
        <v>1696</v>
      </c>
      <c r="D112" s="434" t="s">
        <v>1698</v>
      </c>
      <c r="E112" s="355">
        <v>622265</v>
      </c>
      <c r="F112" s="511">
        <v>1404689</v>
      </c>
      <c r="G112" s="348">
        <v>32097.25</v>
      </c>
      <c r="H112" s="348">
        <v>35000</v>
      </c>
      <c r="I112" s="358">
        <f t="shared" si="6"/>
        <v>2902.75</v>
      </c>
      <c r="J112" s="360">
        <f t="shared" si="5"/>
        <v>7836.1300000000156</v>
      </c>
    </row>
    <row r="113" spans="1:10" ht="40.5" customHeight="1" x14ac:dyDescent="0.25">
      <c r="A113" s="345">
        <v>42993</v>
      </c>
      <c r="B113" s="179" t="s">
        <v>1699</v>
      </c>
      <c r="D113" s="434" t="s">
        <v>1700</v>
      </c>
      <c r="E113" s="355">
        <v>639324</v>
      </c>
      <c r="F113" s="511">
        <v>1404420</v>
      </c>
      <c r="G113" s="348">
        <v>32371.919999999998</v>
      </c>
      <c r="H113" s="348">
        <v>36000</v>
      </c>
      <c r="I113" s="358">
        <f t="shared" si="6"/>
        <v>3628.0800000000017</v>
      </c>
      <c r="J113" s="360">
        <f t="shared" si="5"/>
        <v>11464.210000000017</v>
      </c>
    </row>
    <row r="114" spans="1:10" ht="37.5" customHeight="1" x14ac:dyDescent="0.25">
      <c r="A114" s="345">
        <v>42994</v>
      </c>
      <c r="B114" s="179" t="s">
        <v>1706</v>
      </c>
      <c r="D114" s="434" t="s">
        <v>1707</v>
      </c>
      <c r="E114" s="355">
        <v>514460</v>
      </c>
      <c r="F114" s="511">
        <v>1406398</v>
      </c>
      <c r="G114" s="348">
        <v>27306.99</v>
      </c>
      <c r="H114" s="348">
        <v>29000</v>
      </c>
      <c r="I114" s="358">
        <f t="shared" si="6"/>
        <v>1693.0099999999984</v>
      </c>
      <c r="J114" s="360">
        <f t="shared" si="5"/>
        <v>13157.220000000016</v>
      </c>
    </row>
    <row r="115" spans="1:10" ht="36.75" customHeight="1" x14ac:dyDescent="0.25">
      <c r="A115" s="345">
        <v>43000</v>
      </c>
      <c r="B115" s="179" t="s">
        <v>1708</v>
      </c>
      <c r="D115" s="434" t="s">
        <v>1709</v>
      </c>
      <c r="E115" s="355">
        <v>513561</v>
      </c>
      <c r="F115" s="511">
        <v>1406667</v>
      </c>
      <c r="G115" s="348">
        <v>28364.81</v>
      </c>
      <c r="H115" s="348">
        <v>29000</v>
      </c>
      <c r="I115" s="358">
        <f t="shared" si="6"/>
        <v>635.18999999999869</v>
      </c>
      <c r="J115" s="360">
        <f t="shared" si="5"/>
        <v>13792.410000000014</v>
      </c>
    </row>
    <row r="116" spans="1:10" ht="37.5" customHeight="1" x14ac:dyDescent="0.25">
      <c r="A116" s="345">
        <v>43006</v>
      </c>
      <c r="B116" s="179" t="s">
        <v>1715</v>
      </c>
      <c r="D116" s="434" t="s">
        <v>1716</v>
      </c>
      <c r="E116" s="355">
        <v>454825</v>
      </c>
      <c r="F116" s="511">
        <v>1408729</v>
      </c>
      <c r="G116" s="348">
        <v>29116.85</v>
      </c>
      <c r="H116" s="348">
        <v>25000</v>
      </c>
      <c r="I116" s="358">
        <f t="shared" si="6"/>
        <v>-4116.8499999999985</v>
      </c>
      <c r="J116" s="360">
        <f t="shared" si="5"/>
        <v>9675.5600000000159</v>
      </c>
    </row>
    <row r="117" spans="1:10" ht="39.75" customHeight="1" x14ac:dyDescent="0.25">
      <c r="A117" s="345">
        <v>43007</v>
      </c>
      <c r="B117" s="179" t="s">
        <v>1717</v>
      </c>
      <c r="D117" s="434" t="s">
        <v>1718</v>
      </c>
      <c r="E117" s="355">
        <v>454450</v>
      </c>
      <c r="F117" s="511">
        <v>1408730</v>
      </c>
      <c r="G117" s="348">
        <v>29428.880000000001</v>
      </c>
      <c r="H117" s="348">
        <v>25000</v>
      </c>
      <c r="I117" s="358">
        <f t="shared" si="6"/>
        <v>-4428.880000000001</v>
      </c>
      <c r="J117" s="360">
        <f t="shared" si="5"/>
        <v>5246.6800000000148</v>
      </c>
    </row>
    <row r="118" spans="1:10" ht="36.75" customHeight="1" x14ac:dyDescent="0.25">
      <c r="A118" s="345">
        <v>43010</v>
      </c>
      <c r="B118" s="183" t="s">
        <v>1719</v>
      </c>
      <c r="D118" s="434" t="s">
        <v>1720</v>
      </c>
      <c r="E118" s="355">
        <v>456075</v>
      </c>
      <c r="F118" s="511">
        <v>1408971</v>
      </c>
      <c r="G118" s="348">
        <v>29444.68</v>
      </c>
      <c r="H118" s="348">
        <v>25000</v>
      </c>
      <c r="I118" s="358">
        <f t="shared" si="6"/>
        <v>-4444.68</v>
      </c>
      <c r="J118" s="360">
        <f t="shared" si="5"/>
        <v>802.00000000001455</v>
      </c>
    </row>
    <row r="119" spans="1:10" ht="33" customHeight="1" x14ac:dyDescent="0.25">
      <c r="A119" s="345">
        <v>43013</v>
      </c>
      <c r="B119" s="183" t="s">
        <v>1726</v>
      </c>
      <c r="D119" s="434" t="s">
        <v>1727</v>
      </c>
      <c r="E119" s="355">
        <v>547530</v>
      </c>
      <c r="F119" s="511">
        <v>1410829</v>
      </c>
      <c r="G119" s="348">
        <v>30160.2</v>
      </c>
      <c r="H119" s="348">
        <v>30000</v>
      </c>
      <c r="I119" s="358">
        <f t="shared" si="6"/>
        <v>-160.20000000000073</v>
      </c>
      <c r="J119" s="360">
        <f t="shared" si="5"/>
        <v>641.80000000001382</v>
      </c>
    </row>
    <row r="120" spans="1:10" ht="39" customHeight="1" x14ac:dyDescent="0.25">
      <c r="A120" s="345">
        <v>43017</v>
      </c>
      <c r="B120" s="183" t="s">
        <v>1728</v>
      </c>
      <c r="D120" s="434" t="s">
        <v>1729</v>
      </c>
      <c r="E120" s="355">
        <v>579669</v>
      </c>
      <c r="F120" s="511">
        <v>1411397</v>
      </c>
      <c r="G120" s="348">
        <v>31023.7</v>
      </c>
      <c r="H120" s="348">
        <v>31000</v>
      </c>
      <c r="I120" s="358">
        <f t="shared" si="6"/>
        <v>-23.700000000000728</v>
      </c>
      <c r="J120" s="360">
        <f t="shared" si="5"/>
        <v>618.1000000000131</v>
      </c>
    </row>
    <row r="121" spans="1:10" ht="35.25" customHeight="1" x14ac:dyDescent="0.25">
      <c r="A121" s="345">
        <v>43020</v>
      </c>
      <c r="B121" s="183" t="s">
        <v>1737</v>
      </c>
      <c r="D121" s="434" t="s">
        <v>1738</v>
      </c>
      <c r="E121" s="355">
        <v>601568</v>
      </c>
      <c r="F121" s="511">
        <v>1413041</v>
      </c>
      <c r="G121" s="348">
        <v>32355.759999999998</v>
      </c>
      <c r="H121" s="348">
        <v>32000</v>
      </c>
      <c r="I121" s="358">
        <f t="shared" si="6"/>
        <v>-355.7599999999984</v>
      </c>
      <c r="J121" s="360">
        <f t="shared" si="5"/>
        <v>262.3400000000147</v>
      </c>
    </row>
    <row r="122" spans="1:10" ht="39" customHeight="1" x14ac:dyDescent="0.25">
      <c r="A122" s="345">
        <v>43024</v>
      </c>
      <c r="B122" s="183" t="s">
        <v>1739</v>
      </c>
      <c r="D122" s="434" t="s">
        <v>1740</v>
      </c>
      <c r="E122" s="355">
        <v>628320</v>
      </c>
      <c r="F122" s="511">
        <v>1414652</v>
      </c>
      <c r="G122" s="348">
        <v>33658.51</v>
      </c>
      <c r="H122" s="348">
        <v>33000</v>
      </c>
      <c r="I122" s="358">
        <f t="shared" si="6"/>
        <v>-658.51000000000204</v>
      </c>
      <c r="J122" s="360">
        <f t="shared" si="5"/>
        <v>-396.16999999998734</v>
      </c>
    </row>
    <row r="123" spans="1:10" ht="36" customHeight="1" x14ac:dyDescent="0.25">
      <c r="A123" s="345">
        <v>43027</v>
      </c>
      <c r="B123" s="183" t="s">
        <v>1747</v>
      </c>
      <c r="D123" s="434" t="s">
        <v>1748</v>
      </c>
      <c r="E123" s="355">
        <v>637136.5</v>
      </c>
      <c r="F123" s="511">
        <v>1415656</v>
      </c>
      <c r="G123" s="348">
        <v>34205.51</v>
      </c>
      <c r="H123" s="348">
        <v>33500</v>
      </c>
      <c r="I123" s="358">
        <f t="shared" si="6"/>
        <v>-705.51000000000204</v>
      </c>
      <c r="J123" s="360">
        <f t="shared" si="5"/>
        <v>-1101.6799999999894</v>
      </c>
    </row>
    <row r="124" spans="1:10" ht="37.5" customHeight="1" x14ac:dyDescent="0.25">
      <c r="A124" s="345">
        <v>43031</v>
      </c>
      <c r="B124" s="183" t="s">
        <v>1749</v>
      </c>
      <c r="D124" s="434" t="s">
        <v>1750</v>
      </c>
      <c r="E124" s="355">
        <v>684972</v>
      </c>
      <c r="F124" s="511">
        <v>1415901</v>
      </c>
      <c r="G124" s="348">
        <v>34726.42</v>
      </c>
      <c r="H124" s="348">
        <v>36000</v>
      </c>
      <c r="I124" s="358">
        <f t="shared" si="6"/>
        <v>1273.5800000000017</v>
      </c>
      <c r="J124" s="360">
        <f t="shared" si="5"/>
        <v>171.90000000001237</v>
      </c>
    </row>
    <row r="125" spans="1:10" ht="36.75" customHeight="1" x14ac:dyDescent="0.25">
      <c r="A125" s="345">
        <v>43034</v>
      </c>
      <c r="B125" s="183" t="s">
        <v>1757</v>
      </c>
      <c r="D125" s="434" t="s">
        <v>1758</v>
      </c>
      <c r="E125" s="355">
        <v>667065</v>
      </c>
      <c r="F125" s="511">
        <v>1417778</v>
      </c>
      <c r="G125" s="348">
        <v>35289.61</v>
      </c>
      <c r="H125" s="348">
        <v>35000</v>
      </c>
      <c r="I125" s="358">
        <f t="shared" si="6"/>
        <v>-289.61000000000058</v>
      </c>
      <c r="J125" s="360">
        <f t="shared" si="5"/>
        <v>-117.70999999998821</v>
      </c>
    </row>
    <row r="126" spans="1:10" ht="36" customHeight="1" x14ac:dyDescent="0.25">
      <c r="A126" s="345">
        <v>43038</v>
      </c>
      <c r="B126" s="183" t="s">
        <v>1764</v>
      </c>
      <c r="D126" s="434" t="s">
        <v>1765</v>
      </c>
      <c r="E126" s="355">
        <v>690696</v>
      </c>
      <c r="F126" s="511">
        <v>1418302</v>
      </c>
      <c r="G126" s="348">
        <v>34423.42</v>
      </c>
      <c r="H126" s="348">
        <v>36000</v>
      </c>
      <c r="I126" s="358">
        <f t="shared" si="6"/>
        <v>1576.5800000000017</v>
      </c>
      <c r="J126" s="360">
        <f t="shared" si="5"/>
        <v>1458.8700000000135</v>
      </c>
    </row>
    <row r="127" spans="1:10" ht="36.75" customHeight="1" x14ac:dyDescent="0.25">
      <c r="A127" s="345">
        <v>43039</v>
      </c>
      <c r="B127" s="183" t="s">
        <v>1762</v>
      </c>
      <c r="D127" s="434" t="s">
        <v>1763</v>
      </c>
      <c r="E127" s="355">
        <v>654670</v>
      </c>
      <c r="F127" s="511">
        <v>1418303</v>
      </c>
      <c r="G127" s="348">
        <v>35531.589999999997</v>
      </c>
      <c r="H127" s="348">
        <v>34000</v>
      </c>
      <c r="I127" s="358">
        <f t="shared" si="6"/>
        <v>-1531.5899999999965</v>
      </c>
      <c r="J127" s="360">
        <f t="shared" si="5"/>
        <v>-72.719999999982974</v>
      </c>
    </row>
    <row r="128" spans="1:10" ht="45" customHeight="1" x14ac:dyDescent="0.25">
      <c r="A128" s="345">
        <v>43042</v>
      </c>
      <c r="B128" s="185" t="s">
        <v>1767</v>
      </c>
      <c r="C128" s="354" t="s">
        <v>1766</v>
      </c>
      <c r="D128" s="434" t="s">
        <v>1768</v>
      </c>
      <c r="E128" s="355">
        <v>699048</v>
      </c>
      <c r="F128" s="511">
        <v>1420116</v>
      </c>
      <c r="G128" s="348">
        <v>34810.26</v>
      </c>
      <c r="H128" s="348">
        <v>36500</v>
      </c>
      <c r="I128" s="358">
        <f t="shared" si="6"/>
        <v>1689.739999999998</v>
      </c>
      <c r="J128" s="360">
        <f t="shared" si="5"/>
        <v>1617.020000000015</v>
      </c>
    </row>
    <row r="129" spans="1:11" ht="41.25" customHeight="1" x14ac:dyDescent="0.25">
      <c r="A129" s="345">
        <v>43045</v>
      </c>
      <c r="B129" s="185" t="s">
        <v>1769</v>
      </c>
      <c r="D129" s="434" t="s">
        <v>1770</v>
      </c>
      <c r="E129" s="355">
        <v>687924</v>
      </c>
      <c r="F129" s="511">
        <v>1420733</v>
      </c>
      <c r="G129" s="348">
        <v>35089.82</v>
      </c>
      <c r="H129" s="348">
        <v>36000</v>
      </c>
      <c r="I129" s="358">
        <f t="shared" si="6"/>
        <v>910.18000000000029</v>
      </c>
      <c r="J129" s="360">
        <f t="shared" si="5"/>
        <v>2527.2000000000153</v>
      </c>
    </row>
    <row r="130" spans="1:11" ht="36.75" customHeight="1" x14ac:dyDescent="0.25">
      <c r="A130" s="345">
        <v>43048</v>
      </c>
      <c r="B130" s="185" t="s">
        <v>1774</v>
      </c>
      <c r="D130" s="434" t="s">
        <v>1775</v>
      </c>
      <c r="E130" s="355">
        <v>668675</v>
      </c>
      <c r="F130" s="511">
        <v>1422464</v>
      </c>
      <c r="G130" s="348">
        <v>34826.300000000003</v>
      </c>
      <c r="H130" s="348">
        <v>35000</v>
      </c>
      <c r="I130" s="358">
        <f t="shared" si="6"/>
        <v>173.69999999999709</v>
      </c>
      <c r="J130" s="360">
        <f t="shared" si="5"/>
        <v>2700.9000000000124</v>
      </c>
    </row>
    <row r="131" spans="1:11" ht="36.75" customHeight="1" x14ac:dyDescent="0.25">
      <c r="A131" s="345">
        <v>43052</v>
      </c>
      <c r="B131" s="185" t="s">
        <v>1789</v>
      </c>
      <c r="D131" s="434" t="s">
        <v>1790</v>
      </c>
      <c r="E131" s="355">
        <v>672070</v>
      </c>
      <c r="F131" s="511">
        <v>1423004</v>
      </c>
      <c r="G131" s="348">
        <v>33705.49</v>
      </c>
      <c r="H131" s="348">
        <v>35000</v>
      </c>
      <c r="I131" s="358">
        <f t="shared" si="6"/>
        <v>1294.510000000002</v>
      </c>
      <c r="J131" s="360">
        <f t="shared" si="5"/>
        <v>3995.4100000000144</v>
      </c>
    </row>
    <row r="132" spans="1:11" ht="36.75" customHeight="1" x14ac:dyDescent="0.25">
      <c r="A132" s="345">
        <v>43052</v>
      </c>
      <c r="B132" s="185" t="s">
        <v>1792</v>
      </c>
      <c r="D132" s="434" t="s">
        <v>1790</v>
      </c>
      <c r="E132" s="355"/>
      <c r="F132" s="511" t="s">
        <v>1791</v>
      </c>
      <c r="G132" s="348"/>
      <c r="H132" s="348">
        <v>423.17</v>
      </c>
      <c r="I132" s="358">
        <f t="shared" si="6"/>
        <v>423.17</v>
      </c>
      <c r="J132" s="360">
        <f t="shared" si="5"/>
        <v>4418.5800000000145</v>
      </c>
    </row>
    <row r="133" spans="1:11" ht="39.75" customHeight="1" x14ac:dyDescent="0.25">
      <c r="A133" s="345">
        <v>43055</v>
      </c>
      <c r="B133" s="185" t="s">
        <v>1779</v>
      </c>
      <c r="D133" s="434" t="s">
        <v>1780</v>
      </c>
      <c r="E133" s="355">
        <v>632478</v>
      </c>
      <c r="F133" s="511">
        <v>1424468</v>
      </c>
      <c r="G133" s="348">
        <v>30965.13</v>
      </c>
      <c r="H133" s="348">
        <v>33000</v>
      </c>
      <c r="I133" s="358">
        <f t="shared" si="6"/>
        <v>2034.869999999999</v>
      </c>
      <c r="J133" s="360">
        <f t="shared" si="5"/>
        <v>6453.4500000000135</v>
      </c>
    </row>
    <row r="134" spans="1:11" ht="34.5" customHeight="1" x14ac:dyDescent="0.25">
      <c r="A134" s="345">
        <v>43056</v>
      </c>
      <c r="B134" s="185" t="s">
        <v>1781</v>
      </c>
      <c r="D134" s="434" t="s">
        <v>1782</v>
      </c>
      <c r="E134" s="355">
        <v>575250</v>
      </c>
      <c r="F134" s="511">
        <v>1424987</v>
      </c>
      <c r="G134" s="348">
        <v>29890.41</v>
      </c>
      <c r="H134" s="348">
        <v>30000</v>
      </c>
      <c r="I134" s="358">
        <f t="shared" si="6"/>
        <v>109.59000000000015</v>
      </c>
      <c r="J134" s="360">
        <f t="shared" si="5"/>
        <v>6563.0400000000136</v>
      </c>
    </row>
    <row r="135" spans="1:11" ht="36.75" customHeight="1" x14ac:dyDescent="0.25">
      <c r="A135" s="345">
        <v>43061</v>
      </c>
      <c r="B135" s="185" t="s">
        <v>1785</v>
      </c>
      <c r="D135" s="434" t="s">
        <v>1786</v>
      </c>
      <c r="E135" s="355">
        <v>525560</v>
      </c>
      <c r="F135" s="511">
        <v>1426748</v>
      </c>
      <c r="G135" s="348">
        <v>30685.85</v>
      </c>
      <c r="H135" s="348">
        <v>28000</v>
      </c>
      <c r="I135" s="358">
        <f t="shared" si="6"/>
        <v>-2685.8499999999985</v>
      </c>
      <c r="J135" s="360">
        <f t="shared" si="5"/>
        <v>3877.1900000000151</v>
      </c>
    </row>
    <row r="136" spans="1:11" ht="36.75" customHeight="1" x14ac:dyDescent="0.25">
      <c r="A136" s="345">
        <v>43066</v>
      </c>
      <c r="B136" s="185" t="s">
        <v>1793</v>
      </c>
      <c r="D136" s="434" t="s">
        <v>1794</v>
      </c>
      <c r="E136" s="355">
        <v>561600</v>
      </c>
      <c r="F136" s="511">
        <v>1429438</v>
      </c>
      <c r="G136" s="348">
        <v>32335.24</v>
      </c>
      <c r="H136" s="348">
        <v>30000</v>
      </c>
      <c r="I136" s="358">
        <f t="shared" ref="I136" si="7">H136-G136</f>
        <v>-2335.2400000000016</v>
      </c>
      <c r="J136" s="360">
        <f>J135+I136</f>
        <v>1541.9500000000135</v>
      </c>
    </row>
    <row r="137" spans="1:11" ht="40.5" customHeight="1" x14ac:dyDescent="0.25">
      <c r="A137" s="345">
        <v>43069</v>
      </c>
      <c r="B137" s="185" t="s">
        <v>1787</v>
      </c>
      <c r="D137" s="434" t="s">
        <v>1788</v>
      </c>
      <c r="E137" s="355">
        <v>465500</v>
      </c>
      <c r="F137" s="511">
        <v>1428939</v>
      </c>
      <c r="G137" s="348">
        <v>32426.5</v>
      </c>
      <c r="H137" s="348">
        <v>25000</v>
      </c>
      <c r="I137" s="358">
        <f t="shared" si="6"/>
        <v>-7426.5</v>
      </c>
      <c r="J137" s="360">
        <f>J136+I137</f>
        <v>-5884.5499999999865</v>
      </c>
    </row>
    <row r="138" spans="1:11" ht="30" x14ac:dyDescent="0.3">
      <c r="A138" s="345">
        <v>43070</v>
      </c>
      <c r="B138" s="186" t="s">
        <v>1795</v>
      </c>
      <c r="D138" s="434" t="s">
        <v>1796</v>
      </c>
      <c r="E138" s="355">
        <v>613998</v>
      </c>
      <c r="F138" s="511">
        <v>1429248</v>
      </c>
      <c r="G138" s="348">
        <v>33511.54</v>
      </c>
      <c r="H138" s="348">
        <v>33000</v>
      </c>
      <c r="I138" s="358">
        <f t="shared" si="6"/>
        <v>-511.54000000000087</v>
      </c>
      <c r="J138" s="361">
        <f t="shared" si="5"/>
        <v>-6396.0899999999874</v>
      </c>
      <c r="K138" s="349" t="s">
        <v>2084</v>
      </c>
    </row>
    <row r="139" spans="1:11" ht="39.75" customHeight="1" x14ac:dyDescent="0.25">
      <c r="A139" s="345">
        <v>43073</v>
      </c>
      <c r="B139" s="186" t="s">
        <v>1797</v>
      </c>
      <c r="C139" s="197"/>
      <c r="D139" s="434" t="s">
        <v>1798</v>
      </c>
      <c r="E139" s="355">
        <v>747200</v>
      </c>
      <c r="F139" s="511">
        <v>1429575</v>
      </c>
      <c r="G139" s="348">
        <v>33352.879999999997</v>
      </c>
      <c r="H139" s="348">
        <v>40000</v>
      </c>
      <c r="I139" s="358">
        <f t="shared" si="6"/>
        <v>6647.1200000000026</v>
      </c>
      <c r="J139" s="360">
        <f t="shared" si="5"/>
        <v>251.03000000001521</v>
      </c>
    </row>
    <row r="140" spans="1:11" ht="41.25" customHeight="1" x14ac:dyDescent="0.25">
      <c r="A140" s="345">
        <v>43076</v>
      </c>
      <c r="B140" s="186" t="s">
        <v>1805</v>
      </c>
      <c r="C140" s="197"/>
      <c r="D140" s="434" t="s">
        <v>1806</v>
      </c>
      <c r="E140" s="355">
        <v>661780</v>
      </c>
      <c r="F140" s="511">
        <v>1431011</v>
      </c>
      <c r="G140" s="348">
        <v>34108.68</v>
      </c>
      <c r="H140" s="348">
        <v>35000</v>
      </c>
      <c r="I140" s="358">
        <f t="shared" si="6"/>
        <v>891.31999999999971</v>
      </c>
      <c r="J140" s="360">
        <f t="shared" si="5"/>
        <v>1142.3500000000149</v>
      </c>
    </row>
    <row r="141" spans="1:11" ht="39" customHeight="1" x14ac:dyDescent="0.25">
      <c r="A141" s="345">
        <v>43076</v>
      </c>
      <c r="B141" s="186" t="s">
        <v>1807</v>
      </c>
      <c r="C141" s="197"/>
      <c r="D141" s="434" t="s">
        <v>1808</v>
      </c>
      <c r="E141" s="355">
        <v>661780</v>
      </c>
      <c r="F141" s="511">
        <v>1431012</v>
      </c>
      <c r="G141" s="348">
        <v>34778</v>
      </c>
      <c r="H141" s="348">
        <v>35000</v>
      </c>
      <c r="I141" s="358">
        <f t="shared" si="6"/>
        <v>222</v>
      </c>
      <c r="J141" s="360">
        <f t="shared" ref="J141:J205" si="8">J140+I141</f>
        <v>1364.3500000000149</v>
      </c>
    </row>
    <row r="142" spans="1:11" ht="37.5" customHeight="1" x14ac:dyDescent="0.25">
      <c r="A142" s="345">
        <v>43077</v>
      </c>
      <c r="B142" s="186" t="s">
        <v>1809</v>
      </c>
      <c r="C142" s="197"/>
      <c r="D142" s="434" t="s">
        <v>1810</v>
      </c>
      <c r="E142" s="355">
        <v>661780</v>
      </c>
      <c r="F142" s="511">
        <v>1431603</v>
      </c>
      <c r="G142" s="348">
        <v>32484.880000000001</v>
      </c>
      <c r="H142" s="348">
        <v>35000</v>
      </c>
      <c r="I142" s="358">
        <f t="shared" si="6"/>
        <v>2515.119999999999</v>
      </c>
      <c r="J142" s="360">
        <f t="shared" si="8"/>
        <v>3879.4700000000139</v>
      </c>
    </row>
    <row r="143" spans="1:11" ht="38.25" customHeight="1" x14ac:dyDescent="0.25">
      <c r="A143" s="345">
        <v>43080</v>
      </c>
      <c r="B143" s="186" t="s">
        <v>1811</v>
      </c>
      <c r="C143" s="197"/>
      <c r="D143" s="434" t="s">
        <v>1812</v>
      </c>
      <c r="E143" s="355">
        <v>663565</v>
      </c>
      <c r="F143" s="511">
        <v>1431604</v>
      </c>
      <c r="G143" s="348">
        <v>32335.22</v>
      </c>
      <c r="H143" s="348">
        <v>35000</v>
      </c>
      <c r="I143" s="358">
        <f t="shared" si="6"/>
        <v>2664.7799999999988</v>
      </c>
      <c r="J143" s="360">
        <f t="shared" si="8"/>
        <v>6544.2500000000127</v>
      </c>
    </row>
    <row r="144" spans="1:11" ht="35.25" customHeight="1" x14ac:dyDescent="0.25">
      <c r="A144" s="345">
        <v>43080</v>
      </c>
      <c r="B144" s="186" t="s">
        <v>1813</v>
      </c>
      <c r="C144" s="197"/>
      <c r="D144" s="434" t="s">
        <v>1814</v>
      </c>
      <c r="E144" s="355">
        <v>663705</v>
      </c>
      <c r="F144" s="511">
        <v>1431963</v>
      </c>
      <c r="G144" s="348">
        <v>32503.79</v>
      </c>
      <c r="H144" s="348">
        <v>35000</v>
      </c>
      <c r="I144" s="358">
        <f t="shared" si="6"/>
        <v>2496.2099999999991</v>
      </c>
      <c r="J144" s="360">
        <f t="shared" si="8"/>
        <v>9040.4600000000119</v>
      </c>
    </row>
    <row r="145" spans="1:10" ht="36" customHeight="1" x14ac:dyDescent="0.25">
      <c r="A145" s="345">
        <v>43083</v>
      </c>
      <c r="B145" s="186" t="s">
        <v>1815</v>
      </c>
      <c r="C145" s="197"/>
      <c r="D145" s="434" t="s">
        <v>1816</v>
      </c>
      <c r="E145" s="355">
        <v>616000</v>
      </c>
      <c r="F145" s="511">
        <v>1433790</v>
      </c>
      <c r="G145" s="348">
        <v>28609.85</v>
      </c>
      <c r="H145" s="348">
        <v>32000</v>
      </c>
      <c r="I145" s="358">
        <f t="shared" ref="I145:I209" si="9">H145-G145</f>
        <v>3390.1500000000015</v>
      </c>
      <c r="J145" s="360">
        <f t="shared" si="8"/>
        <v>12430.610000000013</v>
      </c>
    </row>
    <row r="146" spans="1:10" ht="36" customHeight="1" x14ac:dyDescent="0.25">
      <c r="A146" s="345">
        <v>43083</v>
      </c>
      <c r="B146" s="186" t="s">
        <v>1817</v>
      </c>
      <c r="C146" s="197"/>
      <c r="D146" s="434" t="s">
        <v>1818</v>
      </c>
      <c r="E146" s="355">
        <v>616000</v>
      </c>
      <c r="F146" s="511">
        <v>1433791</v>
      </c>
      <c r="G146" s="348">
        <v>28125.360000000001</v>
      </c>
      <c r="H146" s="348">
        <v>32000</v>
      </c>
      <c r="I146" s="358">
        <f t="shared" si="9"/>
        <v>3874.6399999999994</v>
      </c>
      <c r="J146" s="360">
        <f t="shared" si="8"/>
        <v>16305.250000000013</v>
      </c>
    </row>
    <row r="147" spans="1:10" ht="37.5" customHeight="1" x14ac:dyDescent="0.25">
      <c r="A147" s="345">
        <v>43084</v>
      </c>
      <c r="B147" s="186" t="s">
        <v>1819</v>
      </c>
      <c r="C147" s="197"/>
      <c r="D147" s="434" t="s">
        <v>1820</v>
      </c>
      <c r="E147" s="355">
        <v>615136</v>
      </c>
      <c r="F147" s="511">
        <v>1434096</v>
      </c>
      <c r="G147" s="348">
        <v>27961.200000000001</v>
      </c>
      <c r="H147" s="348">
        <v>32000</v>
      </c>
      <c r="I147" s="358">
        <f t="shared" si="9"/>
        <v>4038.7999999999993</v>
      </c>
      <c r="J147" s="361">
        <f t="shared" si="8"/>
        <v>20344.05000000001</v>
      </c>
    </row>
    <row r="148" spans="1:10" ht="39" customHeight="1" x14ac:dyDescent="0.25">
      <c r="A148" s="345">
        <v>43087</v>
      </c>
      <c r="B148" s="186" t="s">
        <v>1825</v>
      </c>
      <c r="C148" s="197"/>
      <c r="D148" s="434" t="s">
        <v>1826</v>
      </c>
      <c r="E148" s="355">
        <v>477150</v>
      </c>
      <c r="F148" s="511">
        <v>1434428</v>
      </c>
      <c r="G148" s="348">
        <v>26990.55</v>
      </c>
      <c r="H148" s="348">
        <v>25000</v>
      </c>
      <c r="I148" s="358">
        <f>H148-G148</f>
        <v>-1990.5499999999993</v>
      </c>
      <c r="J148" s="360">
        <f t="shared" si="8"/>
        <v>18353.500000000011</v>
      </c>
    </row>
    <row r="149" spans="1:10" ht="40.5" customHeight="1" x14ac:dyDescent="0.25">
      <c r="A149" s="345">
        <v>43087</v>
      </c>
      <c r="B149" s="186" t="s">
        <v>1823</v>
      </c>
      <c r="C149" s="197"/>
      <c r="D149" s="434" t="s">
        <v>1824</v>
      </c>
      <c r="E149" s="355">
        <v>477150</v>
      </c>
      <c r="F149" s="511">
        <v>1434429</v>
      </c>
      <c r="G149" s="348">
        <v>26924.65</v>
      </c>
      <c r="H149" s="348">
        <v>25000</v>
      </c>
      <c r="I149" s="358">
        <f>H149-G149</f>
        <v>-1924.6500000000015</v>
      </c>
      <c r="J149" s="360">
        <f t="shared" si="8"/>
        <v>16428.850000000009</v>
      </c>
    </row>
    <row r="150" spans="1:10" ht="40.5" customHeight="1" x14ac:dyDescent="0.25">
      <c r="A150" s="345">
        <v>43090</v>
      </c>
      <c r="B150" s="186" t="s">
        <v>1458</v>
      </c>
      <c r="C150" s="197"/>
      <c r="D150" s="434" t="s">
        <v>1832</v>
      </c>
      <c r="E150" s="355"/>
      <c r="F150" s="511" t="s">
        <v>1833</v>
      </c>
      <c r="G150" s="348"/>
      <c r="H150" s="348">
        <v>694.14</v>
      </c>
      <c r="I150" s="358">
        <f t="shared" si="9"/>
        <v>694.14</v>
      </c>
      <c r="J150" s="360">
        <f t="shared" si="8"/>
        <v>17122.990000000009</v>
      </c>
    </row>
    <row r="151" spans="1:10" ht="40.5" customHeight="1" x14ac:dyDescent="0.25">
      <c r="A151" s="345">
        <v>43090</v>
      </c>
      <c r="B151" s="186" t="s">
        <v>1834</v>
      </c>
      <c r="C151" s="197"/>
      <c r="D151" s="434" t="s">
        <v>1832</v>
      </c>
      <c r="E151" s="355">
        <v>481700</v>
      </c>
      <c r="F151" s="511">
        <v>1435446</v>
      </c>
      <c r="G151" s="348">
        <v>27480.6</v>
      </c>
      <c r="H151" s="348">
        <v>25000</v>
      </c>
      <c r="I151" s="358">
        <f t="shared" si="9"/>
        <v>-2480.5999999999985</v>
      </c>
      <c r="J151" s="361">
        <f t="shared" si="8"/>
        <v>14642.39000000001</v>
      </c>
    </row>
    <row r="152" spans="1:10" ht="35.25" customHeight="1" x14ac:dyDescent="0.25">
      <c r="A152" s="345">
        <v>43091</v>
      </c>
      <c r="B152" s="186" t="s">
        <v>1835</v>
      </c>
      <c r="C152" s="197"/>
      <c r="D152" s="434" t="s">
        <v>1836</v>
      </c>
      <c r="E152" s="355">
        <v>480450</v>
      </c>
      <c r="F152" s="511">
        <v>1435965</v>
      </c>
      <c r="G152" s="348">
        <v>27874.3</v>
      </c>
      <c r="H152" s="348">
        <v>25000</v>
      </c>
      <c r="I152" s="358">
        <f t="shared" si="9"/>
        <v>-2874.2999999999993</v>
      </c>
      <c r="J152" s="360">
        <f t="shared" si="8"/>
        <v>11768.090000000011</v>
      </c>
    </row>
    <row r="153" spans="1:10" ht="45" x14ac:dyDescent="0.25">
      <c r="A153" s="345">
        <v>43092</v>
      </c>
      <c r="B153" s="186" t="s">
        <v>1841</v>
      </c>
      <c r="C153" s="197"/>
      <c r="D153" s="434" t="s">
        <v>1842</v>
      </c>
      <c r="E153" s="355">
        <v>392800</v>
      </c>
      <c r="F153" s="511">
        <v>1438178</v>
      </c>
      <c r="G153" s="348">
        <v>28759.41</v>
      </c>
      <c r="H153" s="348">
        <v>20000</v>
      </c>
      <c r="I153" s="358">
        <f t="shared" si="9"/>
        <v>-8759.41</v>
      </c>
      <c r="J153" s="360">
        <f t="shared" si="8"/>
        <v>3008.6800000000112</v>
      </c>
    </row>
    <row r="154" spans="1:10" ht="45" x14ac:dyDescent="0.25">
      <c r="A154" s="345">
        <v>43098</v>
      </c>
      <c r="B154" s="186" t="s">
        <v>1843</v>
      </c>
      <c r="C154" s="197"/>
      <c r="D154" s="434" t="s">
        <v>1844</v>
      </c>
      <c r="E154" s="355">
        <v>496575</v>
      </c>
      <c r="F154" s="511">
        <v>1439735</v>
      </c>
      <c r="G154" s="348">
        <v>28354.98</v>
      </c>
      <c r="H154" s="348">
        <v>25000</v>
      </c>
      <c r="I154" s="358">
        <f t="shared" si="9"/>
        <v>-3354.9799999999996</v>
      </c>
      <c r="J154" s="361">
        <f t="shared" si="8"/>
        <v>-346.29999999998836</v>
      </c>
    </row>
    <row r="155" spans="1:10" ht="48" customHeight="1" x14ac:dyDescent="0.25">
      <c r="A155" s="345">
        <v>43104</v>
      </c>
      <c r="B155" s="178" t="s">
        <v>1850</v>
      </c>
      <c r="C155" s="197"/>
      <c r="D155" s="434" t="s">
        <v>1851</v>
      </c>
      <c r="E155" s="355">
        <v>546840</v>
      </c>
      <c r="F155" s="511">
        <v>1440209</v>
      </c>
      <c r="G155" s="348">
        <v>28121.61</v>
      </c>
      <c r="H155" s="348">
        <v>28000</v>
      </c>
      <c r="I155" s="358">
        <f t="shared" si="9"/>
        <v>-121.61000000000058</v>
      </c>
      <c r="J155" s="360">
        <f t="shared" si="8"/>
        <v>-467.90999999998894</v>
      </c>
    </row>
    <row r="156" spans="1:10" ht="39.75" customHeight="1" x14ac:dyDescent="0.25">
      <c r="A156" s="345">
        <v>43108</v>
      </c>
      <c r="B156" s="178" t="s">
        <v>1845</v>
      </c>
      <c r="C156" s="197"/>
      <c r="D156" s="434" t="s">
        <v>1846</v>
      </c>
      <c r="E156" s="355">
        <v>568878</v>
      </c>
      <c r="F156" s="511">
        <v>1440472</v>
      </c>
      <c r="G156" s="348">
        <v>29250.39</v>
      </c>
      <c r="H156" s="348">
        <v>29500</v>
      </c>
      <c r="I156" s="358">
        <f t="shared" si="9"/>
        <v>249.61000000000058</v>
      </c>
      <c r="J156" s="360">
        <f t="shared" si="8"/>
        <v>-218.29999999998836</v>
      </c>
    </row>
    <row r="157" spans="1:10" ht="45.75" customHeight="1" x14ac:dyDescent="0.25">
      <c r="A157" s="345">
        <v>43111</v>
      </c>
      <c r="B157" s="178" t="s">
        <v>1855</v>
      </c>
      <c r="C157" s="197"/>
      <c r="D157" s="434" t="s">
        <v>1856</v>
      </c>
      <c r="E157" s="355">
        <v>578940</v>
      </c>
      <c r="F157" s="511">
        <v>1442682</v>
      </c>
      <c r="G157" s="348">
        <v>33025.07</v>
      </c>
      <c r="H157" s="348">
        <v>30000</v>
      </c>
      <c r="I157" s="358">
        <f t="shared" si="9"/>
        <v>-3025.0699999999997</v>
      </c>
      <c r="J157" s="360">
        <f t="shared" si="8"/>
        <v>-3243.3699999999881</v>
      </c>
    </row>
    <row r="158" spans="1:10" ht="42.75" customHeight="1" x14ac:dyDescent="0.25">
      <c r="A158" s="345">
        <v>43116</v>
      </c>
      <c r="B158" s="178" t="s">
        <v>1857</v>
      </c>
      <c r="C158" s="197"/>
      <c r="D158" s="434" t="s">
        <v>1858</v>
      </c>
      <c r="E158" s="355">
        <v>576720</v>
      </c>
      <c r="F158" s="511">
        <v>1444147</v>
      </c>
      <c r="G158" s="348">
        <v>32771.06</v>
      </c>
      <c r="H158" s="348">
        <v>30000</v>
      </c>
      <c r="I158" s="358">
        <f t="shared" si="9"/>
        <v>-2771.0599999999977</v>
      </c>
      <c r="J158" s="360">
        <f t="shared" si="8"/>
        <v>-6014.4299999999857</v>
      </c>
    </row>
    <row r="159" spans="1:10" ht="39.75" customHeight="1" x14ac:dyDescent="0.25">
      <c r="A159" s="345">
        <v>43118</v>
      </c>
      <c r="B159" s="178" t="s">
        <v>1862</v>
      </c>
      <c r="C159" s="197"/>
      <c r="D159" s="434" t="s">
        <v>1863</v>
      </c>
      <c r="E159" s="355">
        <v>754280</v>
      </c>
      <c r="F159" s="511">
        <v>1444623</v>
      </c>
      <c r="G159" s="348">
        <v>33279.72</v>
      </c>
      <c r="H159" s="348">
        <v>40000</v>
      </c>
      <c r="I159" s="358">
        <f t="shared" si="9"/>
        <v>6720.2799999999988</v>
      </c>
      <c r="J159" s="360">
        <f t="shared" si="8"/>
        <v>705.8500000000131</v>
      </c>
    </row>
    <row r="160" spans="1:10" ht="39" customHeight="1" x14ac:dyDescent="0.25">
      <c r="A160" s="345">
        <v>43122</v>
      </c>
      <c r="B160" s="178" t="s">
        <v>1872</v>
      </c>
      <c r="C160" s="197"/>
      <c r="D160" s="434" t="s">
        <v>1864</v>
      </c>
      <c r="E160" s="355">
        <v>615780</v>
      </c>
      <c r="F160" s="511">
        <v>1444974</v>
      </c>
      <c r="G160" s="348">
        <v>34548.32</v>
      </c>
      <c r="H160" s="348">
        <v>33000</v>
      </c>
      <c r="I160" s="358">
        <f t="shared" si="9"/>
        <v>-1548.3199999999997</v>
      </c>
      <c r="J160" s="360">
        <f t="shared" si="8"/>
        <v>-842.46999999998661</v>
      </c>
    </row>
    <row r="161" spans="1:10" ht="36" customHeight="1" x14ac:dyDescent="0.25">
      <c r="A161" s="345">
        <v>43125</v>
      </c>
      <c r="B161" s="178" t="s">
        <v>1871</v>
      </c>
      <c r="D161" s="434" t="s">
        <v>1873</v>
      </c>
      <c r="E161" s="355">
        <v>619080</v>
      </c>
      <c r="F161" s="511">
        <v>1447141</v>
      </c>
      <c r="G161" s="348">
        <v>33721.379999999997</v>
      </c>
      <c r="H161" s="348">
        <v>33000</v>
      </c>
      <c r="I161" s="358">
        <f t="shared" si="9"/>
        <v>-721.37999999999738</v>
      </c>
      <c r="J161" s="360">
        <f t="shared" si="8"/>
        <v>-1563.849999999984</v>
      </c>
    </row>
    <row r="162" spans="1:10" ht="36.75" customHeight="1" x14ac:dyDescent="0.25">
      <c r="A162" s="345">
        <v>43129</v>
      </c>
      <c r="B162" s="178" t="s">
        <v>1875</v>
      </c>
      <c r="D162" s="434" t="s">
        <v>1874</v>
      </c>
      <c r="E162" s="355">
        <v>637908</v>
      </c>
      <c r="F162" s="511">
        <v>1447785</v>
      </c>
      <c r="G162" s="348">
        <v>31917.99</v>
      </c>
      <c r="H162" s="348">
        <v>34000</v>
      </c>
      <c r="I162" s="358">
        <f t="shared" si="9"/>
        <v>2082.0099999999984</v>
      </c>
      <c r="J162" s="361">
        <f t="shared" si="8"/>
        <v>518.16000000001441</v>
      </c>
    </row>
    <row r="163" spans="1:10" ht="41.25" customHeight="1" x14ac:dyDescent="0.25">
      <c r="A163" s="345">
        <v>43132</v>
      </c>
      <c r="B163" s="189" t="s">
        <v>1881</v>
      </c>
      <c r="D163" s="434" t="s">
        <v>1882</v>
      </c>
      <c r="E163" s="355">
        <v>691160</v>
      </c>
      <c r="F163" s="511">
        <v>1449573</v>
      </c>
      <c r="G163" s="348">
        <v>31206.18</v>
      </c>
      <c r="H163" s="348">
        <v>37000</v>
      </c>
      <c r="I163" s="358">
        <f t="shared" si="9"/>
        <v>5793.82</v>
      </c>
      <c r="J163" s="360">
        <f t="shared" si="8"/>
        <v>6311.9800000000141</v>
      </c>
    </row>
    <row r="164" spans="1:10" ht="36" customHeight="1" x14ac:dyDescent="0.25">
      <c r="A164" s="345">
        <v>43137</v>
      </c>
      <c r="B164" s="189" t="s">
        <v>1883</v>
      </c>
      <c r="D164" s="434" t="s">
        <v>1884</v>
      </c>
      <c r="E164" s="355">
        <v>571640</v>
      </c>
      <c r="F164" s="511">
        <v>1450207</v>
      </c>
      <c r="G164" s="348">
        <v>28857.51</v>
      </c>
      <c r="H164" s="348">
        <v>31000</v>
      </c>
      <c r="I164" s="358">
        <f t="shared" si="9"/>
        <v>2142.4900000000016</v>
      </c>
      <c r="J164" s="360">
        <f t="shared" si="8"/>
        <v>8454.4700000000157</v>
      </c>
    </row>
    <row r="165" spans="1:10" ht="39.75" customHeight="1" x14ac:dyDescent="0.25">
      <c r="A165" s="345">
        <v>43138</v>
      </c>
      <c r="B165" s="189" t="s">
        <v>1888</v>
      </c>
      <c r="D165" s="434" t="s">
        <v>1889</v>
      </c>
      <c r="E165" s="355">
        <v>562200</v>
      </c>
      <c r="F165" s="511">
        <v>1450756</v>
      </c>
      <c r="G165" s="348">
        <v>27037.759999999998</v>
      </c>
      <c r="H165" s="348">
        <v>30000</v>
      </c>
      <c r="I165" s="358">
        <f t="shared" si="9"/>
        <v>2962.2400000000016</v>
      </c>
      <c r="J165" s="360">
        <f t="shared" si="8"/>
        <v>11416.710000000017</v>
      </c>
    </row>
    <row r="166" spans="1:10" ht="45" x14ac:dyDescent="0.25">
      <c r="A166" s="345">
        <v>43138</v>
      </c>
      <c r="B166" s="189" t="s">
        <v>1890</v>
      </c>
      <c r="D166" s="434" t="s">
        <v>1887</v>
      </c>
      <c r="E166" s="355">
        <v>562200</v>
      </c>
      <c r="F166" s="511">
        <v>1451581</v>
      </c>
      <c r="G166" s="348">
        <v>26921.06</v>
      </c>
      <c r="H166" s="348">
        <v>30000</v>
      </c>
      <c r="I166" s="358">
        <f t="shared" si="9"/>
        <v>3078.9399999999987</v>
      </c>
      <c r="J166" s="360">
        <f t="shared" si="8"/>
        <v>14495.650000000016</v>
      </c>
    </row>
    <row r="167" spans="1:10" ht="40.5" customHeight="1" x14ac:dyDescent="0.25">
      <c r="A167" s="345">
        <v>43139</v>
      </c>
      <c r="B167" s="189" t="s">
        <v>1891</v>
      </c>
      <c r="D167" s="434" t="s">
        <v>1892</v>
      </c>
      <c r="E167" s="355">
        <v>560310</v>
      </c>
      <c r="F167" s="511">
        <v>1452038</v>
      </c>
      <c r="G167" s="348">
        <v>27590.59</v>
      </c>
      <c r="H167" s="348">
        <v>30000</v>
      </c>
      <c r="I167" s="358">
        <f t="shared" si="9"/>
        <v>2409.41</v>
      </c>
      <c r="J167" s="360">
        <f t="shared" si="8"/>
        <v>16905.060000000016</v>
      </c>
    </row>
    <row r="168" spans="1:10" ht="45" x14ac:dyDescent="0.25">
      <c r="A168" s="345">
        <v>43140</v>
      </c>
      <c r="B168" s="189" t="s">
        <v>1893</v>
      </c>
      <c r="D168" s="434" t="s">
        <v>1894</v>
      </c>
      <c r="E168" s="355">
        <v>471750</v>
      </c>
      <c r="F168" s="511">
        <v>1452634</v>
      </c>
      <c r="G168" s="348">
        <v>28173</v>
      </c>
      <c r="H168" s="348">
        <v>25000</v>
      </c>
      <c r="I168" s="358">
        <f t="shared" si="9"/>
        <v>-3173</v>
      </c>
      <c r="J168" s="360">
        <f t="shared" si="8"/>
        <v>13732.060000000016</v>
      </c>
    </row>
    <row r="169" spans="1:10" ht="45" x14ac:dyDescent="0.25">
      <c r="A169" s="345">
        <v>43143</v>
      </c>
      <c r="B169" s="189" t="s">
        <v>1886</v>
      </c>
      <c r="D169" s="434" t="s">
        <v>1885</v>
      </c>
      <c r="E169" s="355">
        <v>468000</v>
      </c>
      <c r="F169" s="511">
        <v>1452353</v>
      </c>
      <c r="G169" s="348">
        <v>29477.25</v>
      </c>
      <c r="H169" s="348">
        <v>25000</v>
      </c>
      <c r="I169" s="358">
        <f t="shared" si="9"/>
        <v>-4477.25</v>
      </c>
      <c r="J169" s="360">
        <f t="shared" si="8"/>
        <v>9254.8100000000159</v>
      </c>
    </row>
    <row r="170" spans="1:10" ht="45" x14ac:dyDescent="0.25">
      <c r="A170" s="345">
        <v>43145</v>
      </c>
      <c r="B170" s="189" t="s">
        <v>1895</v>
      </c>
      <c r="D170" s="434" t="s">
        <v>1896</v>
      </c>
      <c r="E170" s="355">
        <v>467475</v>
      </c>
      <c r="F170" s="511">
        <v>1453253</v>
      </c>
      <c r="G170" s="348">
        <v>29881.09</v>
      </c>
      <c r="H170" s="348">
        <v>25000</v>
      </c>
      <c r="I170" s="358">
        <f t="shared" si="9"/>
        <v>-4881.09</v>
      </c>
      <c r="J170" s="360">
        <f t="shared" si="8"/>
        <v>4373.7200000000157</v>
      </c>
    </row>
    <row r="171" spans="1:10" ht="45" x14ac:dyDescent="0.25">
      <c r="A171" s="345">
        <v>43146</v>
      </c>
      <c r="B171" s="189" t="s">
        <v>1897</v>
      </c>
      <c r="D171" s="434" t="s">
        <v>1898</v>
      </c>
      <c r="E171" s="355">
        <v>466225</v>
      </c>
      <c r="F171" s="511">
        <v>1454480</v>
      </c>
      <c r="G171" s="348">
        <v>30211.919999999998</v>
      </c>
      <c r="H171" s="348">
        <v>25000</v>
      </c>
      <c r="I171" s="358">
        <f t="shared" si="9"/>
        <v>-5211.9199999999983</v>
      </c>
      <c r="J171" s="360">
        <f t="shared" si="8"/>
        <v>-838.19999999998254</v>
      </c>
    </row>
    <row r="172" spans="1:10" ht="45" x14ac:dyDescent="0.25">
      <c r="A172" s="345">
        <v>43147</v>
      </c>
      <c r="B172" s="189" t="s">
        <v>1899</v>
      </c>
      <c r="D172" s="434" t="s">
        <v>1900</v>
      </c>
      <c r="E172" s="355">
        <v>465000</v>
      </c>
      <c r="F172" s="511">
        <v>1456892</v>
      </c>
      <c r="G172" s="348">
        <v>31889.9</v>
      </c>
      <c r="H172" s="348">
        <v>25000</v>
      </c>
      <c r="I172" s="358">
        <f t="shared" si="9"/>
        <v>-6889.9000000000015</v>
      </c>
      <c r="J172" s="360">
        <f t="shared" si="8"/>
        <v>-7728.099999999984</v>
      </c>
    </row>
    <row r="173" spans="1:10" ht="38.25" customHeight="1" x14ac:dyDescent="0.25">
      <c r="A173" s="345">
        <v>43157</v>
      </c>
      <c r="B173" s="189" t="s">
        <v>1903</v>
      </c>
      <c r="D173" s="434" t="s">
        <v>1904</v>
      </c>
      <c r="E173" s="355">
        <v>654500</v>
      </c>
      <c r="F173" s="511">
        <v>1457141</v>
      </c>
      <c r="G173" s="348">
        <v>32230.89</v>
      </c>
      <c r="H173" s="348">
        <v>35000</v>
      </c>
      <c r="I173" s="358">
        <f t="shared" si="9"/>
        <v>2769.1100000000006</v>
      </c>
      <c r="J173" s="360">
        <f t="shared" si="8"/>
        <v>-4958.9899999999834</v>
      </c>
    </row>
    <row r="174" spans="1:10" ht="36" customHeight="1" x14ac:dyDescent="0.25">
      <c r="A174" s="345">
        <v>43157</v>
      </c>
      <c r="B174" s="189" t="s">
        <v>1905</v>
      </c>
      <c r="D174" s="434" t="s">
        <v>1906</v>
      </c>
      <c r="E174" s="355">
        <v>821920</v>
      </c>
      <c r="F174" s="511">
        <v>1457248</v>
      </c>
      <c r="G174" s="348">
        <v>43212.160000000003</v>
      </c>
      <c r="H174" s="348">
        <v>44000</v>
      </c>
      <c r="I174" s="358">
        <f t="shared" si="9"/>
        <v>787.83999999999651</v>
      </c>
      <c r="J174" s="360">
        <f t="shared" si="8"/>
        <v>-4171.1499999999869</v>
      </c>
    </row>
    <row r="175" spans="1:10" ht="34.5" customHeight="1" x14ac:dyDescent="0.25">
      <c r="A175" s="345">
        <v>43160</v>
      </c>
      <c r="B175" s="191" t="s">
        <v>1911</v>
      </c>
      <c r="D175" s="434" t="s">
        <v>1912</v>
      </c>
      <c r="E175" s="355">
        <v>717820</v>
      </c>
      <c r="F175" s="511">
        <v>1459314</v>
      </c>
      <c r="G175" s="348">
        <v>32081.5</v>
      </c>
      <c r="H175" s="348">
        <v>38000</v>
      </c>
      <c r="I175" s="358">
        <f t="shared" si="9"/>
        <v>5918.5</v>
      </c>
      <c r="J175" s="360">
        <f t="shared" si="8"/>
        <v>1747.3500000000131</v>
      </c>
    </row>
    <row r="176" spans="1:10" ht="37.5" customHeight="1" x14ac:dyDescent="0.25">
      <c r="A176" s="345">
        <v>43164</v>
      </c>
      <c r="B176" s="191" t="s">
        <v>1914</v>
      </c>
      <c r="D176" s="434" t="s">
        <v>1913</v>
      </c>
      <c r="E176" s="355">
        <v>633183.5</v>
      </c>
      <c r="F176" s="511">
        <v>1459800</v>
      </c>
      <c r="G176" s="348">
        <v>31928.54</v>
      </c>
      <c r="H176" s="348">
        <v>33500</v>
      </c>
      <c r="I176" s="358">
        <f t="shared" si="9"/>
        <v>1571.4599999999991</v>
      </c>
      <c r="J176" s="360">
        <f t="shared" si="8"/>
        <v>3318.8100000000122</v>
      </c>
    </row>
    <row r="177" spans="1:10" ht="45" x14ac:dyDescent="0.25">
      <c r="A177" s="345">
        <v>43167</v>
      </c>
      <c r="B177" s="191" t="s">
        <v>1917</v>
      </c>
      <c r="D177" s="434" t="s">
        <v>1918</v>
      </c>
      <c r="E177" s="355">
        <v>611715</v>
      </c>
      <c r="F177" s="511">
        <v>1461449</v>
      </c>
      <c r="G177" s="348">
        <v>29152.91</v>
      </c>
      <c r="H177" s="348">
        <v>32500</v>
      </c>
      <c r="I177" s="358">
        <f t="shared" si="9"/>
        <v>3347.09</v>
      </c>
      <c r="J177" s="360">
        <f t="shared" si="8"/>
        <v>6665.9000000000124</v>
      </c>
    </row>
    <row r="178" spans="1:10" ht="45" x14ac:dyDescent="0.25">
      <c r="A178" s="345">
        <v>43171</v>
      </c>
      <c r="B178" s="191" t="s">
        <v>1919</v>
      </c>
      <c r="D178" s="434" t="s">
        <v>1920</v>
      </c>
      <c r="E178" s="355">
        <v>621192</v>
      </c>
      <c r="F178" s="511">
        <v>1462432</v>
      </c>
      <c r="G178" s="348">
        <v>27120.04</v>
      </c>
      <c r="H178" s="348">
        <v>33000</v>
      </c>
      <c r="I178" s="358">
        <f t="shared" si="9"/>
        <v>5879.9599999999991</v>
      </c>
      <c r="J178" s="360">
        <f t="shared" si="8"/>
        <v>12545.860000000011</v>
      </c>
    </row>
    <row r="179" spans="1:10" ht="51.75" customHeight="1" x14ac:dyDescent="0.25">
      <c r="A179" s="345">
        <v>43174</v>
      </c>
      <c r="B179" s="191" t="s">
        <v>1926</v>
      </c>
      <c r="D179" s="434" t="s">
        <v>1927</v>
      </c>
      <c r="E179" s="355">
        <v>468450</v>
      </c>
      <c r="F179" s="511">
        <v>1464397</v>
      </c>
      <c r="G179" s="348">
        <v>26819.55</v>
      </c>
      <c r="H179" s="348">
        <v>25000</v>
      </c>
      <c r="I179" s="358">
        <f t="shared" si="9"/>
        <v>-1819.5499999999993</v>
      </c>
      <c r="J179" s="360">
        <f t="shared" si="8"/>
        <v>10726.310000000012</v>
      </c>
    </row>
    <row r="180" spans="1:10" ht="45" x14ac:dyDescent="0.25">
      <c r="A180" s="345">
        <v>43179</v>
      </c>
      <c r="B180" s="191" t="s">
        <v>1928</v>
      </c>
      <c r="D180" s="434" t="s">
        <v>1929</v>
      </c>
      <c r="E180" s="355">
        <v>376260</v>
      </c>
      <c r="F180" s="511">
        <v>1464693</v>
      </c>
      <c r="G180" s="348">
        <v>26082.42</v>
      </c>
      <c r="H180" s="348">
        <v>20000</v>
      </c>
      <c r="I180" s="358">
        <f t="shared" si="9"/>
        <v>-6082.4199999999983</v>
      </c>
      <c r="J180" s="360">
        <f t="shared" si="8"/>
        <v>4643.890000000014</v>
      </c>
    </row>
    <row r="181" spans="1:10" ht="45" x14ac:dyDescent="0.25">
      <c r="A181" s="345">
        <v>43181</v>
      </c>
      <c r="B181" s="191" t="s">
        <v>1933</v>
      </c>
      <c r="D181" s="434" t="s">
        <v>1934</v>
      </c>
      <c r="E181" s="355">
        <v>372780</v>
      </c>
      <c r="F181" s="511">
        <v>1466469</v>
      </c>
      <c r="G181" s="348">
        <v>26576.55</v>
      </c>
      <c r="H181" s="348">
        <v>20000</v>
      </c>
      <c r="I181" s="358">
        <f t="shared" si="9"/>
        <v>-6576.5499999999993</v>
      </c>
      <c r="J181" s="360">
        <f t="shared" si="8"/>
        <v>-1932.6599999999853</v>
      </c>
    </row>
    <row r="182" spans="1:10" ht="45" x14ac:dyDescent="0.25">
      <c r="A182" s="345">
        <v>43184</v>
      </c>
      <c r="B182" s="191" t="s">
        <v>1936</v>
      </c>
      <c r="D182" s="434" t="s">
        <v>1935</v>
      </c>
      <c r="E182" s="355">
        <v>372780</v>
      </c>
      <c r="F182" s="511">
        <v>1466470</v>
      </c>
      <c r="G182" s="348">
        <v>26481.14</v>
      </c>
      <c r="H182" s="348">
        <v>20000</v>
      </c>
      <c r="I182" s="358">
        <f t="shared" si="9"/>
        <v>-6481.1399999999994</v>
      </c>
      <c r="J182" s="360">
        <f t="shared" si="8"/>
        <v>-8413.7999999999847</v>
      </c>
    </row>
    <row r="183" spans="1:10" ht="45" x14ac:dyDescent="0.25">
      <c r="A183" s="345">
        <v>43187</v>
      </c>
      <c r="B183" s="191" t="s">
        <v>1942</v>
      </c>
      <c r="D183" s="434" t="s">
        <v>1943</v>
      </c>
      <c r="E183" s="355">
        <v>479960</v>
      </c>
      <c r="F183" s="511">
        <v>1468880</v>
      </c>
      <c r="G183" s="348">
        <v>26900.57</v>
      </c>
      <c r="H183" s="348">
        <v>26000</v>
      </c>
      <c r="I183" s="358">
        <f t="shared" si="9"/>
        <v>-900.56999999999971</v>
      </c>
      <c r="J183" s="360">
        <f t="shared" si="8"/>
        <v>-9314.3699999999844</v>
      </c>
    </row>
    <row r="184" spans="1:10" ht="42" customHeight="1" x14ac:dyDescent="0.25">
      <c r="A184" s="345">
        <v>43187</v>
      </c>
      <c r="B184" s="191" t="s">
        <v>1944</v>
      </c>
      <c r="D184" s="434" t="s">
        <v>1945</v>
      </c>
      <c r="E184" s="355">
        <v>479960</v>
      </c>
      <c r="F184" s="511">
        <v>1469167</v>
      </c>
      <c r="G184" s="348">
        <v>26505.24</v>
      </c>
      <c r="H184" s="348">
        <v>26000</v>
      </c>
      <c r="I184" s="358">
        <f t="shared" si="9"/>
        <v>-505.2400000000016</v>
      </c>
      <c r="J184" s="360">
        <f t="shared" si="8"/>
        <v>-9819.609999999986</v>
      </c>
    </row>
    <row r="185" spans="1:10" ht="49.5" customHeight="1" x14ac:dyDescent="0.25">
      <c r="A185" s="345">
        <v>43195</v>
      </c>
      <c r="B185" s="194" t="s">
        <v>1949</v>
      </c>
      <c r="D185" s="434" t="s">
        <v>1948</v>
      </c>
      <c r="E185" s="355">
        <v>509852</v>
      </c>
      <c r="F185" s="511">
        <v>1471409</v>
      </c>
      <c r="G185" s="348">
        <v>27677.46</v>
      </c>
      <c r="H185" s="348">
        <v>28000</v>
      </c>
      <c r="I185" s="358">
        <f t="shared" si="9"/>
        <v>322.54000000000087</v>
      </c>
      <c r="J185" s="360">
        <f t="shared" si="8"/>
        <v>-9497.0699999999852</v>
      </c>
    </row>
    <row r="186" spans="1:10" ht="42.75" customHeight="1" x14ac:dyDescent="0.25">
      <c r="A186" s="345">
        <v>43199</v>
      </c>
      <c r="B186" s="194" t="s">
        <v>1951</v>
      </c>
      <c r="D186" s="434" t="s">
        <v>1950</v>
      </c>
      <c r="E186" s="355">
        <v>512820</v>
      </c>
      <c r="F186" s="511">
        <v>1472031</v>
      </c>
      <c r="G186" s="348">
        <v>27220.16</v>
      </c>
      <c r="H186" s="348">
        <v>28000</v>
      </c>
      <c r="I186" s="358">
        <f t="shared" si="9"/>
        <v>779.84000000000015</v>
      </c>
      <c r="J186" s="360">
        <f t="shared" si="8"/>
        <v>-8717.229999999985</v>
      </c>
    </row>
    <row r="187" spans="1:10" ht="38.25" customHeight="1" x14ac:dyDescent="0.25">
      <c r="A187" s="345">
        <v>43202</v>
      </c>
      <c r="B187" s="194" t="s">
        <v>1955</v>
      </c>
      <c r="D187" s="434" t="s">
        <v>1956</v>
      </c>
      <c r="E187" s="355">
        <v>512680</v>
      </c>
      <c r="F187" s="511">
        <v>1473841</v>
      </c>
      <c r="G187" s="348">
        <v>28247.38</v>
      </c>
      <c r="H187" s="348">
        <v>28000</v>
      </c>
      <c r="I187" s="358">
        <f t="shared" si="9"/>
        <v>-247.38000000000102</v>
      </c>
      <c r="J187" s="360">
        <f t="shared" si="8"/>
        <v>-8964.609999999986</v>
      </c>
    </row>
    <row r="188" spans="1:10" ht="38.25" customHeight="1" x14ac:dyDescent="0.25">
      <c r="A188" s="345">
        <v>43206</v>
      </c>
      <c r="B188" s="194" t="s">
        <v>1957</v>
      </c>
      <c r="D188" s="434" t="s">
        <v>1958</v>
      </c>
      <c r="E188" s="355">
        <v>498712.5</v>
      </c>
      <c r="F188" s="511">
        <v>1475578</v>
      </c>
      <c r="G188" s="348">
        <v>28167.200000000001</v>
      </c>
      <c r="H188" s="348">
        <v>27500</v>
      </c>
      <c r="I188" s="358">
        <f t="shared" si="9"/>
        <v>-667.20000000000073</v>
      </c>
      <c r="J188" s="360">
        <f t="shared" si="8"/>
        <v>-9631.8099999999868</v>
      </c>
    </row>
    <row r="189" spans="1:10" ht="38.25" customHeight="1" x14ac:dyDescent="0.25">
      <c r="A189" s="345">
        <v>43209</v>
      </c>
      <c r="B189" s="194" t="s">
        <v>1962</v>
      </c>
      <c r="D189" s="434" t="s">
        <v>1963</v>
      </c>
      <c r="E189" s="355">
        <v>522493</v>
      </c>
      <c r="F189" s="511">
        <v>1476253</v>
      </c>
      <c r="G189" s="348">
        <v>28786.85</v>
      </c>
      <c r="H189" s="348">
        <v>29000</v>
      </c>
      <c r="I189" s="358">
        <f t="shared" si="9"/>
        <v>213.15000000000146</v>
      </c>
      <c r="J189" s="361">
        <f t="shared" si="8"/>
        <v>-9418.6599999999853</v>
      </c>
    </row>
    <row r="190" spans="1:10" ht="37.5" customHeight="1" x14ac:dyDescent="0.25">
      <c r="A190" s="345">
        <v>43213</v>
      </c>
      <c r="B190" s="194" t="s">
        <v>1964</v>
      </c>
      <c r="D190" s="434" t="s">
        <v>1965</v>
      </c>
      <c r="E190" s="355">
        <v>554039</v>
      </c>
      <c r="F190" s="511">
        <v>1476899</v>
      </c>
      <c r="G190" s="348">
        <v>27758.07</v>
      </c>
      <c r="H190" s="348">
        <v>29500</v>
      </c>
      <c r="I190" s="358">
        <f t="shared" si="9"/>
        <v>1741.9300000000003</v>
      </c>
      <c r="J190" s="360">
        <f t="shared" si="8"/>
        <v>-7676.729999999985</v>
      </c>
    </row>
    <row r="191" spans="1:10" ht="38.25" customHeight="1" x14ac:dyDescent="0.25">
      <c r="A191" s="345">
        <v>43216</v>
      </c>
      <c r="B191" s="194" t="s">
        <v>1969</v>
      </c>
      <c r="D191" s="434" t="s">
        <v>1970</v>
      </c>
      <c r="E191" s="355">
        <v>651670.5</v>
      </c>
      <c r="F191" s="511">
        <v>1479069</v>
      </c>
      <c r="G191" s="348">
        <v>26997.439999999999</v>
      </c>
      <c r="H191" s="348">
        <v>34500</v>
      </c>
      <c r="I191" s="358">
        <f t="shared" si="9"/>
        <v>7502.5600000000013</v>
      </c>
      <c r="J191" s="360">
        <f t="shared" si="8"/>
        <v>-174.1699999999837</v>
      </c>
    </row>
    <row r="192" spans="1:10" ht="39.75" customHeight="1" x14ac:dyDescent="0.25">
      <c r="A192" s="345">
        <v>43217</v>
      </c>
      <c r="B192" s="194" t="s">
        <v>1971</v>
      </c>
      <c r="D192" s="434" t="s">
        <v>1977</v>
      </c>
      <c r="E192" s="355">
        <v>584505</v>
      </c>
      <c r="F192" s="511">
        <v>1479070</v>
      </c>
      <c r="G192" s="348">
        <v>27045.38</v>
      </c>
      <c r="H192" s="348">
        <v>31000</v>
      </c>
      <c r="I192" s="358">
        <f t="shared" si="9"/>
        <v>3954.619999999999</v>
      </c>
      <c r="J192" s="360">
        <f t="shared" si="8"/>
        <v>3780.4500000000153</v>
      </c>
    </row>
    <row r="193" spans="1:10" ht="39.75" customHeight="1" x14ac:dyDescent="0.25">
      <c r="A193" s="345">
        <v>43223</v>
      </c>
      <c r="B193" s="196" t="s">
        <v>1975</v>
      </c>
      <c r="D193" s="434" t="s">
        <v>1976</v>
      </c>
      <c r="E193" s="355">
        <v>477375</v>
      </c>
      <c r="F193" s="511">
        <v>1481491</v>
      </c>
      <c r="G193" s="348">
        <v>25361.59</v>
      </c>
      <c r="H193" s="348">
        <v>25000</v>
      </c>
      <c r="I193" s="358">
        <f t="shared" si="9"/>
        <v>-361.59000000000015</v>
      </c>
      <c r="J193" s="360">
        <f t="shared" si="8"/>
        <v>3418.8600000000151</v>
      </c>
    </row>
    <row r="194" spans="1:10" ht="36" customHeight="1" x14ac:dyDescent="0.25">
      <c r="A194" s="345">
        <v>43227</v>
      </c>
      <c r="B194" s="196" t="s">
        <v>1978</v>
      </c>
      <c r="D194" s="434" t="s">
        <v>1979</v>
      </c>
      <c r="E194" s="355">
        <v>488250</v>
      </c>
      <c r="F194" s="511">
        <v>1482235</v>
      </c>
      <c r="G194" s="348">
        <v>25514.73</v>
      </c>
      <c r="H194" s="348">
        <v>25000</v>
      </c>
      <c r="I194" s="358">
        <f t="shared" si="9"/>
        <v>-514.72999999999956</v>
      </c>
      <c r="J194" s="360">
        <f t="shared" si="8"/>
        <v>2904.1300000000156</v>
      </c>
    </row>
    <row r="195" spans="1:10" ht="39.75" customHeight="1" x14ac:dyDescent="0.25">
      <c r="A195" s="345">
        <v>43230</v>
      </c>
      <c r="B195" s="196" t="s">
        <v>1982</v>
      </c>
      <c r="D195" s="434" t="s">
        <v>1983</v>
      </c>
      <c r="E195" s="355">
        <v>491225</v>
      </c>
      <c r="F195" s="511">
        <v>1483955</v>
      </c>
      <c r="G195" s="348">
        <v>25650.28</v>
      </c>
      <c r="H195" s="348">
        <v>25000</v>
      </c>
      <c r="I195" s="358">
        <f t="shared" si="9"/>
        <v>-650.27999999999884</v>
      </c>
      <c r="J195" s="360">
        <f t="shared" si="8"/>
        <v>2253.8500000000167</v>
      </c>
    </row>
    <row r="196" spans="1:10" ht="40.5" customHeight="1" x14ac:dyDescent="0.25">
      <c r="A196" s="345">
        <v>43234</v>
      </c>
      <c r="B196" s="196" t="s">
        <v>1986</v>
      </c>
      <c r="D196" s="434" t="s">
        <v>1987</v>
      </c>
      <c r="E196" s="355">
        <v>482250</v>
      </c>
      <c r="F196" s="511">
        <v>1484904</v>
      </c>
      <c r="G196" s="348">
        <v>25431.49</v>
      </c>
      <c r="H196" s="348">
        <v>25000</v>
      </c>
      <c r="I196" s="358">
        <f t="shared" si="9"/>
        <v>-431.4900000000016</v>
      </c>
      <c r="J196" s="360">
        <f t="shared" si="8"/>
        <v>1822.3600000000151</v>
      </c>
    </row>
    <row r="197" spans="1:10" ht="38.25" customHeight="1" x14ac:dyDescent="0.25">
      <c r="A197" s="345">
        <v>43236</v>
      </c>
      <c r="B197" s="196" t="s">
        <v>1990</v>
      </c>
      <c r="D197" s="434" t="s">
        <v>1991</v>
      </c>
      <c r="E197" s="355">
        <v>494200</v>
      </c>
      <c r="F197" s="511">
        <v>1485225</v>
      </c>
      <c r="G197" s="348">
        <v>26202.51</v>
      </c>
      <c r="H197" s="348">
        <v>25000</v>
      </c>
      <c r="I197" s="358">
        <f t="shared" si="9"/>
        <v>-1202.5099999999984</v>
      </c>
      <c r="J197" s="360">
        <f t="shared" si="8"/>
        <v>619.85000000001673</v>
      </c>
    </row>
    <row r="198" spans="1:10" ht="38.25" customHeight="1" x14ac:dyDescent="0.25">
      <c r="A198" s="345">
        <v>43237</v>
      </c>
      <c r="B198" s="196" t="s">
        <v>1992</v>
      </c>
      <c r="D198" s="434" t="s">
        <v>1993</v>
      </c>
      <c r="E198" s="355">
        <v>512902</v>
      </c>
      <c r="F198" s="511">
        <v>1486410</v>
      </c>
      <c r="G198" s="348">
        <v>27445.46</v>
      </c>
      <c r="H198" s="348">
        <v>26000</v>
      </c>
      <c r="I198" s="358">
        <f t="shared" si="9"/>
        <v>-1445.4599999999991</v>
      </c>
      <c r="J198" s="361">
        <f t="shared" si="8"/>
        <v>-825.60999999998239</v>
      </c>
    </row>
    <row r="199" spans="1:10" ht="35.25" customHeight="1" x14ac:dyDescent="0.25">
      <c r="A199" s="345">
        <v>43241</v>
      </c>
      <c r="B199" s="196" t="s">
        <v>1994</v>
      </c>
      <c r="D199" s="434" t="s">
        <v>1995</v>
      </c>
      <c r="E199" s="355">
        <v>558600</v>
      </c>
      <c r="F199" s="511">
        <v>1487469</v>
      </c>
      <c r="G199" s="348">
        <v>26529.34</v>
      </c>
      <c r="H199" s="348">
        <v>28000</v>
      </c>
      <c r="I199" s="358">
        <f t="shared" si="9"/>
        <v>1470.6599999999999</v>
      </c>
      <c r="J199" s="360">
        <f t="shared" si="8"/>
        <v>645.05000000001746</v>
      </c>
    </row>
    <row r="200" spans="1:10" ht="45" x14ac:dyDescent="0.25">
      <c r="A200" s="345">
        <v>43244</v>
      </c>
      <c r="B200" s="196" t="s">
        <v>1999</v>
      </c>
      <c r="D200" s="434" t="s">
        <v>2000</v>
      </c>
      <c r="E200" s="355">
        <v>551432</v>
      </c>
      <c r="F200" s="511">
        <v>1489056</v>
      </c>
      <c r="G200" s="348">
        <v>29066.84</v>
      </c>
      <c r="H200" s="348">
        <v>28000</v>
      </c>
      <c r="I200" s="358">
        <f t="shared" si="9"/>
        <v>-1066.8400000000001</v>
      </c>
      <c r="J200" s="360">
        <f t="shared" si="8"/>
        <v>-421.78999999998268</v>
      </c>
    </row>
    <row r="201" spans="1:10" ht="45" x14ac:dyDescent="0.25">
      <c r="A201" s="345">
        <v>43249</v>
      </c>
      <c r="B201" s="196" t="s">
        <v>2001</v>
      </c>
      <c r="D201" s="434" t="s">
        <v>2002</v>
      </c>
      <c r="E201" s="355">
        <v>578288.5</v>
      </c>
      <c r="F201" s="511">
        <v>1489294</v>
      </c>
      <c r="G201" s="348">
        <v>30169.34</v>
      </c>
      <c r="H201" s="348">
        <v>29500</v>
      </c>
      <c r="I201" s="358">
        <f t="shared" si="9"/>
        <v>-669.34000000000015</v>
      </c>
      <c r="J201" s="360">
        <f t="shared" si="8"/>
        <v>-1091.1299999999828</v>
      </c>
    </row>
    <row r="202" spans="1:10" ht="42" customHeight="1" x14ac:dyDescent="0.25">
      <c r="A202" s="345">
        <v>43251</v>
      </c>
      <c r="B202" s="196" t="s">
        <v>2014</v>
      </c>
      <c r="D202" s="434" t="s">
        <v>2008</v>
      </c>
      <c r="E202" s="355">
        <v>633248</v>
      </c>
      <c r="F202" s="511">
        <v>1491243</v>
      </c>
      <c r="G202" s="348">
        <v>30960.77</v>
      </c>
      <c r="H202" s="348">
        <v>32000</v>
      </c>
      <c r="I202" s="358">
        <f t="shared" si="9"/>
        <v>1039.2299999999996</v>
      </c>
      <c r="J202" s="360">
        <f t="shared" si="8"/>
        <v>-51.899999999983265</v>
      </c>
    </row>
    <row r="203" spans="1:10" ht="41.25" customHeight="1" x14ac:dyDescent="0.25">
      <c r="A203" s="345">
        <v>43256</v>
      </c>
      <c r="B203" s="185" t="s">
        <v>2013</v>
      </c>
      <c r="D203" s="434" t="s">
        <v>2015</v>
      </c>
      <c r="E203" s="355">
        <v>662350</v>
      </c>
      <c r="F203" s="511">
        <v>1492286</v>
      </c>
      <c r="G203" s="348">
        <v>31512.73</v>
      </c>
      <c r="H203" s="348">
        <v>32500</v>
      </c>
      <c r="I203" s="358">
        <f t="shared" si="9"/>
        <v>987.27000000000044</v>
      </c>
      <c r="J203" s="360">
        <f t="shared" si="8"/>
        <v>935.37000000001717</v>
      </c>
    </row>
    <row r="204" spans="1:10" ht="36" customHeight="1" x14ac:dyDescent="0.25">
      <c r="A204" s="345">
        <v>43258</v>
      </c>
      <c r="B204" s="185" t="s">
        <v>2016</v>
      </c>
      <c r="D204" s="434" t="s">
        <v>2017</v>
      </c>
      <c r="E204" s="355">
        <v>650336</v>
      </c>
      <c r="F204" s="511">
        <v>1493868</v>
      </c>
      <c r="G204" s="348">
        <v>30352.49</v>
      </c>
      <c r="H204" s="348">
        <v>32000</v>
      </c>
      <c r="I204" s="358">
        <f t="shared" si="9"/>
        <v>1647.5099999999984</v>
      </c>
      <c r="J204" s="360">
        <f t="shared" si="8"/>
        <v>2582.8800000000156</v>
      </c>
    </row>
    <row r="205" spans="1:10" ht="37.5" customHeight="1" x14ac:dyDescent="0.25">
      <c r="A205" s="345">
        <v>43262</v>
      </c>
      <c r="B205" s="185" t="s">
        <v>2018</v>
      </c>
      <c r="D205" s="434" t="s">
        <v>2019</v>
      </c>
      <c r="E205" s="355">
        <v>635469</v>
      </c>
      <c r="F205" s="511">
        <v>1494729</v>
      </c>
      <c r="G205" s="348">
        <v>30220.560000000001</v>
      </c>
      <c r="H205" s="348">
        <v>31000</v>
      </c>
      <c r="I205" s="358">
        <f t="shared" si="9"/>
        <v>779.43999999999869</v>
      </c>
      <c r="J205" s="360">
        <f t="shared" si="8"/>
        <v>3362.3200000000143</v>
      </c>
    </row>
    <row r="206" spans="1:10" ht="46.5" customHeight="1" x14ac:dyDescent="0.25">
      <c r="A206" s="345">
        <v>43265</v>
      </c>
      <c r="B206" s="185" t="s">
        <v>2022</v>
      </c>
      <c r="D206" s="434" t="s">
        <v>2023</v>
      </c>
      <c r="E206" s="355">
        <v>642599</v>
      </c>
      <c r="F206" s="511">
        <v>1496474</v>
      </c>
      <c r="G206" s="348">
        <v>31090.6</v>
      </c>
      <c r="H206" s="348">
        <v>31000</v>
      </c>
      <c r="I206" s="358">
        <f t="shared" si="9"/>
        <v>-90.599999999998545</v>
      </c>
      <c r="J206" s="360">
        <f t="shared" ref="J206:J247" si="10">J205+I206</f>
        <v>3271.7200000000157</v>
      </c>
    </row>
    <row r="207" spans="1:10" ht="46.5" customHeight="1" x14ac:dyDescent="0.25">
      <c r="A207" s="345">
        <v>43269</v>
      </c>
      <c r="B207" s="185" t="s">
        <v>2027</v>
      </c>
      <c r="D207" s="434" t="s">
        <v>2028</v>
      </c>
      <c r="E207" s="355">
        <v>620670</v>
      </c>
      <c r="F207" s="511">
        <v>1497230</v>
      </c>
      <c r="G207" s="348">
        <v>30720.87</v>
      </c>
      <c r="H207" s="348">
        <v>30000</v>
      </c>
      <c r="I207" s="358">
        <f t="shared" si="9"/>
        <v>-720.86999999999898</v>
      </c>
      <c r="J207" s="360">
        <f t="shared" si="10"/>
        <v>2550.8500000000167</v>
      </c>
    </row>
    <row r="208" spans="1:10" ht="42" customHeight="1" x14ac:dyDescent="0.25">
      <c r="A208" s="345">
        <v>43272</v>
      </c>
      <c r="B208" s="185" t="s">
        <v>2029</v>
      </c>
      <c r="D208" s="434" t="s">
        <v>2030</v>
      </c>
      <c r="E208" s="355">
        <v>615900</v>
      </c>
      <c r="F208" s="511">
        <v>1499180</v>
      </c>
      <c r="G208" s="348">
        <v>30444.74</v>
      </c>
      <c r="H208" s="348">
        <v>30000</v>
      </c>
      <c r="I208" s="358">
        <f t="shared" si="9"/>
        <v>-444.7400000000016</v>
      </c>
      <c r="J208" s="360">
        <f t="shared" si="10"/>
        <v>2106.1100000000151</v>
      </c>
    </row>
    <row r="209" spans="1:12" ht="40.5" customHeight="1" x14ac:dyDescent="0.25">
      <c r="A209" s="345">
        <v>43276</v>
      </c>
      <c r="B209" s="185" t="s">
        <v>2034</v>
      </c>
      <c r="D209" s="434" t="s">
        <v>2035</v>
      </c>
      <c r="E209" s="355">
        <v>611040</v>
      </c>
      <c r="F209" s="511">
        <v>1499859</v>
      </c>
      <c r="G209" s="348">
        <v>34469.35</v>
      </c>
      <c r="H209" s="348">
        <v>30000</v>
      </c>
      <c r="I209" s="358">
        <f t="shared" si="9"/>
        <v>-4469.3499999999985</v>
      </c>
      <c r="J209" s="360">
        <f t="shared" si="10"/>
        <v>-2363.2399999999834</v>
      </c>
    </row>
    <row r="210" spans="1:12" ht="42" customHeight="1" x14ac:dyDescent="0.25">
      <c r="A210" s="345">
        <v>43279</v>
      </c>
      <c r="B210" s="185" t="s">
        <v>2038</v>
      </c>
      <c r="D210" s="434" t="s">
        <v>2039</v>
      </c>
      <c r="E210" s="355">
        <v>619070</v>
      </c>
      <c r="F210" s="511">
        <v>1501198</v>
      </c>
      <c r="G210" s="348">
        <v>28542.73</v>
      </c>
      <c r="H210" s="348">
        <v>31000</v>
      </c>
      <c r="I210" s="358">
        <f t="shared" ref="I210:I273" si="11">H210-G210</f>
        <v>2457.2700000000004</v>
      </c>
      <c r="J210" s="360">
        <f t="shared" si="10"/>
        <v>94.030000000017026</v>
      </c>
    </row>
    <row r="211" spans="1:12" ht="43.5" customHeight="1" x14ac:dyDescent="0.25">
      <c r="A211" s="345">
        <v>43283</v>
      </c>
      <c r="B211" s="178" t="s">
        <v>2045</v>
      </c>
      <c r="D211" s="434" t="s">
        <v>2046</v>
      </c>
      <c r="E211" s="355">
        <v>676566</v>
      </c>
      <c r="F211" s="511">
        <v>1502149</v>
      </c>
      <c r="G211" s="348">
        <v>27630.59</v>
      </c>
      <c r="H211" s="348">
        <v>34000</v>
      </c>
      <c r="I211" s="358">
        <f t="shared" si="11"/>
        <v>6369.41</v>
      </c>
      <c r="J211" s="361">
        <f t="shared" si="10"/>
        <v>6463.4400000000169</v>
      </c>
    </row>
    <row r="212" spans="1:12" ht="40.5" customHeight="1" x14ac:dyDescent="0.25">
      <c r="A212" s="345">
        <v>43286</v>
      </c>
      <c r="B212" s="178" t="s">
        <v>2049</v>
      </c>
      <c r="D212" s="499" t="s">
        <v>2050</v>
      </c>
      <c r="E212" s="355">
        <v>572083</v>
      </c>
      <c r="F212" s="511">
        <v>1502539</v>
      </c>
      <c r="G212" s="348">
        <v>26511.74</v>
      </c>
      <c r="H212" s="348">
        <v>29000</v>
      </c>
      <c r="I212" s="358">
        <f t="shared" si="11"/>
        <v>2488.2599999999984</v>
      </c>
      <c r="J212" s="360">
        <f t="shared" si="10"/>
        <v>8951.7000000000153</v>
      </c>
    </row>
    <row r="213" spans="1:12" ht="36.75" customHeight="1" x14ac:dyDescent="0.25">
      <c r="A213" s="345">
        <v>43290</v>
      </c>
      <c r="B213" s="178" t="s">
        <v>2051</v>
      </c>
      <c r="D213" s="434" t="s">
        <v>2052</v>
      </c>
      <c r="E213" s="355">
        <v>478000</v>
      </c>
      <c r="F213" s="511">
        <v>1503927</v>
      </c>
      <c r="G213" s="348">
        <v>26812.5</v>
      </c>
      <c r="H213" s="348">
        <v>25000</v>
      </c>
      <c r="I213" s="358">
        <f t="shared" si="11"/>
        <v>-1812.5</v>
      </c>
      <c r="J213" s="360">
        <f t="shared" si="10"/>
        <v>7139.2000000000153</v>
      </c>
    </row>
    <row r="214" spans="1:12" ht="38.25" customHeight="1" x14ac:dyDescent="0.25">
      <c r="A214" s="345">
        <v>43291</v>
      </c>
      <c r="B214" s="178" t="s">
        <v>2053</v>
      </c>
      <c r="D214" s="434" t="s">
        <v>2054</v>
      </c>
      <c r="E214" s="355">
        <v>478000</v>
      </c>
      <c r="F214" s="511">
        <v>1504803</v>
      </c>
      <c r="G214" s="348">
        <v>25704.7</v>
      </c>
      <c r="H214" s="348">
        <v>25000</v>
      </c>
      <c r="I214" s="358">
        <f t="shared" si="11"/>
        <v>-704.70000000000073</v>
      </c>
      <c r="J214" s="360">
        <f t="shared" si="10"/>
        <v>6434.5000000000146</v>
      </c>
    </row>
    <row r="215" spans="1:12" ht="46.5" customHeight="1" x14ac:dyDescent="0.25">
      <c r="A215" s="345">
        <v>43297</v>
      </c>
      <c r="B215" s="178" t="s">
        <v>2059</v>
      </c>
      <c r="D215" s="434" t="s">
        <v>2060</v>
      </c>
      <c r="E215" s="355">
        <v>474200</v>
      </c>
      <c r="F215" s="511">
        <v>1506120</v>
      </c>
      <c r="G215" s="348">
        <v>28071.06</v>
      </c>
      <c r="H215" s="348">
        <v>25000</v>
      </c>
      <c r="I215" s="358">
        <f t="shared" si="11"/>
        <v>-3071.0600000000013</v>
      </c>
      <c r="J215" s="360">
        <f t="shared" si="10"/>
        <v>3363.4400000000132</v>
      </c>
    </row>
    <row r="216" spans="1:12" ht="45" x14ac:dyDescent="0.25">
      <c r="A216" s="345">
        <v>43298</v>
      </c>
      <c r="B216" s="178" t="s">
        <v>2061</v>
      </c>
      <c r="D216" s="434" t="s">
        <v>2062</v>
      </c>
      <c r="E216" s="355">
        <v>492960</v>
      </c>
      <c r="F216" s="511">
        <v>1507379</v>
      </c>
      <c r="G216" s="348">
        <v>28030.9</v>
      </c>
      <c r="H216" s="348">
        <v>26000</v>
      </c>
      <c r="I216" s="358">
        <f t="shared" si="11"/>
        <v>-2030.9000000000015</v>
      </c>
      <c r="J216" s="360">
        <f t="shared" si="10"/>
        <v>1332.5400000000118</v>
      </c>
    </row>
    <row r="217" spans="1:12" ht="40.5" customHeight="1" x14ac:dyDescent="0.25">
      <c r="A217" s="345">
        <v>43304</v>
      </c>
      <c r="B217" s="178" t="s">
        <v>2068</v>
      </c>
      <c r="D217" s="434" t="s">
        <v>2069</v>
      </c>
      <c r="E217" s="355">
        <v>575940</v>
      </c>
      <c r="F217" s="511">
        <v>1508386</v>
      </c>
      <c r="G217" s="348">
        <v>27990.62</v>
      </c>
      <c r="H217" s="348">
        <v>30000</v>
      </c>
      <c r="I217" s="358">
        <f t="shared" si="11"/>
        <v>2009.380000000001</v>
      </c>
      <c r="J217" s="360">
        <f t="shared" si="10"/>
        <v>3341.9200000000128</v>
      </c>
    </row>
    <row r="218" spans="1:12" ht="40.5" customHeight="1" x14ac:dyDescent="0.25">
      <c r="A218" s="345">
        <v>43305</v>
      </c>
      <c r="B218" s="178" t="s">
        <v>2070</v>
      </c>
      <c r="D218" s="434" t="s">
        <v>2071</v>
      </c>
      <c r="E218" s="355">
        <v>575940</v>
      </c>
      <c r="F218" s="511">
        <v>1509220</v>
      </c>
      <c r="G218" s="348">
        <v>28271.42</v>
      </c>
      <c r="H218" s="348">
        <v>30000</v>
      </c>
      <c r="I218" s="358">
        <f t="shared" si="11"/>
        <v>1728.5800000000017</v>
      </c>
      <c r="J218" s="360">
        <f t="shared" si="10"/>
        <v>5070.5000000000146</v>
      </c>
    </row>
    <row r="219" spans="1:12" ht="45" customHeight="1" x14ac:dyDescent="0.25">
      <c r="A219" s="345">
        <v>43311</v>
      </c>
      <c r="B219" s="178" t="s">
        <v>2076</v>
      </c>
      <c r="D219" s="434" t="s">
        <v>2077</v>
      </c>
      <c r="E219" s="355">
        <v>559890</v>
      </c>
      <c r="F219" s="511">
        <v>1511036</v>
      </c>
      <c r="G219" s="348">
        <v>30924.400000000001</v>
      </c>
      <c r="H219" s="348">
        <v>30000</v>
      </c>
      <c r="I219" s="358">
        <f t="shared" si="11"/>
        <v>-924.40000000000146</v>
      </c>
      <c r="J219" s="360">
        <f t="shared" si="10"/>
        <v>4146.1000000000131</v>
      </c>
    </row>
    <row r="220" spans="1:12" ht="36" customHeight="1" x14ac:dyDescent="0.25">
      <c r="A220" s="345">
        <v>43312</v>
      </c>
      <c r="B220" s="178" t="s">
        <v>2078</v>
      </c>
      <c r="D220" s="434" t="s">
        <v>2079</v>
      </c>
      <c r="E220" s="355">
        <v>613206</v>
      </c>
      <c r="F220" s="511">
        <v>1512262</v>
      </c>
      <c r="G220" s="348">
        <v>29988.03</v>
      </c>
      <c r="H220" s="348">
        <v>33000</v>
      </c>
      <c r="I220" s="358">
        <f t="shared" si="11"/>
        <v>3011.9700000000012</v>
      </c>
      <c r="J220" s="360">
        <f t="shared" si="10"/>
        <v>7158.0700000000143</v>
      </c>
    </row>
    <row r="221" spans="1:12" ht="47.25" customHeight="1" x14ac:dyDescent="0.25">
      <c r="A221" s="345">
        <v>43318</v>
      </c>
      <c r="B221" s="198" t="s">
        <v>2080</v>
      </c>
      <c r="D221" s="434" t="s">
        <v>2081</v>
      </c>
      <c r="E221" s="355">
        <v>608497.5</v>
      </c>
      <c r="F221" s="511">
        <v>1513022</v>
      </c>
      <c r="G221" s="348">
        <v>30472.78</v>
      </c>
      <c r="H221" s="348">
        <v>32500</v>
      </c>
      <c r="I221" s="358">
        <f t="shared" si="11"/>
        <v>2027.2200000000012</v>
      </c>
      <c r="J221" s="360">
        <f t="shared" si="10"/>
        <v>9185.2900000000154</v>
      </c>
    </row>
    <row r="222" spans="1:12" ht="45" x14ac:dyDescent="0.3">
      <c r="A222" s="345">
        <v>43319</v>
      </c>
      <c r="B222" s="198" t="s">
        <v>2082</v>
      </c>
      <c r="D222" s="434" t="s">
        <v>2083</v>
      </c>
      <c r="E222" s="355">
        <v>801090</v>
      </c>
      <c r="F222" s="511">
        <v>1514048</v>
      </c>
      <c r="G222" s="348">
        <v>44416.35</v>
      </c>
      <c r="H222" s="348">
        <v>43000</v>
      </c>
      <c r="I222" s="358">
        <f t="shared" si="11"/>
        <v>-1416.3499999999985</v>
      </c>
      <c r="J222" s="360">
        <f t="shared" si="10"/>
        <v>7768.9400000000169</v>
      </c>
      <c r="K222" s="369" t="s">
        <v>1653</v>
      </c>
      <c r="L222" s="370"/>
    </row>
    <row r="223" spans="1:12" ht="39.75" customHeight="1" x14ac:dyDescent="0.25">
      <c r="A223" s="345">
        <v>43322</v>
      </c>
      <c r="B223" s="198" t="s">
        <v>2095</v>
      </c>
      <c r="D223" s="434" t="s">
        <v>2096</v>
      </c>
      <c r="E223" s="355">
        <v>573779</v>
      </c>
      <c r="F223" s="519">
        <v>1515558</v>
      </c>
      <c r="G223" s="371">
        <v>30381.439999999999</v>
      </c>
      <c r="H223" s="371">
        <v>31000</v>
      </c>
      <c r="I223" s="372">
        <f t="shared" si="11"/>
        <v>618.56000000000131</v>
      </c>
      <c r="J223" s="373">
        <f t="shared" si="10"/>
        <v>8387.5000000000182</v>
      </c>
    </row>
    <row r="224" spans="1:12" ht="38.25" customHeight="1" x14ac:dyDescent="0.25">
      <c r="A224" s="345">
        <v>43325</v>
      </c>
      <c r="B224" s="198" t="s">
        <v>2097</v>
      </c>
      <c r="D224" s="434" t="s">
        <v>2098</v>
      </c>
      <c r="E224" s="355">
        <v>569460</v>
      </c>
      <c r="F224" s="511">
        <v>1516414</v>
      </c>
      <c r="G224" s="348">
        <v>29219.51</v>
      </c>
      <c r="H224" s="348">
        <v>30000</v>
      </c>
      <c r="I224" s="358">
        <f t="shared" si="11"/>
        <v>780.4900000000016</v>
      </c>
      <c r="J224" s="360">
        <f t="shared" si="10"/>
        <v>9167.9900000000198</v>
      </c>
    </row>
    <row r="225" spans="1:11" ht="41.25" customHeight="1" x14ac:dyDescent="0.25">
      <c r="A225" s="345">
        <v>43329</v>
      </c>
      <c r="B225" s="198" t="s">
        <v>2103</v>
      </c>
      <c r="D225" s="434" t="s">
        <v>2104</v>
      </c>
      <c r="E225" s="355">
        <v>532560</v>
      </c>
      <c r="F225" s="511">
        <v>1518166</v>
      </c>
      <c r="G225" s="348">
        <v>28898.78</v>
      </c>
      <c r="H225" s="348">
        <v>28000</v>
      </c>
      <c r="I225" s="358">
        <f t="shared" si="11"/>
        <v>-898.77999999999884</v>
      </c>
      <c r="J225" s="360">
        <f t="shared" si="10"/>
        <v>8269.210000000021</v>
      </c>
    </row>
    <row r="226" spans="1:11" ht="45" x14ac:dyDescent="0.25">
      <c r="A226" s="345">
        <v>43332</v>
      </c>
      <c r="B226" s="198" t="s">
        <v>2105</v>
      </c>
      <c r="D226" s="434" t="s">
        <v>2106</v>
      </c>
      <c r="E226" s="355">
        <v>513000</v>
      </c>
      <c r="F226" s="511">
        <v>1518167</v>
      </c>
      <c r="G226" s="348">
        <v>28300.42</v>
      </c>
      <c r="H226" s="348">
        <v>27000</v>
      </c>
      <c r="I226" s="358">
        <f t="shared" si="11"/>
        <v>-1300.4199999999983</v>
      </c>
      <c r="J226" s="360">
        <f t="shared" si="10"/>
        <v>6968.7900000000227</v>
      </c>
    </row>
    <row r="227" spans="1:11" ht="45" x14ac:dyDescent="0.25">
      <c r="A227" s="345">
        <v>43336</v>
      </c>
      <c r="B227" s="198" t="s">
        <v>2112</v>
      </c>
      <c r="D227" s="434" t="s">
        <v>2113</v>
      </c>
      <c r="E227" s="355">
        <v>471225</v>
      </c>
      <c r="F227" s="511">
        <v>1520277</v>
      </c>
      <c r="G227" s="348">
        <v>26319.84</v>
      </c>
      <c r="H227" s="348">
        <v>25000</v>
      </c>
      <c r="I227" s="358">
        <f t="shared" si="11"/>
        <v>-1319.8400000000001</v>
      </c>
      <c r="J227" s="360">
        <f t="shared" si="10"/>
        <v>5648.9500000000226</v>
      </c>
    </row>
    <row r="228" spans="1:11" ht="45" x14ac:dyDescent="0.25">
      <c r="A228" s="345">
        <v>43339</v>
      </c>
      <c r="B228" s="198" t="s">
        <v>2114</v>
      </c>
      <c r="D228" s="434" t="s">
        <v>2115</v>
      </c>
      <c r="E228" s="355">
        <v>471800</v>
      </c>
      <c r="F228" s="511">
        <v>1520966</v>
      </c>
      <c r="G228" s="348">
        <v>26660.34</v>
      </c>
      <c r="H228" s="348">
        <v>25000</v>
      </c>
      <c r="I228" s="358">
        <f t="shared" si="11"/>
        <v>-1660.3400000000001</v>
      </c>
      <c r="J228" s="360">
        <f t="shared" si="10"/>
        <v>3988.6100000000224</v>
      </c>
    </row>
    <row r="229" spans="1:11" ht="45.75" customHeight="1" x14ac:dyDescent="0.25">
      <c r="A229" s="345">
        <v>43343</v>
      </c>
      <c r="B229" s="198" t="s">
        <v>2121</v>
      </c>
      <c r="D229" s="434" t="s">
        <v>2122</v>
      </c>
      <c r="E229" s="355">
        <v>498628</v>
      </c>
      <c r="F229" s="511">
        <v>1522593</v>
      </c>
      <c r="G229" s="348">
        <v>26698.58</v>
      </c>
      <c r="H229" s="348">
        <v>26000</v>
      </c>
      <c r="I229" s="358">
        <f t="shared" si="11"/>
        <v>-698.58000000000175</v>
      </c>
      <c r="J229" s="360">
        <f t="shared" si="10"/>
        <v>3290.0300000000207</v>
      </c>
    </row>
    <row r="230" spans="1:11" ht="51" customHeight="1" x14ac:dyDescent="0.25">
      <c r="A230" s="345">
        <v>43346</v>
      </c>
      <c r="B230" s="200" t="s">
        <v>2123</v>
      </c>
      <c r="D230" s="434" t="s">
        <v>2124</v>
      </c>
      <c r="E230" s="355">
        <v>500760</v>
      </c>
      <c r="F230" s="511">
        <v>1523172</v>
      </c>
      <c r="G230" s="348">
        <v>25798.46</v>
      </c>
      <c r="H230" s="348">
        <v>26000</v>
      </c>
      <c r="I230" s="358">
        <f t="shared" si="11"/>
        <v>201.54000000000087</v>
      </c>
      <c r="J230" s="360">
        <f t="shared" si="10"/>
        <v>3491.5700000000215</v>
      </c>
    </row>
    <row r="231" spans="1:11" ht="38.25" customHeight="1" x14ac:dyDescent="0.25">
      <c r="A231" s="345">
        <v>43350</v>
      </c>
      <c r="B231" s="200" t="s">
        <v>2129</v>
      </c>
      <c r="D231" s="434" t="s">
        <v>2130</v>
      </c>
      <c r="E231" s="355">
        <v>484275</v>
      </c>
      <c r="F231" s="511">
        <v>1524976</v>
      </c>
      <c r="G231" s="348">
        <v>25381.55</v>
      </c>
      <c r="H231" s="348">
        <v>25000</v>
      </c>
      <c r="I231" s="358">
        <f t="shared" si="11"/>
        <v>-381.54999999999927</v>
      </c>
      <c r="J231" s="360">
        <f t="shared" si="10"/>
        <v>3110.0200000000223</v>
      </c>
    </row>
    <row r="232" spans="1:11" ht="40.5" customHeight="1" x14ac:dyDescent="0.25">
      <c r="A232" s="345">
        <v>43353</v>
      </c>
      <c r="B232" s="200" t="s">
        <v>2131</v>
      </c>
      <c r="D232" s="434" t="s">
        <v>2132</v>
      </c>
      <c r="E232" s="355">
        <v>503542</v>
      </c>
      <c r="F232" s="511">
        <v>1525661</v>
      </c>
      <c r="G232" s="348">
        <v>25132.75</v>
      </c>
      <c r="H232" s="348">
        <v>26000</v>
      </c>
      <c r="I232" s="358">
        <f t="shared" si="11"/>
        <v>867.25</v>
      </c>
      <c r="J232" s="360">
        <f t="shared" si="10"/>
        <v>3977.2700000000223</v>
      </c>
      <c r="K232" s="374"/>
    </row>
    <row r="233" spans="1:11" ht="42" customHeight="1" x14ac:dyDescent="0.25">
      <c r="A233" s="345">
        <v>43357</v>
      </c>
      <c r="B233" s="200" t="s">
        <v>2141</v>
      </c>
      <c r="D233" s="434" t="s">
        <v>2138</v>
      </c>
      <c r="E233" s="355">
        <v>500838</v>
      </c>
      <c r="F233" s="511">
        <v>15273736</v>
      </c>
      <c r="G233" s="348">
        <v>25569.919999999998</v>
      </c>
      <c r="H233" s="348">
        <v>26000</v>
      </c>
      <c r="I233" s="358">
        <f t="shared" si="11"/>
        <v>430.08000000000175</v>
      </c>
      <c r="J233" s="360">
        <f t="shared" si="10"/>
        <v>4407.350000000024</v>
      </c>
      <c r="K233" s="374"/>
    </row>
    <row r="234" spans="1:11" ht="48.75" customHeight="1" x14ac:dyDescent="0.35">
      <c r="A234" s="345">
        <v>43360</v>
      </c>
      <c r="B234" s="200" t="s">
        <v>2140</v>
      </c>
      <c r="D234" s="434" t="s">
        <v>2139</v>
      </c>
      <c r="E234" s="355">
        <v>496808</v>
      </c>
      <c r="F234" s="511">
        <v>1527945</v>
      </c>
      <c r="G234" s="348">
        <v>28627.27</v>
      </c>
      <c r="H234" s="348">
        <v>26000</v>
      </c>
      <c r="I234" s="358">
        <f t="shared" si="11"/>
        <v>-2627.2700000000004</v>
      </c>
      <c r="J234" s="360">
        <f t="shared" si="10"/>
        <v>1780.0800000000236</v>
      </c>
      <c r="K234" s="375" t="s">
        <v>1305</v>
      </c>
    </row>
    <row r="235" spans="1:11" ht="43.5" customHeight="1" x14ac:dyDescent="0.25">
      <c r="A235" s="345">
        <v>43364</v>
      </c>
      <c r="B235" s="200" t="s">
        <v>2147</v>
      </c>
      <c r="D235" s="434" t="s">
        <v>2148</v>
      </c>
      <c r="E235" s="355">
        <v>508950</v>
      </c>
      <c r="F235" s="511">
        <v>153000</v>
      </c>
      <c r="G235" s="348">
        <v>31216.9</v>
      </c>
      <c r="H235" s="348">
        <v>27000</v>
      </c>
      <c r="I235" s="358">
        <f t="shared" si="11"/>
        <v>-4216.9000000000015</v>
      </c>
      <c r="J235" s="360">
        <f t="shared" si="10"/>
        <v>-2436.8199999999779</v>
      </c>
    </row>
    <row r="236" spans="1:11" ht="47.25" customHeight="1" x14ac:dyDescent="0.25">
      <c r="A236" s="345">
        <v>43367</v>
      </c>
      <c r="B236" s="200" t="s">
        <v>2149</v>
      </c>
      <c r="D236" s="434" t="s">
        <v>2150</v>
      </c>
      <c r="E236" s="355">
        <v>660800</v>
      </c>
      <c r="F236" s="511">
        <v>1530001</v>
      </c>
      <c r="G236" s="348">
        <v>31630.54</v>
      </c>
      <c r="H236" s="348">
        <v>35000</v>
      </c>
      <c r="I236" s="358">
        <f t="shared" si="11"/>
        <v>3369.4599999999991</v>
      </c>
      <c r="J236" s="360">
        <f t="shared" si="10"/>
        <v>932.64000000002125</v>
      </c>
    </row>
    <row r="237" spans="1:11" ht="50.25" customHeight="1" x14ac:dyDescent="0.25">
      <c r="A237" s="345">
        <v>43371</v>
      </c>
      <c r="B237" s="200" t="s">
        <v>2153</v>
      </c>
      <c r="D237" s="434" t="s">
        <v>2154</v>
      </c>
      <c r="E237" s="355">
        <v>604608</v>
      </c>
      <c r="F237" s="511">
        <v>1532365</v>
      </c>
      <c r="G237" s="348">
        <v>31852.48</v>
      </c>
      <c r="H237" s="348">
        <v>32000</v>
      </c>
      <c r="I237" s="358">
        <f t="shared" si="11"/>
        <v>147.52000000000044</v>
      </c>
      <c r="J237" s="360">
        <f t="shared" si="10"/>
        <v>1080.1600000000217</v>
      </c>
    </row>
    <row r="238" spans="1:11" ht="54" customHeight="1" x14ac:dyDescent="0.25">
      <c r="A238" s="345">
        <v>43374</v>
      </c>
      <c r="B238" s="179" t="s">
        <v>2160</v>
      </c>
      <c r="D238" s="434" t="s">
        <v>2155</v>
      </c>
      <c r="E238" s="355">
        <v>602016</v>
      </c>
      <c r="F238" s="511">
        <v>1532366</v>
      </c>
      <c r="G238" s="348">
        <v>31279.58</v>
      </c>
      <c r="H238" s="348">
        <v>32000</v>
      </c>
      <c r="I238" s="358">
        <f t="shared" si="11"/>
        <v>720.41999999999825</v>
      </c>
      <c r="J238" s="360">
        <f t="shared" si="10"/>
        <v>1800.5800000000199</v>
      </c>
    </row>
    <row r="239" spans="1:11" ht="48" customHeight="1" x14ac:dyDescent="0.25">
      <c r="A239" s="345">
        <v>43378</v>
      </c>
      <c r="B239" s="179" t="s">
        <v>2158</v>
      </c>
      <c r="D239" s="434" t="s">
        <v>2159</v>
      </c>
      <c r="E239" s="355">
        <v>596610</v>
      </c>
      <c r="F239" s="511">
        <v>1534777</v>
      </c>
      <c r="G239" s="348">
        <v>28349.759999999998</v>
      </c>
      <c r="H239" s="348">
        <v>31500</v>
      </c>
      <c r="I239" s="358">
        <f t="shared" si="11"/>
        <v>3150.2400000000016</v>
      </c>
      <c r="J239" s="373">
        <f t="shared" si="10"/>
        <v>4950.8200000000215</v>
      </c>
    </row>
    <row r="240" spans="1:11" ht="46.5" customHeight="1" x14ac:dyDescent="0.25">
      <c r="A240" s="345">
        <v>43382</v>
      </c>
      <c r="B240" s="179" t="s">
        <v>2165</v>
      </c>
      <c r="D240" s="434" t="s">
        <v>2166</v>
      </c>
      <c r="E240" s="355">
        <v>596610</v>
      </c>
      <c r="F240" s="511">
        <v>1534778</v>
      </c>
      <c r="G240" s="348">
        <v>27300.19</v>
      </c>
      <c r="H240" s="348">
        <v>31500</v>
      </c>
      <c r="I240" s="358">
        <f t="shared" si="11"/>
        <v>4199.8100000000013</v>
      </c>
      <c r="J240" s="360">
        <f t="shared" si="10"/>
        <v>9150.6300000000228</v>
      </c>
    </row>
    <row r="241" spans="1:10" ht="51.75" customHeight="1" x14ac:dyDescent="0.25">
      <c r="A241" s="345">
        <v>43385</v>
      </c>
      <c r="B241" s="179" t="s">
        <v>2168</v>
      </c>
      <c r="D241" s="434" t="s">
        <v>2167</v>
      </c>
      <c r="E241" s="355">
        <v>438909</v>
      </c>
      <c r="F241" s="511">
        <v>1536852</v>
      </c>
      <c r="G241" s="348">
        <v>26160.87</v>
      </c>
      <c r="H241" s="348">
        <v>23000</v>
      </c>
      <c r="I241" s="358">
        <f t="shared" si="11"/>
        <v>-3160.869999999999</v>
      </c>
      <c r="J241" s="360">
        <f t="shared" si="10"/>
        <v>5989.7600000000239</v>
      </c>
    </row>
    <row r="242" spans="1:10" ht="45" x14ac:dyDescent="0.25">
      <c r="A242" s="345">
        <v>43388</v>
      </c>
      <c r="B242" s="179" t="s">
        <v>2169</v>
      </c>
      <c r="D242" s="434" t="s">
        <v>2170</v>
      </c>
      <c r="E242" s="355">
        <v>436724</v>
      </c>
      <c r="F242" s="511">
        <v>1537488</v>
      </c>
      <c r="G242" s="348">
        <v>25918.66</v>
      </c>
      <c r="H242" s="348">
        <v>23000</v>
      </c>
      <c r="I242" s="358">
        <f t="shared" si="11"/>
        <v>-2918.66</v>
      </c>
      <c r="J242" s="360">
        <f t="shared" si="10"/>
        <v>3071.100000000024</v>
      </c>
    </row>
    <row r="243" spans="1:10" ht="45" x14ac:dyDescent="0.25">
      <c r="A243" s="345">
        <v>43392</v>
      </c>
      <c r="B243" s="179" t="s">
        <v>2173</v>
      </c>
      <c r="D243" s="434" t="s">
        <v>2174</v>
      </c>
      <c r="E243" s="355">
        <v>452712</v>
      </c>
      <c r="F243" s="511">
        <v>1539317</v>
      </c>
      <c r="G243" s="348">
        <v>25830.69</v>
      </c>
      <c r="H243" s="348">
        <v>24000</v>
      </c>
      <c r="I243" s="358">
        <f t="shared" si="11"/>
        <v>-1830.6899999999987</v>
      </c>
      <c r="J243" s="360">
        <f t="shared" si="10"/>
        <v>1240.4100000000253</v>
      </c>
    </row>
    <row r="244" spans="1:10" ht="45" x14ac:dyDescent="0.25">
      <c r="A244" s="345">
        <v>43395</v>
      </c>
      <c r="B244" s="179" t="s">
        <v>2175</v>
      </c>
      <c r="D244" s="434" t="s">
        <v>2176</v>
      </c>
      <c r="E244" s="355">
        <v>485700</v>
      </c>
      <c r="F244" s="511">
        <v>1539676</v>
      </c>
      <c r="G244" s="348">
        <v>26935.15</v>
      </c>
      <c r="H244" s="348">
        <v>25000</v>
      </c>
      <c r="I244" s="358">
        <f t="shared" si="11"/>
        <v>-1935.1500000000015</v>
      </c>
      <c r="J244" s="360">
        <f t="shared" si="10"/>
        <v>-694.73999999997613</v>
      </c>
    </row>
    <row r="245" spans="1:10" ht="45" x14ac:dyDescent="0.25">
      <c r="A245" s="345">
        <v>43399</v>
      </c>
      <c r="B245" s="179" t="s">
        <v>2181</v>
      </c>
      <c r="D245" s="434" t="s">
        <v>2182</v>
      </c>
      <c r="E245" s="355">
        <v>544852</v>
      </c>
      <c r="F245" s="511">
        <v>1542010</v>
      </c>
      <c r="G245" s="348">
        <v>26377.81</v>
      </c>
      <c r="H245" s="348">
        <v>28000</v>
      </c>
      <c r="I245" s="358">
        <f t="shared" si="11"/>
        <v>1622.1899999999987</v>
      </c>
      <c r="J245" s="360">
        <f t="shared" si="10"/>
        <v>927.45000000002256</v>
      </c>
    </row>
    <row r="246" spans="1:10" ht="45" x14ac:dyDescent="0.25">
      <c r="A246" s="345">
        <v>43402</v>
      </c>
      <c r="B246" s="179" t="s">
        <v>2183</v>
      </c>
      <c r="D246" s="434" t="s">
        <v>2184</v>
      </c>
      <c r="E246" s="355">
        <v>555322.5</v>
      </c>
      <c r="F246" s="511">
        <v>1543269</v>
      </c>
      <c r="G246" s="348">
        <v>26634.97</v>
      </c>
      <c r="H246" s="348">
        <v>28500</v>
      </c>
      <c r="I246" s="358">
        <f t="shared" si="11"/>
        <v>1865.0299999999988</v>
      </c>
      <c r="J246" s="360">
        <f t="shared" si="10"/>
        <v>2792.4800000000214</v>
      </c>
    </row>
    <row r="247" spans="1:10" ht="48" customHeight="1" x14ac:dyDescent="0.25">
      <c r="A247" s="345">
        <v>43405</v>
      </c>
      <c r="B247" s="204" t="s">
        <v>2189</v>
      </c>
      <c r="D247" s="434" t="s">
        <v>2190</v>
      </c>
      <c r="E247" s="355">
        <v>552750</v>
      </c>
      <c r="F247" s="511">
        <v>1544622</v>
      </c>
      <c r="G247" s="348">
        <v>25944.62</v>
      </c>
      <c r="H247" s="348">
        <v>27500</v>
      </c>
      <c r="I247" s="358">
        <f t="shared" si="11"/>
        <v>1555.380000000001</v>
      </c>
      <c r="J247" s="360">
        <f t="shared" si="10"/>
        <v>4347.8600000000224</v>
      </c>
    </row>
    <row r="248" spans="1:10" ht="41.25" customHeight="1" x14ac:dyDescent="0.25">
      <c r="A248" s="345">
        <v>43409</v>
      </c>
      <c r="B248" s="204" t="s">
        <v>2191</v>
      </c>
      <c r="D248" s="434" t="s">
        <v>2192</v>
      </c>
      <c r="E248" s="355">
        <v>542565</v>
      </c>
      <c r="F248" s="511">
        <v>1544959</v>
      </c>
      <c r="G248" s="348">
        <v>26270.36</v>
      </c>
      <c r="H248" s="348">
        <v>27000</v>
      </c>
      <c r="I248" s="358">
        <f t="shared" si="11"/>
        <v>729.63999999999942</v>
      </c>
      <c r="J248" s="360">
        <f t="shared" ref="J248:J268" si="12">J247+I248</f>
        <v>5077.5000000000218</v>
      </c>
    </row>
    <row r="249" spans="1:10" ht="39" customHeight="1" x14ac:dyDescent="0.25">
      <c r="A249" s="345">
        <v>43413</v>
      </c>
      <c r="B249" s="204" t="s">
        <v>2193</v>
      </c>
      <c r="D249" s="434" t="s">
        <v>2194</v>
      </c>
      <c r="E249" s="355">
        <v>475584</v>
      </c>
      <c r="F249" s="511">
        <v>1547196</v>
      </c>
      <c r="G249" s="348">
        <v>25901</v>
      </c>
      <c r="H249" s="348">
        <v>24000</v>
      </c>
      <c r="I249" s="358">
        <f t="shared" si="11"/>
        <v>-1901</v>
      </c>
      <c r="J249" s="360">
        <f t="shared" si="12"/>
        <v>3176.5000000000218</v>
      </c>
    </row>
    <row r="250" spans="1:10" ht="36.75" customHeight="1" x14ac:dyDescent="0.25">
      <c r="A250" s="345">
        <v>43417</v>
      </c>
      <c r="B250" s="204" t="s">
        <v>2197</v>
      </c>
      <c r="D250" s="434" t="s">
        <v>2198</v>
      </c>
      <c r="E250" s="355">
        <v>504250</v>
      </c>
      <c r="F250" s="511">
        <v>1547788</v>
      </c>
      <c r="G250" s="348">
        <v>25379.119999999999</v>
      </c>
      <c r="H250" s="348">
        <v>25000</v>
      </c>
      <c r="I250" s="358">
        <f t="shared" si="11"/>
        <v>-379.11999999999898</v>
      </c>
      <c r="J250" s="360">
        <f t="shared" si="12"/>
        <v>2797.3800000000228</v>
      </c>
    </row>
    <row r="251" spans="1:10" ht="47.25" customHeight="1" x14ac:dyDescent="0.25">
      <c r="A251" s="345">
        <v>43419</v>
      </c>
      <c r="B251" s="204" t="s">
        <v>2199</v>
      </c>
      <c r="D251" s="434" t="s">
        <v>2200</v>
      </c>
      <c r="E251" s="355">
        <v>528840</v>
      </c>
      <c r="F251" s="511">
        <v>1548808</v>
      </c>
      <c r="G251" s="348">
        <v>25310.240000000002</v>
      </c>
      <c r="H251" s="348">
        <v>26000</v>
      </c>
      <c r="I251" s="358">
        <f t="shared" si="11"/>
        <v>689.7599999999984</v>
      </c>
      <c r="J251" s="360">
        <f t="shared" si="12"/>
        <v>3487.1400000000212</v>
      </c>
    </row>
    <row r="252" spans="1:10" ht="39.75" customHeight="1" x14ac:dyDescent="0.25">
      <c r="A252" s="345">
        <v>43420</v>
      </c>
      <c r="B252" s="204" t="s">
        <v>2201</v>
      </c>
      <c r="D252" s="434" t="s">
        <v>2202</v>
      </c>
      <c r="E252" s="355">
        <v>529490</v>
      </c>
      <c r="F252" s="511">
        <v>1550311</v>
      </c>
      <c r="G252" s="348">
        <v>25591.119999999999</v>
      </c>
      <c r="H252" s="348">
        <v>26000</v>
      </c>
      <c r="I252" s="358">
        <f t="shared" si="11"/>
        <v>408.88000000000102</v>
      </c>
      <c r="J252" s="360">
        <f t="shared" si="12"/>
        <v>3896.0200000000223</v>
      </c>
    </row>
    <row r="253" spans="1:10" ht="42.75" customHeight="1" x14ac:dyDescent="0.25">
      <c r="A253" s="345">
        <v>43424</v>
      </c>
      <c r="B253" s="204" t="s">
        <v>2203</v>
      </c>
      <c r="D253" s="434" t="s">
        <v>2204</v>
      </c>
      <c r="E253" s="355">
        <v>528840</v>
      </c>
      <c r="F253" s="511">
        <v>1550828</v>
      </c>
      <c r="G253" s="348">
        <v>25691.279999999999</v>
      </c>
      <c r="H253" s="348">
        <v>26000</v>
      </c>
      <c r="I253" s="358">
        <f t="shared" si="11"/>
        <v>308.72000000000116</v>
      </c>
      <c r="J253" s="360">
        <f t="shared" si="12"/>
        <v>4204.7400000000234</v>
      </c>
    </row>
    <row r="254" spans="1:10" ht="37.5" customHeight="1" x14ac:dyDescent="0.25">
      <c r="A254" s="345">
        <v>43425</v>
      </c>
      <c r="B254" s="204" t="s">
        <v>2205</v>
      </c>
      <c r="D254" s="434" t="s">
        <v>2206</v>
      </c>
      <c r="E254" s="355">
        <v>517293</v>
      </c>
      <c r="F254" s="511">
        <v>1552196</v>
      </c>
      <c r="G254" s="348">
        <v>25753.200000000001</v>
      </c>
      <c r="H254" s="348">
        <v>25500</v>
      </c>
      <c r="I254" s="358">
        <f t="shared" si="11"/>
        <v>-253.20000000000073</v>
      </c>
      <c r="J254" s="360">
        <f t="shared" si="12"/>
        <v>3951.5400000000227</v>
      </c>
    </row>
    <row r="255" spans="1:10" ht="40.5" customHeight="1" x14ac:dyDescent="0.25">
      <c r="A255" s="345">
        <v>43427</v>
      </c>
      <c r="B255" s="204" t="s">
        <v>2207</v>
      </c>
      <c r="D255" s="434" t="s">
        <v>2208</v>
      </c>
      <c r="E255" s="355">
        <v>507150</v>
      </c>
      <c r="F255" s="511">
        <v>1552197</v>
      </c>
      <c r="G255" s="348">
        <v>26493.599999999999</v>
      </c>
      <c r="H255" s="348">
        <v>25000</v>
      </c>
      <c r="I255" s="358">
        <f t="shared" si="11"/>
        <v>-1493.5999999999985</v>
      </c>
      <c r="J255" s="360">
        <f t="shared" si="12"/>
        <v>2457.9400000000242</v>
      </c>
    </row>
    <row r="256" spans="1:10" ht="41.25" customHeight="1" x14ac:dyDescent="0.25">
      <c r="A256" s="345">
        <v>43430</v>
      </c>
      <c r="B256" s="204" t="s">
        <v>2209</v>
      </c>
      <c r="D256" s="434" t="s">
        <v>2210</v>
      </c>
      <c r="E256" s="355">
        <v>557658</v>
      </c>
      <c r="F256" s="511">
        <v>1552854</v>
      </c>
      <c r="G256" s="348">
        <v>25708.83</v>
      </c>
      <c r="H256" s="348">
        <v>27000</v>
      </c>
      <c r="I256" s="358">
        <f t="shared" si="11"/>
        <v>1291.1699999999983</v>
      </c>
      <c r="J256" s="360">
        <f t="shared" si="12"/>
        <v>3749.1100000000224</v>
      </c>
    </row>
    <row r="257" spans="1:10" ht="38.25" customHeight="1" x14ac:dyDescent="0.25">
      <c r="A257" s="345">
        <v>43431</v>
      </c>
      <c r="B257" s="204" t="s">
        <v>2211</v>
      </c>
      <c r="D257" s="434" t="s">
        <v>2212</v>
      </c>
      <c r="E257" s="355">
        <v>553635</v>
      </c>
      <c r="F257" s="511">
        <v>1552687</v>
      </c>
      <c r="G257" s="348">
        <v>25291.61</v>
      </c>
      <c r="H257" s="348">
        <v>27000</v>
      </c>
      <c r="I257" s="358">
        <f t="shared" si="11"/>
        <v>1708.3899999999994</v>
      </c>
      <c r="J257" s="360">
        <f t="shared" si="12"/>
        <v>5457.5000000000218</v>
      </c>
    </row>
    <row r="258" spans="1:10" ht="44.25" customHeight="1" x14ac:dyDescent="0.25">
      <c r="A258" s="345">
        <v>43433</v>
      </c>
      <c r="B258" s="204" t="s">
        <v>2218</v>
      </c>
      <c r="D258" s="434" t="s">
        <v>2219</v>
      </c>
      <c r="E258" s="355">
        <v>527618</v>
      </c>
      <c r="F258" s="511">
        <v>1554865</v>
      </c>
      <c r="G258" s="348">
        <v>26659.65</v>
      </c>
      <c r="H258" s="348">
        <v>26000</v>
      </c>
      <c r="I258" s="358">
        <f t="shared" si="11"/>
        <v>-659.65000000000146</v>
      </c>
      <c r="J258" s="360">
        <f t="shared" si="12"/>
        <v>4797.8500000000204</v>
      </c>
    </row>
    <row r="259" spans="1:10" ht="42.75" customHeight="1" x14ac:dyDescent="0.25">
      <c r="A259" s="345">
        <v>43434</v>
      </c>
      <c r="B259" s="204" t="s">
        <v>2220</v>
      </c>
      <c r="D259" s="434" t="s">
        <v>2221</v>
      </c>
      <c r="E259" s="355">
        <v>528840</v>
      </c>
      <c r="F259" s="511">
        <v>1554864</v>
      </c>
      <c r="G259" s="348">
        <v>27024.48</v>
      </c>
      <c r="H259" s="348">
        <v>26000</v>
      </c>
      <c r="I259" s="358">
        <f t="shared" si="11"/>
        <v>-1024.4799999999996</v>
      </c>
      <c r="J259" s="360">
        <f t="shared" si="12"/>
        <v>3773.3700000000208</v>
      </c>
    </row>
    <row r="260" spans="1:10" ht="45" x14ac:dyDescent="0.25">
      <c r="A260" s="345">
        <v>43437</v>
      </c>
      <c r="B260" s="198" t="s">
        <v>2224</v>
      </c>
      <c r="D260" s="434" t="s">
        <v>2225</v>
      </c>
      <c r="E260" s="355">
        <v>528580</v>
      </c>
      <c r="F260" s="511">
        <v>1555582</v>
      </c>
      <c r="G260" s="348">
        <v>27659.53</v>
      </c>
      <c r="H260" s="348">
        <v>26000</v>
      </c>
      <c r="I260" s="358">
        <f>H260-G260</f>
        <v>-1659.5299999999988</v>
      </c>
      <c r="J260" s="360">
        <f t="shared" si="12"/>
        <v>2113.840000000022</v>
      </c>
    </row>
    <row r="261" spans="1:10" ht="45" x14ac:dyDescent="0.25">
      <c r="A261" s="345">
        <v>43437</v>
      </c>
      <c r="B261" s="198" t="s">
        <v>2222</v>
      </c>
      <c r="D261" s="434" t="s">
        <v>2223</v>
      </c>
      <c r="E261" s="355">
        <v>529074</v>
      </c>
      <c r="F261" s="511">
        <v>1555583</v>
      </c>
      <c r="G261" s="348">
        <v>27605.56</v>
      </c>
      <c r="H261" s="348">
        <v>26000</v>
      </c>
      <c r="I261" s="358">
        <f>H261-G261</f>
        <v>-1605.5600000000013</v>
      </c>
      <c r="J261" s="360">
        <f t="shared" si="12"/>
        <v>508.28000000002066</v>
      </c>
    </row>
    <row r="262" spans="1:10" ht="45" x14ac:dyDescent="0.25">
      <c r="A262" s="345">
        <v>43440</v>
      </c>
      <c r="B262" s="198" t="s">
        <v>2226</v>
      </c>
      <c r="D262" s="434" t="s">
        <v>2227</v>
      </c>
      <c r="E262" s="355">
        <v>555363</v>
      </c>
      <c r="F262" s="511">
        <v>1557191</v>
      </c>
      <c r="G262" s="348">
        <v>29238.240000000002</v>
      </c>
      <c r="H262" s="348">
        <v>27000</v>
      </c>
      <c r="I262" s="358">
        <f t="shared" si="11"/>
        <v>-2238.2400000000016</v>
      </c>
      <c r="J262" s="360">
        <f t="shared" si="12"/>
        <v>-1729.9599999999809</v>
      </c>
    </row>
    <row r="263" spans="1:10" ht="45" x14ac:dyDescent="0.25">
      <c r="A263" s="345">
        <v>43441</v>
      </c>
      <c r="B263" s="198" t="s">
        <v>2228</v>
      </c>
      <c r="D263" s="434" t="s">
        <v>2229</v>
      </c>
      <c r="E263" s="355">
        <v>557892.5</v>
      </c>
      <c r="F263" s="511">
        <v>1558443</v>
      </c>
      <c r="G263" s="348">
        <v>25643.98</v>
      </c>
      <c r="H263" s="348">
        <v>27500</v>
      </c>
      <c r="I263" s="358">
        <f t="shared" si="11"/>
        <v>1856.0200000000004</v>
      </c>
      <c r="J263" s="360">
        <f t="shared" si="12"/>
        <v>126.0600000000195</v>
      </c>
    </row>
    <row r="264" spans="1:10" ht="45" x14ac:dyDescent="0.25">
      <c r="A264" s="345">
        <v>43444</v>
      </c>
      <c r="B264" s="198" t="s">
        <v>2232</v>
      </c>
      <c r="D264" s="434" t="s">
        <v>2233</v>
      </c>
      <c r="E264" s="355">
        <v>668514</v>
      </c>
      <c r="F264" s="511">
        <v>1558444</v>
      </c>
      <c r="G264" s="348">
        <v>28659.279999999999</v>
      </c>
      <c r="H264" s="348">
        <v>33000</v>
      </c>
      <c r="I264" s="358">
        <f>H264-G264</f>
        <v>4340.7200000000012</v>
      </c>
      <c r="J264" s="360">
        <f t="shared" si="12"/>
        <v>4466.7800000000207</v>
      </c>
    </row>
    <row r="265" spans="1:10" ht="45" x14ac:dyDescent="0.25">
      <c r="A265" s="345">
        <v>43444</v>
      </c>
      <c r="B265" s="198" t="s">
        <v>2230</v>
      </c>
      <c r="D265" s="434" t="s">
        <v>2231</v>
      </c>
      <c r="E265" s="355">
        <v>668514</v>
      </c>
      <c r="F265" s="511">
        <v>1558445</v>
      </c>
      <c r="G265" s="348">
        <v>28736.36</v>
      </c>
      <c r="H265" s="348">
        <v>33000</v>
      </c>
      <c r="I265" s="358">
        <f>H265-G265</f>
        <v>4263.6399999999994</v>
      </c>
      <c r="J265" s="360">
        <f t="shared" si="12"/>
        <v>8730.4200000000201</v>
      </c>
    </row>
    <row r="266" spans="1:10" ht="36" customHeight="1" x14ac:dyDescent="0.25">
      <c r="A266" s="345">
        <v>43445</v>
      </c>
      <c r="B266" s="198" t="s">
        <v>2234</v>
      </c>
      <c r="D266" s="434" t="s">
        <v>2235</v>
      </c>
      <c r="E266" s="355">
        <v>609600</v>
      </c>
      <c r="F266" s="511">
        <v>1559160</v>
      </c>
      <c r="G266" s="348">
        <v>29581.35</v>
      </c>
      <c r="H266" s="348">
        <v>30000</v>
      </c>
      <c r="I266" s="358">
        <f t="shared" si="11"/>
        <v>418.65000000000146</v>
      </c>
      <c r="J266" s="360">
        <f t="shared" si="12"/>
        <v>9149.0700000000215</v>
      </c>
    </row>
    <row r="267" spans="1:10" ht="41.25" customHeight="1" x14ac:dyDescent="0.25">
      <c r="A267" s="345">
        <v>43447</v>
      </c>
      <c r="B267" s="198" t="s">
        <v>2238</v>
      </c>
      <c r="D267" s="434" t="s">
        <v>2236</v>
      </c>
      <c r="E267" s="355">
        <v>607350</v>
      </c>
      <c r="F267" s="511">
        <v>1560175</v>
      </c>
      <c r="G267" s="348">
        <v>26304.41</v>
      </c>
      <c r="H267" s="348">
        <v>30000</v>
      </c>
      <c r="I267" s="358">
        <f t="shared" si="11"/>
        <v>3695.59</v>
      </c>
      <c r="J267" s="360">
        <f t="shared" si="12"/>
        <v>12844.660000000022</v>
      </c>
    </row>
    <row r="268" spans="1:10" ht="36.75" customHeight="1" x14ac:dyDescent="0.25">
      <c r="A268" s="345">
        <v>43447</v>
      </c>
      <c r="B268" s="198" t="s">
        <v>2237</v>
      </c>
      <c r="D268" s="434" t="s">
        <v>2239</v>
      </c>
      <c r="E268" s="355">
        <v>607350</v>
      </c>
      <c r="F268" s="511">
        <v>1560174</v>
      </c>
      <c r="G268" s="348">
        <v>25700.799999999999</v>
      </c>
      <c r="H268" s="348">
        <v>30000</v>
      </c>
      <c r="I268" s="358">
        <f t="shared" si="11"/>
        <v>4299.2000000000007</v>
      </c>
      <c r="J268" s="360">
        <f t="shared" si="12"/>
        <v>17143.860000000022</v>
      </c>
    </row>
    <row r="269" spans="1:10" ht="37.5" customHeight="1" x14ac:dyDescent="0.25">
      <c r="A269" s="345">
        <v>43448</v>
      </c>
      <c r="B269" s="198" t="s">
        <v>2241</v>
      </c>
      <c r="D269" s="434" t="s">
        <v>2240</v>
      </c>
      <c r="E269" s="355">
        <v>506250</v>
      </c>
      <c r="F269" s="511">
        <v>1560176</v>
      </c>
      <c r="G269" s="348">
        <v>23961.13</v>
      </c>
      <c r="H269" s="348">
        <v>25000</v>
      </c>
      <c r="I269" s="358">
        <f t="shared" si="11"/>
        <v>1038.869999999999</v>
      </c>
      <c r="J269" s="360">
        <f t="shared" ref="J269:J333" si="13">J268+I269</f>
        <v>18182.730000000021</v>
      </c>
    </row>
    <row r="270" spans="1:10" ht="43.5" customHeight="1" x14ac:dyDescent="0.25">
      <c r="A270" s="345">
        <v>43451</v>
      </c>
      <c r="B270" s="198" t="s">
        <v>2242</v>
      </c>
      <c r="D270" s="434" t="s">
        <v>2243</v>
      </c>
      <c r="E270" s="355">
        <v>528970</v>
      </c>
      <c r="F270" s="511">
        <v>1560925</v>
      </c>
      <c r="G270" s="348">
        <v>24540.01</v>
      </c>
      <c r="H270" s="348">
        <v>26000</v>
      </c>
      <c r="I270" s="358">
        <f t="shared" si="11"/>
        <v>1459.9900000000016</v>
      </c>
      <c r="J270" s="360">
        <f t="shared" si="13"/>
        <v>19642.720000000023</v>
      </c>
    </row>
    <row r="271" spans="1:10" ht="37.5" customHeight="1" x14ac:dyDescent="0.25">
      <c r="A271" s="345">
        <v>43451</v>
      </c>
      <c r="B271" s="198" t="s">
        <v>2244</v>
      </c>
      <c r="D271" s="434" t="s">
        <v>2245</v>
      </c>
      <c r="E271" s="355">
        <v>528970</v>
      </c>
      <c r="F271" s="511">
        <v>1560924</v>
      </c>
      <c r="G271" s="348">
        <v>24974.54</v>
      </c>
      <c r="H271" s="348">
        <v>26000</v>
      </c>
      <c r="I271" s="358">
        <f t="shared" si="11"/>
        <v>1025.4599999999991</v>
      </c>
      <c r="J271" s="360">
        <f t="shared" si="13"/>
        <v>20668.180000000022</v>
      </c>
    </row>
    <row r="272" spans="1:10" ht="44.25" customHeight="1" x14ac:dyDescent="0.25">
      <c r="A272" s="345">
        <v>43452</v>
      </c>
      <c r="B272" s="198" t="s">
        <v>2248</v>
      </c>
      <c r="D272" s="434" t="s">
        <v>2249</v>
      </c>
      <c r="E272" s="355">
        <v>402460</v>
      </c>
      <c r="F272" s="511">
        <v>1561948</v>
      </c>
      <c r="G272" s="348">
        <v>23890.799999999999</v>
      </c>
      <c r="H272" s="348">
        <v>20000</v>
      </c>
      <c r="I272" s="358">
        <f t="shared" si="11"/>
        <v>-3890.7999999999993</v>
      </c>
      <c r="J272" s="360">
        <f t="shared" si="13"/>
        <v>16777.380000000023</v>
      </c>
    </row>
    <row r="273" spans="1:11" ht="38.25" customHeight="1" x14ac:dyDescent="0.25">
      <c r="A273" s="345">
        <v>43454</v>
      </c>
      <c r="B273" s="198" t="s">
        <v>2252</v>
      </c>
      <c r="D273" s="434" t="s">
        <v>2253</v>
      </c>
      <c r="E273" s="355">
        <v>403600</v>
      </c>
      <c r="F273" s="511">
        <v>1562727</v>
      </c>
      <c r="G273" s="348">
        <v>23943.84</v>
      </c>
      <c r="H273" s="348">
        <v>20000</v>
      </c>
      <c r="I273" s="358">
        <f t="shared" si="11"/>
        <v>-3943.84</v>
      </c>
      <c r="J273" s="360">
        <f t="shared" si="13"/>
        <v>12833.540000000023</v>
      </c>
    </row>
    <row r="274" spans="1:11" ht="39" customHeight="1" x14ac:dyDescent="0.25">
      <c r="A274" s="345">
        <v>43458</v>
      </c>
      <c r="B274" s="198" t="s">
        <v>2256</v>
      </c>
      <c r="D274" s="434" t="s">
        <v>2257</v>
      </c>
      <c r="E274" s="355">
        <v>399660</v>
      </c>
      <c r="F274" s="511">
        <v>1563625</v>
      </c>
      <c r="G274" s="348">
        <v>24101.1</v>
      </c>
      <c r="H274" s="348">
        <v>20000</v>
      </c>
      <c r="I274" s="358">
        <f t="shared" ref="I274:I338" si="14">H274-G274</f>
        <v>-4101.0999999999985</v>
      </c>
      <c r="J274" s="360">
        <f t="shared" si="13"/>
        <v>8732.4400000000242</v>
      </c>
    </row>
    <row r="275" spans="1:11" ht="41.25" customHeight="1" x14ac:dyDescent="0.25">
      <c r="A275" s="345">
        <v>43823</v>
      </c>
      <c r="B275" s="198" t="s">
        <v>2258</v>
      </c>
      <c r="D275" s="434" t="s">
        <v>2259</v>
      </c>
      <c r="E275" s="355">
        <v>399660</v>
      </c>
      <c r="F275" s="511">
        <v>1562907</v>
      </c>
      <c r="G275" s="348">
        <v>23959.200000000001</v>
      </c>
      <c r="H275" s="348">
        <v>20000</v>
      </c>
      <c r="I275" s="358">
        <f t="shared" si="14"/>
        <v>-3959.2000000000007</v>
      </c>
      <c r="J275" s="360">
        <f t="shared" si="13"/>
        <v>4773.2400000000234</v>
      </c>
    </row>
    <row r="276" spans="1:11" ht="40.5" customHeight="1" x14ac:dyDescent="0.25">
      <c r="A276" s="345">
        <v>43826</v>
      </c>
      <c r="B276" s="198" t="s">
        <v>2260</v>
      </c>
      <c r="D276" s="434" t="s">
        <v>2261</v>
      </c>
      <c r="E276" s="355">
        <v>418173</v>
      </c>
      <c r="F276" s="520">
        <v>1564823</v>
      </c>
      <c r="G276" s="348">
        <v>24309.26</v>
      </c>
      <c r="H276" s="348">
        <v>21000</v>
      </c>
      <c r="I276" s="358">
        <f t="shared" si="14"/>
        <v>-3309.2599999999984</v>
      </c>
      <c r="J276" s="360">
        <f t="shared" si="13"/>
        <v>1463.980000000025</v>
      </c>
    </row>
    <row r="277" spans="1:11" ht="38.25" customHeight="1" x14ac:dyDescent="0.35">
      <c r="A277" s="345">
        <v>43465</v>
      </c>
      <c r="B277" s="198" t="s">
        <v>2262</v>
      </c>
      <c r="D277" s="434" t="s">
        <v>2263</v>
      </c>
      <c r="E277" s="355">
        <v>453330</v>
      </c>
      <c r="F277" s="511">
        <v>1565187</v>
      </c>
      <c r="G277" s="348">
        <v>23410.77</v>
      </c>
      <c r="H277" s="348">
        <v>23000</v>
      </c>
      <c r="I277" s="358">
        <f t="shared" si="14"/>
        <v>-410.77000000000044</v>
      </c>
      <c r="J277" s="360">
        <f t="shared" si="13"/>
        <v>1053.2100000000246</v>
      </c>
      <c r="K277" s="375" t="s">
        <v>1305</v>
      </c>
    </row>
    <row r="278" spans="1:11" x14ac:dyDescent="0.25">
      <c r="A278" s="376"/>
      <c r="B278" s="97"/>
      <c r="C278" s="377"/>
      <c r="D278" s="499"/>
      <c r="E278" s="378"/>
      <c r="F278" s="521"/>
      <c r="G278" s="379"/>
      <c r="H278" s="379"/>
      <c r="I278" s="380">
        <f t="shared" si="14"/>
        <v>0</v>
      </c>
      <c r="J278" s="360">
        <f t="shared" si="13"/>
        <v>1053.2100000000246</v>
      </c>
    </row>
    <row r="279" spans="1:11" ht="39.75" customHeight="1" x14ac:dyDescent="0.25">
      <c r="A279" s="345">
        <v>43467</v>
      </c>
      <c r="B279" s="209" t="s">
        <v>2269</v>
      </c>
      <c r="D279" s="434" t="s">
        <v>2210</v>
      </c>
      <c r="E279" s="355">
        <v>482895</v>
      </c>
      <c r="F279" s="511">
        <v>1566683</v>
      </c>
      <c r="G279" s="348">
        <v>23580.99</v>
      </c>
      <c r="H279" s="348">
        <v>24500</v>
      </c>
      <c r="I279" s="358">
        <f t="shared" ref="I279" si="15">H279-G279</f>
        <v>919.0099999999984</v>
      </c>
      <c r="J279" s="360">
        <f t="shared" si="13"/>
        <v>1972.220000000023</v>
      </c>
    </row>
    <row r="280" spans="1:11" ht="41.25" customHeight="1" x14ac:dyDescent="0.25">
      <c r="A280" s="345">
        <v>43472</v>
      </c>
      <c r="B280" s="209" t="s">
        <v>2270</v>
      </c>
      <c r="D280" s="434" t="s">
        <v>2271</v>
      </c>
      <c r="E280" s="355">
        <v>464640</v>
      </c>
      <c r="F280" s="511">
        <v>1567430</v>
      </c>
      <c r="G280" s="348">
        <v>23725.62</v>
      </c>
      <c r="H280" s="348">
        <v>24000</v>
      </c>
      <c r="I280" s="358">
        <f t="shared" si="14"/>
        <v>274.38000000000102</v>
      </c>
      <c r="J280" s="360">
        <f t="shared" si="13"/>
        <v>2246.600000000024</v>
      </c>
    </row>
    <row r="281" spans="1:11" ht="38.25" customHeight="1" x14ac:dyDescent="0.25">
      <c r="A281" s="345">
        <v>43472</v>
      </c>
      <c r="B281" s="209" t="s">
        <v>2272</v>
      </c>
      <c r="D281" s="434" t="s">
        <v>2273</v>
      </c>
      <c r="E281" s="355">
        <v>465384</v>
      </c>
      <c r="F281" s="511">
        <v>1567660</v>
      </c>
      <c r="G281" s="348">
        <v>23706.33</v>
      </c>
      <c r="H281" s="348">
        <v>24000</v>
      </c>
      <c r="I281" s="358">
        <f t="shared" si="14"/>
        <v>293.66999999999825</v>
      </c>
      <c r="J281" s="360">
        <f t="shared" si="13"/>
        <v>2540.2700000000223</v>
      </c>
    </row>
    <row r="282" spans="1:11" ht="39" customHeight="1" x14ac:dyDescent="0.35">
      <c r="A282" s="345">
        <v>43475</v>
      </c>
      <c r="B282" s="209" t="s">
        <v>2279</v>
      </c>
      <c r="D282" s="434" t="s">
        <v>2280</v>
      </c>
      <c r="E282" s="355">
        <v>462264</v>
      </c>
      <c r="F282" s="511">
        <v>1569382</v>
      </c>
      <c r="G282" s="348">
        <v>25075.22</v>
      </c>
      <c r="H282" s="348">
        <v>24000</v>
      </c>
      <c r="I282" s="358">
        <f t="shared" si="14"/>
        <v>-1075.2200000000012</v>
      </c>
      <c r="J282" s="360">
        <f t="shared" si="13"/>
        <v>1465.0500000000211</v>
      </c>
      <c r="K282" s="375" t="s">
        <v>1305</v>
      </c>
    </row>
    <row r="283" spans="1:11" ht="43.5" customHeight="1" x14ac:dyDescent="0.25">
      <c r="A283" s="345">
        <v>43479</v>
      </c>
      <c r="B283" s="209" t="s">
        <v>2281</v>
      </c>
      <c r="D283" s="434" t="s">
        <v>2282</v>
      </c>
      <c r="E283" s="355">
        <v>496340</v>
      </c>
      <c r="F283" s="511">
        <v>1570173</v>
      </c>
      <c r="G283" s="348">
        <v>26136.880000000001</v>
      </c>
      <c r="H283" s="348">
        <v>26000</v>
      </c>
      <c r="I283" s="358">
        <f t="shared" si="14"/>
        <v>-136.88000000000102</v>
      </c>
      <c r="J283" s="360">
        <f t="shared" si="13"/>
        <v>1328.1700000000201</v>
      </c>
    </row>
    <row r="284" spans="1:11" ht="39.75" customHeight="1" x14ac:dyDescent="0.25">
      <c r="A284" s="345">
        <v>43482</v>
      </c>
      <c r="B284" s="209" t="s">
        <v>2289</v>
      </c>
      <c r="D284" s="434" t="s">
        <v>2290</v>
      </c>
      <c r="E284" s="355">
        <v>503685.5</v>
      </c>
      <c r="F284" s="511">
        <v>1572344</v>
      </c>
      <c r="G284" s="348">
        <v>26968.22</v>
      </c>
      <c r="H284" s="348">
        <v>26500</v>
      </c>
      <c r="I284" s="358">
        <f t="shared" si="14"/>
        <v>-468.22000000000116</v>
      </c>
      <c r="J284" s="360">
        <f t="shared" si="13"/>
        <v>859.95000000001892</v>
      </c>
    </row>
    <row r="285" spans="1:11" ht="39.75" customHeight="1" x14ac:dyDescent="0.25">
      <c r="A285" s="345">
        <v>43487</v>
      </c>
      <c r="B285" s="209" t="s">
        <v>2291</v>
      </c>
      <c r="D285" s="434" t="s">
        <v>2292</v>
      </c>
      <c r="E285" s="355">
        <v>502917</v>
      </c>
      <c r="F285" s="511">
        <v>1572662</v>
      </c>
      <c r="G285" s="348">
        <v>25851.96</v>
      </c>
      <c r="H285" s="348">
        <v>26500</v>
      </c>
      <c r="I285" s="358">
        <f t="shared" si="14"/>
        <v>648.04000000000087</v>
      </c>
      <c r="J285" s="360">
        <f t="shared" si="13"/>
        <v>1507.9900000000198</v>
      </c>
    </row>
    <row r="286" spans="1:11" ht="44.25" customHeight="1" x14ac:dyDescent="0.25">
      <c r="A286" s="345">
        <v>43489</v>
      </c>
      <c r="B286" s="209" t="s">
        <v>2295</v>
      </c>
      <c r="D286" s="434" t="s">
        <v>2296</v>
      </c>
      <c r="E286" s="355">
        <v>525662.5</v>
      </c>
      <c r="F286" s="511">
        <v>1575172</v>
      </c>
      <c r="G286" s="348">
        <v>24154.79</v>
      </c>
      <c r="H286" s="348">
        <v>27500</v>
      </c>
      <c r="I286" s="358">
        <f t="shared" si="14"/>
        <v>3345.2099999999991</v>
      </c>
      <c r="J286" s="360">
        <f t="shared" si="13"/>
        <v>4853.2000000000189</v>
      </c>
    </row>
    <row r="287" spans="1:11" ht="45" x14ac:dyDescent="0.25">
      <c r="A287" s="345">
        <v>43493</v>
      </c>
      <c r="B287" s="209" t="s">
        <v>2300</v>
      </c>
      <c r="D287" s="434" t="s">
        <v>2301</v>
      </c>
      <c r="E287" s="355">
        <v>455544</v>
      </c>
      <c r="F287" s="511">
        <v>1575828</v>
      </c>
      <c r="G287" s="348">
        <v>24617.59</v>
      </c>
      <c r="H287" s="348">
        <v>24000</v>
      </c>
      <c r="I287" s="358">
        <f t="shared" si="14"/>
        <v>-617.59000000000015</v>
      </c>
      <c r="J287" s="360">
        <f t="shared" si="13"/>
        <v>4235.6100000000188</v>
      </c>
    </row>
    <row r="288" spans="1:11" ht="45" x14ac:dyDescent="0.35">
      <c r="A288" s="345">
        <v>43496</v>
      </c>
      <c r="B288" s="209" t="s">
        <v>2306</v>
      </c>
      <c r="D288" s="434" t="s">
        <v>2307</v>
      </c>
      <c r="E288" s="355">
        <v>418836</v>
      </c>
      <c r="F288" s="511">
        <v>1577367</v>
      </c>
      <c r="G288" s="348">
        <v>24198.21</v>
      </c>
      <c r="H288" s="348">
        <v>22000</v>
      </c>
      <c r="I288" s="358">
        <f t="shared" si="14"/>
        <v>-2198.2099999999991</v>
      </c>
      <c r="J288" s="360">
        <f t="shared" si="13"/>
        <v>2037.4000000000196</v>
      </c>
      <c r="K288" s="375" t="s">
        <v>1305</v>
      </c>
    </row>
    <row r="289" spans="1:11" ht="49.9" customHeight="1" x14ac:dyDescent="0.25">
      <c r="A289" s="345">
        <v>43497</v>
      </c>
      <c r="B289" s="179" t="s">
        <v>2308</v>
      </c>
      <c r="D289" s="434" t="s">
        <v>2309</v>
      </c>
      <c r="E289" s="355">
        <v>468685</v>
      </c>
      <c r="F289" s="511">
        <v>1578063</v>
      </c>
      <c r="G289" s="348">
        <v>23184.99</v>
      </c>
      <c r="H289" s="348">
        <v>24500</v>
      </c>
      <c r="I289" s="358">
        <f t="shared" si="14"/>
        <v>1315.0099999999984</v>
      </c>
      <c r="J289" s="360">
        <f t="shared" si="13"/>
        <v>3352.410000000018</v>
      </c>
    </row>
    <row r="290" spans="1:11" ht="45" x14ac:dyDescent="0.25">
      <c r="A290" s="345">
        <v>43503</v>
      </c>
      <c r="B290" s="179" t="s">
        <v>2313</v>
      </c>
      <c r="D290" s="434" t="s">
        <v>2314</v>
      </c>
      <c r="E290" s="355">
        <v>402129</v>
      </c>
      <c r="F290" s="511">
        <v>1580060</v>
      </c>
      <c r="G290" s="348">
        <v>22537.97</v>
      </c>
      <c r="H290" s="348">
        <v>21000</v>
      </c>
      <c r="I290" s="358">
        <f t="shared" si="14"/>
        <v>-1537.9700000000012</v>
      </c>
      <c r="J290" s="360">
        <f t="shared" si="13"/>
        <v>1814.4400000000169</v>
      </c>
    </row>
    <row r="291" spans="1:11" ht="49.5" customHeight="1" x14ac:dyDescent="0.25">
      <c r="A291" s="345">
        <v>43507</v>
      </c>
      <c r="B291" s="179" t="s">
        <v>2315</v>
      </c>
      <c r="D291" s="434" t="s">
        <v>2316</v>
      </c>
      <c r="E291" s="355">
        <v>420684</v>
      </c>
      <c r="F291" s="511">
        <v>1580843</v>
      </c>
      <c r="G291" s="348">
        <v>23741.82</v>
      </c>
      <c r="H291" s="348">
        <v>22000</v>
      </c>
      <c r="I291" s="358">
        <f t="shared" si="14"/>
        <v>-1741.8199999999997</v>
      </c>
      <c r="J291" s="360">
        <f t="shared" si="13"/>
        <v>72.620000000017171</v>
      </c>
    </row>
    <row r="292" spans="1:11" ht="45" x14ac:dyDescent="0.25">
      <c r="A292" s="345">
        <v>43509</v>
      </c>
      <c r="B292" s="179" t="s">
        <v>2323</v>
      </c>
      <c r="D292" s="434" t="s">
        <v>2324</v>
      </c>
      <c r="E292" s="355">
        <v>444406</v>
      </c>
      <c r="F292" s="511">
        <v>1582151</v>
      </c>
      <c r="G292" s="348">
        <v>22113.35</v>
      </c>
      <c r="H292" s="348">
        <v>23000</v>
      </c>
      <c r="I292" s="358">
        <f t="shared" si="14"/>
        <v>886.65000000000146</v>
      </c>
      <c r="J292" s="360">
        <f t="shared" si="13"/>
        <v>959.27000000001863</v>
      </c>
    </row>
    <row r="293" spans="1:11" ht="45" x14ac:dyDescent="0.25">
      <c r="A293" s="345">
        <v>43510</v>
      </c>
      <c r="B293" s="179" t="s">
        <v>2325</v>
      </c>
      <c r="D293" s="434" t="s">
        <v>2326</v>
      </c>
      <c r="E293" s="355">
        <v>446430</v>
      </c>
      <c r="F293" s="511">
        <v>1582698</v>
      </c>
      <c r="G293" s="348">
        <v>22195.64</v>
      </c>
      <c r="H293" s="348">
        <v>23000</v>
      </c>
      <c r="I293" s="358">
        <f t="shared" si="14"/>
        <v>804.36000000000058</v>
      </c>
      <c r="J293" s="360">
        <f t="shared" si="13"/>
        <v>1763.6300000000192</v>
      </c>
    </row>
    <row r="294" spans="1:11" ht="45" x14ac:dyDescent="0.25">
      <c r="A294" s="345">
        <v>43515</v>
      </c>
      <c r="B294" s="179" t="s">
        <v>2327</v>
      </c>
      <c r="D294" s="434" t="s">
        <v>2328</v>
      </c>
      <c r="E294" s="355">
        <v>453996.5</v>
      </c>
      <c r="F294" s="511">
        <v>1583449</v>
      </c>
      <c r="G294" s="348">
        <v>22002.92</v>
      </c>
      <c r="H294" s="348">
        <v>23500</v>
      </c>
      <c r="I294" s="358">
        <f t="shared" si="14"/>
        <v>1497.0800000000017</v>
      </c>
      <c r="J294" s="360">
        <f t="shared" si="13"/>
        <v>3260.710000000021</v>
      </c>
    </row>
    <row r="295" spans="1:11" ht="52.5" customHeight="1" x14ac:dyDescent="0.25">
      <c r="A295" s="345">
        <v>43516</v>
      </c>
      <c r="B295" s="179" t="s">
        <v>2335</v>
      </c>
      <c r="D295" s="434" t="s">
        <v>2336</v>
      </c>
      <c r="E295" s="355">
        <v>433147.5</v>
      </c>
      <c r="F295" s="511">
        <v>1584378</v>
      </c>
      <c r="G295" s="348">
        <v>22654.92</v>
      </c>
      <c r="H295" s="348">
        <v>22500</v>
      </c>
      <c r="I295" s="358">
        <f t="shared" si="14"/>
        <v>-154.91999999999825</v>
      </c>
      <c r="J295" s="360">
        <f t="shared" si="13"/>
        <v>3105.7900000000227</v>
      </c>
    </row>
    <row r="296" spans="1:11" ht="45" x14ac:dyDescent="0.25">
      <c r="A296" s="345">
        <v>43517</v>
      </c>
      <c r="B296" s="179" t="s">
        <v>2339</v>
      </c>
      <c r="D296" s="434" t="s">
        <v>2340</v>
      </c>
      <c r="E296" s="355">
        <v>403641</v>
      </c>
      <c r="F296" s="511">
        <v>1585629</v>
      </c>
      <c r="G296" s="348">
        <v>22509.49</v>
      </c>
      <c r="H296" s="348">
        <v>21000</v>
      </c>
      <c r="I296" s="358">
        <f t="shared" si="14"/>
        <v>-1509.4900000000016</v>
      </c>
      <c r="J296" s="360">
        <f t="shared" si="13"/>
        <v>1596.3000000000211</v>
      </c>
    </row>
    <row r="297" spans="1:11" ht="45" x14ac:dyDescent="0.25">
      <c r="A297" s="345">
        <v>43521</v>
      </c>
      <c r="B297" s="179" t="s">
        <v>2341</v>
      </c>
      <c r="D297" s="434" t="s">
        <v>2342</v>
      </c>
      <c r="E297" s="355">
        <v>421542</v>
      </c>
      <c r="F297" s="511">
        <v>1586157</v>
      </c>
      <c r="G297" s="348">
        <v>23555.29</v>
      </c>
      <c r="H297" s="348">
        <v>22000</v>
      </c>
      <c r="I297" s="358">
        <f t="shared" si="14"/>
        <v>-1555.2900000000009</v>
      </c>
      <c r="J297" s="360">
        <f t="shared" si="13"/>
        <v>41.010000000020227</v>
      </c>
    </row>
    <row r="298" spans="1:11" ht="45" x14ac:dyDescent="0.45">
      <c r="A298" s="345">
        <v>43524</v>
      </c>
      <c r="B298" s="179" t="s">
        <v>2349</v>
      </c>
      <c r="D298" s="434" t="s">
        <v>2350</v>
      </c>
      <c r="E298" s="355">
        <v>421190</v>
      </c>
      <c r="F298" s="511">
        <v>1587910</v>
      </c>
      <c r="G298" s="348">
        <v>24397.13</v>
      </c>
      <c r="H298" s="348">
        <v>22000</v>
      </c>
      <c r="I298" s="358">
        <f t="shared" si="14"/>
        <v>-2397.130000000001</v>
      </c>
      <c r="J298" s="360">
        <f t="shared" si="13"/>
        <v>-2356.1199999999808</v>
      </c>
      <c r="K298" s="381" t="s">
        <v>1305</v>
      </c>
    </row>
    <row r="299" spans="1:11" ht="45" x14ac:dyDescent="0.25">
      <c r="A299" s="345">
        <v>43528</v>
      </c>
      <c r="B299" s="217" t="s">
        <v>2354</v>
      </c>
      <c r="D299" s="434" t="s">
        <v>2353</v>
      </c>
      <c r="E299" s="355">
        <v>522045</v>
      </c>
      <c r="F299" s="511">
        <v>1589024</v>
      </c>
      <c r="G299" s="348">
        <v>24868.38</v>
      </c>
      <c r="H299" s="348">
        <v>27000</v>
      </c>
      <c r="I299" s="358">
        <f t="shared" si="14"/>
        <v>2131.619999999999</v>
      </c>
      <c r="J299" s="360">
        <f t="shared" si="13"/>
        <v>-224.49999999998181</v>
      </c>
    </row>
    <row r="300" spans="1:11" ht="45" x14ac:dyDescent="0.25">
      <c r="A300" s="345">
        <v>43531</v>
      </c>
      <c r="B300" s="217" t="s">
        <v>2360</v>
      </c>
      <c r="D300" s="434" t="s">
        <v>2361</v>
      </c>
      <c r="E300" s="355">
        <v>510354</v>
      </c>
      <c r="F300" s="511">
        <v>1590837</v>
      </c>
      <c r="G300" s="348">
        <v>26753.65</v>
      </c>
      <c r="H300" s="348">
        <v>26000</v>
      </c>
      <c r="I300" s="358">
        <f t="shared" si="14"/>
        <v>-753.65000000000146</v>
      </c>
      <c r="J300" s="360">
        <f t="shared" si="13"/>
        <v>-978.14999999998327</v>
      </c>
    </row>
    <row r="301" spans="1:11" ht="45" x14ac:dyDescent="0.25">
      <c r="A301" s="345">
        <v>43535</v>
      </c>
      <c r="B301" s="217" t="s">
        <v>2363</v>
      </c>
      <c r="D301" s="434" t="s">
        <v>2364</v>
      </c>
      <c r="E301" s="355">
        <v>564630</v>
      </c>
      <c r="F301" s="511">
        <v>1591402</v>
      </c>
      <c r="G301" s="348">
        <v>27364.03</v>
      </c>
      <c r="H301" s="348">
        <v>29000</v>
      </c>
      <c r="I301" s="358">
        <f t="shared" si="14"/>
        <v>1635.9700000000012</v>
      </c>
      <c r="J301" s="360">
        <f t="shared" si="13"/>
        <v>657.8200000000179</v>
      </c>
    </row>
    <row r="302" spans="1:11" ht="45" x14ac:dyDescent="0.25">
      <c r="A302" s="345">
        <v>43538</v>
      </c>
      <c r="B302" s="217" t="s">
        <v>2368</v>
      </c>
      <c r="D302" s="434" t="s">
        <v>2369</v>
      </c>
      <c r="E302" s="355">
        <v>580200</v>
      </c>
      <c r="F302" s="511">
        <v>1593440</v>
      </c>
      <c r="G302" s="348">
        <v>31424.1</v>
      </c>
      <c r="H302" s="348">
        <v>30000</v>
      </c>
      <c r="I302" s="358">
        <f t="shared" si="14"/>
        <v>-1424.0999999999985</v>
      </c>
      <c r="J302" s="360">
        <f t="shared" si="13"/>
        <v>-766.27999999998065</v>
      </c>
    </row>
    <row r="303" spans="1:11" ht="45" x14ac:dyDescent="0.25">
      <c r="A303" s="345">
        <v>43543</v>
      </c>
      <c r="B303" s="217" t="s">
        <v>2372</v>
      </c>
      <c r="D303" s="434" t="s">
        <v>2373</v>
      </c>
      <c r="E303" s="355">
        <v>666925</v>
      </c>
      <c r="F303" s="511">
        <v>1594407</v>
      </c>
      <c r="G303" s="348">
        <v>32692.080000000002</v>
      </c>
      <c r="H303" s="348">
        <v>35000</v>
      </c>
      <c r="I303" s="358">
        <f t="shared" si="14"/>
        <v>2307.9199999999983</v>
      </c>
      <c r="J303" s="360">
        <f t="shared" si="13"/>
        <v>1541.6400000000176</v>
      </c>
    </row>
    <row r="304" spans="1:11" ht="45" x14ac:dyDescent="0.25">
      <c r="A304" s="345">
        <v>43544</v>
      </c>
      <c r="B304" s="217" t="s">
        <v>2380</v>
      </c>
      <c r="D304" s="496" t="s">
        <v>2381</v>
      </c>
      <c r="E304" s="355">
        <v>675387.5</v>
      </c>
      <c r="F304" s="511">
        <v>1597081</v>
      </c>
      <c r="G304" s="348">
        <v>36249.58</v>
      </c>
      <c r="H304" s="348">
        <v>35500</v>
      </c>
      <c r="I304" s="358">
        <f t="shared" si="14"/>
        <v>-749.58000000000175</v>
      </c>
      <c r="J304" s="360">
        <f t="shared" si="13"/>
        <v>792.06000000001586</v>
      </c>
    </row>
    <row r="305" spans="1:11" ht="45" x14ac:dyDescent="0.25">
      <c r="A305" s="345">
        <v>43545</v>
      </c>
      <c r="B305" s="217" t="s">
        <v>2376</v>
      </c>
      <c r="D305" s="434" t="s">
        <v>2377</v>
      </c>
      <c r="E305" s="355">
        <v>660765</v>
      </c>
      <c r="F305" s="511">
        <v>1596389</v>
      </c>
      <c r="G305" s="348">
        <v>35624.11</v>
      </c>
      <c r="H305" s="348">
        <v>35000</v>
      </c>
      <c r="I305" s="358">
        <f t="shared" si="14"/>
        <v>-624.11000000000058</v>
      </c>
      <c r="J305" s="360">
        <f t="shared" si="13"/>
        <v>167.95000000001528</v>
      </c>
    </row>
    <row r="306" spans="1:11" ht="45" x14ac:dyDescent="0.25">
      <c r="A306" s="345">
        <v>43549</v>
      </c>
      <c r="B306" s="217" t="s">
        <v>2378</v>
      </c>
      <c r="D306" s="434" t="s">
        <v>2379</v>
      </c>
      <c r="E306" s="355">
        <v>706330</v>
      </c>
      <c r="F306" s="511">
        <v>1596768</v>
      </c>
      <c r="G306" s="348">
        <v>34178.93</v>
      </c>
      <c r="H306" s="348">
        <v>37000</v>
      </c>
      <c r="I306" s="358">
        <f t="shared" si="14"/>
        <v>2821.0699999999997</v>
      </c>
      <c r="J306" s="360">
        <f t="shared" si="13"/>
        <v>2989.020000000015</v>
      </c>
    </row>
    <row r="307" spans="1:11" ht="45" x14ac:dyDescent="0.35">
      <c r="A307" s="345">
        <v>43553</v>
      </c>
      <c r="B307" s="217" t="s">
        <v>2383</v>
      </c>
      <c r="D307" s="434" t="s">
        <v>2384</v>
      </c>
      <c r="E307" s="355">
        <v>660960</v>
      </c>
      <c r="F307" s="511">
        <v>1599533</v>
      </c>
      <c r="G307" s="348">
        <v>30817.71</v>
      </c>
      <c r="H307" s="348">
        <v>34000</v>
      </c>
      <c r="I307" s="358">
        <f t="shared" si="14"/>
        <v>3182.2900000000009</v>
      </c>
      <c r="J307" s="360">
        <f t="shared" si="13"/>
        <v>6171.3100000000159</v>
      </c>
      <c r="K307" s="375" t="s">
        <v>1305</v>
      </c>
    </row>
    <row r="308" spans="1:11" ht="45" x14ac:dyDescent="0.25">
      <c r="A308" s="345">
        <v>43559</v>
      </c>
      <c r="B308" s="223" t="s">
        <v>2388</v>
      </c>
      <c r="D308" s="434" t="s">
        <v>2389</v>
      </c>
      <c r="E308" s="355">
        <v>558540</v>
      </c>
      <c r="F308" s="511">
        <v>1601533</v>
      </c>
      <c r="G308" s="348">
        <v>30114.37</v>
      </c>
      <c r="H308" s="348">
        <v>29000</v>
      </c>
      <c r="I308" s="358">
        <f t="shared" si="14"/>
        <v>-1114.369999999999</v>
      </c>
      <c r="J308" s="360">
        <f t="shared" si="13"/>
        <v>5056.9400000000169</v>
      </c>
    </row>
    <row r="309" spans="1:11" ht="45" x14ac:dyDescent="0.25">
      <c r="A309" s="345">
        <v>43563</v>
      </c>
      <c r="B309" s="223" t="s">
        <v>2392</v>
      </c>
      <c r="D309" s="434" t="s">
        <v>2393</v>
      </c>
      <c r="E309" s="355">
        <v>518238</v>
      </c>
      <c r="F309" s="511">
        <v>1602219</v>
      </c>
      <c r="G309" s="348">
        <v>31654.55</v>
      </c>
      <c r="H309" s="348">
        <v>27000</v>
      </c>
      <c r="I309" s="358">
        <f t="shared" si="14"/>
        <v>-4654.5499999999993</v>
      </c>
      <c r="J309" s="360">
        <f t="shared" si="13"/>
        <v>402.39000000001761</v>
      </c>
    </row>
    <row r="310" spans="1:11" ht="45" x14ac:dyDescent="0.25">
      <c r="A310" s="345">
        <v>43566</v>
      </c>
      <c r="B310" s="223" t="s">
        <v>2401</v>
      </c>
      <c r="D310" s="434" t="s">
        <v>2402</v>
      </c>
      <c r="E310" s="355">
        <v>587605</v>
      </c>
      <c r="F310" s="511">
        <v>1604239</v>
      </c>
      <c r="G310" s="348">
        <v>29786.799999999999</v>
      </c>
      <c r="H310" s="348">
        <v>31000</v>
      </c>
      <c r="I310" s="358">
        <f t="shared" si="14"/>
        <v>1213.2000000000007</v>
      </c>
      <c r="J310" s="360">
        <f t="shared" si="13"/>
        <v>1615.5900000000183</v>
      </c>
    </row>
    <row r="311" spans="1:11" ht="45" x14ac:dyDescent="0.25">
      <c r="A311" s="345">
        <v>43567</v>
      </c>
      <c r="B311" s="223" t="s">
        <v>2403</v>
      </c>
      <c r="D311" s="434" t="s">
        <v>2404</v>
      </c>
      <c r="E311" s="355">
        <v>622809</v>
      </c>
      <c r="F311" s="511">
        <v>1605005</v>
      </c>
      <c r="G311" s="348">
        <v>31119.8</v>
      </c>
      <c r="H311" s="348">
        <v>33000</v>
      </c>
      <c r="I311" s="358">
        <f t="shared" si="14"/>
        <v>1880.2000000000007</v>
      </c>
      <c r="J311" s="360">
        <f t="shared" si="13"/>
        <v>3495.7900000000191</v>
      </c>
    </row>
    <row r="312" spans="1:11" ht="45" x14ac:dyDescent="0.25">
      <c r="A312" s="345">
        <v>43572</v>
      </c>
      <c r="B312" s="223" t="s">
        <v>2407</v>
      </c>
      <c r="D312" s="434" t="s">
        <v>2408</v>
      </c>
      <c r="E312" s="355">
        <v>549637</v>
      </c>
      <c r="F312" s="511">
        <v>1606986</v>
      </c>
      <c r="G312" s="348">
        <v>32329.33</v>
      </c>
      <c r="H312" s="348">
        <v>29000</v>
      </c>
      <c r="I312" s="358">
        <f t="shared" si="14"/>
        <v>-3329.3300000000017</v>
      </c>
      <c r="J312" s="360">
        <f t="shared" si="13"/>
        <v>166.46000000001732</v>
      </c>
    </row>
    <row r="313" spans="1:11" ht="45" x14ac:dyDescent="0.25">
      <c r="A313" s="345">
        <v>43577</v>
      </c>
      <c r="B313" s="223" t="s">
        <v>2411</v>
      </c>
      <c r="D313" s="434" t="s">
        <v>2412</v>
      </c>
      <c r="E313" s="355">
        <v>679068</v>
      </c>
      <c r="F313" s="511">
        <v>1607819</v>
      </c>
      <c r="G313" s="348">
        <v>35103.24</v>
      </c>
      <c r="H313" s="348">
        <v>36000</v>
      </c>
      <c r="I313" s="358">
        <f t="shared" si="14"/>
        <v>896.76000000000204</v>
      </c>
      <c r="J313" s="360">
        <f t="shared" si="13"/>
        <v>1063.2200000000194</v>
      </c>
    </row>
    <row r="314" spans="1:11" ht="45" x14ac:dyDescent="0.25">
      <c r="A314" s="345">
        <v>43579</v>
      </c>
      <c r="B314" s="223" t="s">
        <v>2415</v>
      </c>
      <c r="D314" s="434" t="s">
        <v>2416</v>
      </c>
      <c r="E314" s="355">
        <v>688140</v>
      </c>
      <c r="F314" s="511">
        <v>1610137</v>
      </c>
      <c r="G314" s="348">
        <v>34883.25</v>
      </c>
      <c r="H314" s="348">
        <v>36000</v>
      </c>
      <c r="I314" s="358">
        <f t="shared" si="14"/>
        <v>1116.75</v>
      </c>
      <c r="J314" s="360">
        <f t="shared" si="13"/>
        <v>2179.9700000000194</v>
      </c>
    </row>
    <row r="315" spans="1:11" ht="45" x14ac:dyDescent="0.35">
      <c r="A315" s="345">
        <v>43584</v>
      </c>
      <c r="B315" s="223" t="s">
        <v>2420</v>
      </c>
      <c r="D315" s="434" t="s">
        <v>2421</v>
      </c>
      <c r="E315" s="355">
        <v>702593</v>
      </c>
      <c r="F315" s="511">
        <v>1610537</v>
      </c>
      <c r="G315" s="348">
        <v>34990.660000000003</v>
      </c>
      <c r="H315" s="348">
        <v>37000</v>
      </c>
      <c r="I315" s="358">
        <f t="shared" si="14"/>
        <v>2009.3399999999965</v>
      </c>
      <c r="J315" s="360">
        <f t="shared" si="13"/>
        <v>4189.3100000000159</v>
      </c>
      <c r="K315" s="375" t="s">
        <v>1305</v>
      </c>
    </row>
    <row r="316" spans="1:11" ht="45" x14ac:dyDescent="0.25">
      <c r="A316" s="345">
        <v>43587</v>
      </c>
      <c r="B316" s="224" t="s">
        <v>2427</v>
      </c>
      <c r="D316" s="434" t="s">
        <v>2428</v>
      </c>
      <c r="E316" s="355">
        <v>631587</v>
      </c>
      <c r="F316" s="511">
        <v>1612754</v>
      </c>
      <c r="G316" s="348">
        <v>34507.230000000003</v>
      </c>
      <c r="H316" s="348">
        <v>33000</v>
      </c>
      <c r="I316" s="358">
        <f t="shared" si="14"/>
        <v>-1507.2300000000032</v>
      </c>
      <c r="J316" s="360">
        <f t="shared" si="13"/>
        <v>2682.0800000000127</v>
      </c>
    </row>
    <row r="317" spans="1:11" ht="45" x14ac:dyDescent="0.25">
      <c r="A317" s="345">
        <v>43591</v>
      </c>
      <c r="B317" s="224" t="s">
        <v>2429</v>
      </c>
      <c r="D317" s="434" t="s">
        <v>2430</v>
      </c>
      <c r="E317" s="355">
        <v>627627</v>
      </c>
      <c r="F317" s="511">
        <v>1613067</v>
      </c>
      <c r="G317" s="348">
        <v>35655.25</v>
      </c>
      <c r="H317" s="348">
        <v>33000</v>
      </c>
      <c r="I317" s="358">
        <f t="shared" si="14"/>
        <v>-2655.25</v>
      </c>
      <c r="J317" s="360">
        <f t="shared" si="13"/>
        <v>26.83000000001266</v>
      </c>
    </row>
    <row r="318" spans="1:11" ht="45" x14ac:dyDescent="0.25">
      <c r="A318" s="345">
        <v>43594</v>
      </c>
      <c r="B318" s="224" t="s">
        <v>2433</v>
      </c>
      <c r="D318" s="434" t="s">
        <v>2434</v>
      </c>
      <c r="E318" s="355">
        <v>714470</v>
      </c>
      <c r="F318" s="511">
        <v>1615033</v>
      </c>
      <c r="G318" s="348">
        <v>35834.129999999997</v>
      </c>
      <c r="H318" s="348">
        <v>37000</v>
      </c>
      <c r="I318" s="358">
        <f t="shared" si="14"/>
        <v>1165.8700000000026</v>
      </c>
      <c r="J318" s="360">
        <f t="shared" si="13"/>
        <v>1192.7000000000153</v>
      </c>
    </row>
    <row r="319" spans="1:11" ht="45" x14ac:dyDescent="0.25">
      <c r="A319" s="345">
        <v>43598</v>
      </c>
      <c r="B319" s="224" t="s">
        <v>2437</v>
      </c>
      <c r="D319" s="434" t="s">
        <v>2438</v>
      </c>
      <c r="E319" s="355">
        <v>712583</v>
      </c>
      <c r="F319" s="511">
        <v>1615710</v>
      </c>
      <c r="G319" s="348">
        <v>37464.629999999997</v>
      </c>
      <c r="H319" s="348">
        <v>37000</v>
      </c>
      <c r="I319" s="358">
        <f t="shared" si="14"/>
        <v>-464.62999999999738</v>
      </c>
      <c r="J319" s="360">
        <f t="shared" si="13"/>
        <v>728.0700000000179</v>
      </c>
    </row>
    <row r="320" spans="1:11" ht="45" x14ac:dyDescent="0.25">
      <c r="A320" s="345">
        <v>43601</v>
      </c>
      <c r="B320" s="224" t="s">
        <v>2444</v>
      </c>
      <c r="D320" s="434" t="s">
        <v>2445</v>
      </c>
      <c r="E320" s="355">
        <v>717112.5</v>
      </c>
      <c r="F320" s="511">
        <v>1617722</v>
      </c>
      <c r="G320" s="348">
        <v>37791.370000000003</v>
      </c>
      <c r="H320" s="348">
        <v>37500</v>
      </c>
      <c r="I320" s="358">
        <f t="shared" si="14"/>
        <v>-291.37000000000262</v>
      </c>
      <c r="J320" s="360">
        <f t="shared" si="13"/>
        <v>436.70000000001528</v>
      </c>
    </row>
    <row r="321" spans="1:11" ht="45" x14ac:dyDescent="0.25">
      <c r="A321" s="345">
        <v>43605</v>
      </c>
      <c r="B321" s="224" t="s">
        <v>2446</v>
      </c>
      <c r="D321" s="434" t="s">
        <v>2447</v>
      </c>
      <c r="E321" s="355">
        <v>737968</v>
      </c>
      <c r="F321" s="511">
        <v>1618441</v>
      </c>
      <c r="G321" s="348">
        <v>38409.03</v>
      </c>
      <c r="H321" s="348">
        <v>38500</v>
      </c>
      <c r="I321" s="358">
        <f t="shared" si="14"/>
        <v>90.970000000001164</v>
      </c>
      <c r="J321" s="360">
        <f t="shared" si="13"/>
        <v>527.67000000001644</v>
      </c>
    </row>
    <row r="322" spans="1:11" ht="45" x14ac:dyDescent="0.25">
      <c r="A322" s="345">
        <v>43608</v>
      </c>
      <c r="B322" s="224" t="s">
        <v>2453</v>
      </c>
      <c r="D322" s="434" t="s">
        <v>2454</v>
      </c>
      <c r="E322" s="355">
        <v>733001.5</v>
      </c>
      <c r="F322" s="511">
        <v>1620749</v>
      </c>
      <c r="G322" s="348">
        <v>38310.269999999997</v>
      </c>
      <c r="H322" s="348">
        <v>38500</v>
      </c>
      <c r="I322" s="358">
        <f t="shared" si="14"/>
        <v>189.7300000000032</v>
      </c>
      <c r="J322" s="360">
        <f t="shared" si="13"/>
        <v>717.40000000001965</v>
      </c>
    </row>
    <row r="323" spans="1:11" ht="45" x14ac:dyDescent="0.25">
      <c r="A323" s="345">
        <v>43612</v>
      </c>
      <c r="B323" s="224" t="s">
        <v>2455</v>
      </c>
      <c r="D323" s="434" t="s">
        <v>2456</v>
      </c>
      <c r="E323" s="355">
        <v>764000</v>
      </c>
      <c r="F323" s="511">
        <v>1620750</v>
      </c>
      <c r="G323" s="348">
        <v>38937.14</v>
      </c>
      <c r="H323" s="348">
        <v>40000</v>
      </c>
      <c r="I323" s="358">
        <f t="shared" si="14"/>
        <v>1062.8600000000006</v>
      </c>
      <c r="J323" s="360">
        <f t="shared" si="13"/>
        <v>1780.2600000000202</v>
      </c>
    </row>
    <row r="324" spans="1:11" ht="45" x14ac:dyDescent="0.35">
      <c r="A324" s="345">
        <v>43615</v>
      </c>
      <c r="B324" s="224" t="s">
        <v>2588</v>
      </c>
      <c r="D324" s="434" t="s">
        <v>2462</v>
      </c>
      <c r="E324" s="355">
        <v>759585</v>
      </c>
      <c r="F324" s="511">
        <v>162864</v>
      </c>
      <c r="G324" s="348">
        <v>38940.03</v>
      </c>
      <c r="H324" s="348">
        <v>39500</v>
      </c>
      <c r="I324" s="358">
        <f t="shared" si="14"/>
        <v>559.97000000000116</v>
      </c>
      <c r="J324" s="360">
        <f t="shared" si="13"/>
        <v>2340.2300000000214</v>
      </c>
      <c r="K324" s="382" t="s">
        <v>1305</v>
      </c>
    </row>
    <row r="325" spans="1:11" ht="45" x14ac:dyDescent="0.25">
      <c r="A325" s="345">
        <v>43620</v>
      </c>
      <c r="B325" s="185" t="s">
        <v>2463</v>
      </c>
      <c r="D325" s="434" t="s">
        <v>2464</v>
      </c>
      <c r="E325" s="355">
        <v>792400</v>
      </c>
      <c r="F325" s="511">
        <v>1623913</v>
      </c>
      <c r="G325" s="348">
        <v>40363.25</v>
      </c>
      <c r="H325" s="348">
        <v>40000</v>
      </c>
      <c r="I325" s="358">
        <f t="shared" si="14"/>
        <v>-363.25</v>
      </c>
      <c r="J325" s="360">
        <f t="shared" si="13"/>
        <v>1976.9800000000214</v>
      </c>
    </row>
    <row r="326" spans="1:11" ht="45" x14ac:dyDescent="0.25">
      <c r="A326" s="345">
        <v>43622</v>
      </c>
      <c r="B326" s="185" t="s">
        <v>2467</v>
      </c>
      <c r="D326" s="434" t="s">
        <v>2468</v>
      </c>
      <c r="E326" s="355">
        <v>783720</v>
      </c>
      <c r="F326" s="511">
        <v>1626054</v>
      </c>
      <c r="G326" s="348">
        <v>39462.32</v>
      </c>
      <c r="H326" s="348">
        <v>40000</v>
      </c>
      <c r="I326" s="358">
        <f t="shared" si="14"/>
        <v>537.68000000000029</v>
      </c>
      <c r="J326" s="360">
        <f t="shared" si="13"/>
        <v>2514.6600000000217</v>
      </c>
    </row>
    <row r="327" spans="1:11" ht="45" x14ac:dyDescent="0.25">
      <c r="A327" s="345">
        <v>43626</v>
      </c>
      <c r="B327" s="185" t="s">
        <v>2469</v>
      </c>
      <c r="D327" s="434" t="s">
        <v>2470</v>
      </c>
      <c r="E327" s="355">
        <v>801495</v>
      </c>
      <c r="F327" s="511">
        <v>1626430</v>
      </c>
      <c r="G327" s="348">
        <v>37256.620000000003</v>
      </c>
      <c r="H327" s="348">
        <v>40500</v>
      </c>
      <c r="I327" s="358">
        <f t="shared" si="14"/>
        <v>3243.3799999999974</v>
      </c>
      <c r="J327" s="360">
        <f t="shared" si="13"/>
        <v>5758.0400000000191</v>
      </c>
    </row>
    <row r="328" spans="1:11" ht="45" x14ac:dyDescent="0.25">
      <c r="A328" s="345">
        <v>43629</v>
      </c>
      <c r="B328" s="185" t="s">
        <v>2476</v>
      </c>
      <c r="D328" s="434" t="s">
        <v>2477</v>
      </c>
      <c r="E328" s="355">
        <v>747825</v>
      </c>
      <c r="F328" s="511">
        <v>1628415</v>
      </c>
      <c r="G328" s="348">
        <v>36963.94</v>
      </c>
      <c r="H328" s="348">
        <v>39000</v>
      </c>
      <c r="I328" s="358">
        <f t="shared" si="14"/>
        <v>2036.0599999999977</v>
      </c>
      <c r="J328" s="360">
        <f t="shared" si="13"/>
        <v>7794.1000000000167</v>
      </c>
    </row>
    <row r="329" spans="1:11" ht="45" x14ac:dyDescent="0.25">
      <c r="A329" s="345">
        <v>43633</v>
      </c>
      <c r="B329" s="185" t="s">
        <v>2478</v>
      </c>
      <c r="D329" s="434" t="s">
        <v>2483</v>
      </c>
      <c r="E329" s="355">
        <v>615200</v>
      </c>
      <c r="F329" s="511">
        <v>1631579</v>
      </c>
      <c r="G329" s="348">
        <v>31942.03</v>
      </c>
      <c r="H329" s="348">
        <v>32000</v>
      </c>
      <c r="I329" s="358">
        <f t="shared" si="14"/>
        <v>57.970000000001164</v>
      </c>
      <c r="J329" s="360">
        <f t="shared" si="13"/>
        <v>7852.0700000000179</v>
      </c>
    </row>
    <row r="330" spans="1:11" ht="45" x14ac:dyDescent="0.25">
      <c r="A330" s="345">
        <v>43635</v>
      </c>
      <c r="B330" s="185" t="s">
        <v>2479</v>
      </c>
      <c r="D330" s="434" t="s">
        <v>2480</v>
      </c>
      <c r="E330" s="355">
        <v>613408</v>
      </c>
      <c r="F330" s="511">
        <v>1630329</v>
      </c>
      <c r="G330" s="348">
        <v>31552.63</v>
      </c>
      <c r="H330" s="348">
        <v>32000</v>
      </c>
      <c r="I330" s="358">
        <f t="shared" si="14"/>
        <v>447.36999999999898</v>
      </c>
      <c r="J330" s="360">
        <f t="shared" si="13"/>
        <v>8299.4400000000169</v>
      </c>
    </row>
    <row r="331" spans="1:11" ht="45" x14ac:dyDescent="0.25">
      <c r="A331" s="345">
        <v>43636</v>
      </c>
      <c r="B331" s="185" t="s">
        <v>2481</v>
      </c>
      <c r="D331" s="434" t="s">
        <v>2482</v>
      </c>
      <c r="E331" s="355">
        <v>615008</v>
      </c>
      <c r="F331" s="511">
        <v>1631578</v>
      </c>
      <c r="G331" s="348">
        <v>31962.48</v>
      </c>
      <c r="H331" s="348">
        <v>32000</v>
      </c>
      <c r="I331" s="358">
        <f t="shared" si="14"/>
        <v>37.520000000000437</v>
      </c>
      <c r="J331" s="360">
        <f t="shared" si="13"/>
        <v>8336.9600000000173</v>
      </c>
    </row>
    <row r="332" spans="1:11" ht="45" x14ac:dyDescent="0.25">
      <c r="A332" s="345">
        <v>43643</v>
      </c>
      <c r="B332" s="185" t="s">
        <v>2486</v>
      </c>
      <c r="D332" s="434" t="s">
        <v>2488</v>
      </c>
      <c r="E332" s="355">
        <v>557815</v>
      </c>
      <c r="F332" s="511">
        <v>1634199</v>
      </c>
      <c r="G332" s="348">
        <v>30309.38</v>
      </c>
      <c r="H332" s="348">
        <v>29000</v>
      </c>
      <c r="I332" s="358">
        <f t="shared" si="14"/>
        <v>-1309.380000000001</v>
      </c>
      <c r="J332" s="360">
        <f t="shared" si="13"/>
        <v>7027.5800000000163</v>
      </c>
    </row>
    <row r="333" spans="1:11" ht="45" x14ac:dyDescent="0.35">
      <c r="A333" s="345">
        <v>43643</v>
      </c>
      <c r="B333" s="185" t="s">
        <v>2487</v>
      </c>
      <c r="D333" s="434" t="s">
        <v>2489</v>
      </c>
      <c r="E333" s="355">
        <v>557815</v>
      </c>
      <c r="F333" s="511">
        <v>1634198</v>
      </c>
      <c r="G333" s="348">
        <v>30141.01</v>
      </c>
      <c r="H333" s="348">
        <v>29000</v>
      </c>
      <c r="I333" s="358">
        <f t="shared" si="14"/>
        <v>-1141.0099999999984</v>
      </c>
      <c r="J333" s="360">
        <f t="shared" si="13"/>
        <v>5886.5700000000179</v>
      </c>
      <c r="K333" s="375" t="s">
        <v>1305</v>
      </c>
    </row>
    <row r="334" spans="1:11" ht="45" x14ac:dyDescent="0.25">
      <c r="A334" s="345">
        <v>43644</v>
      </c>
      <c r="B334" s="185" t="s">
        <v>2490</v>
      </c>
      <c r="D334" s="434" t="s">
        <v>2491</v>
      </c>
      <c r="E334" s="355">
        <v>557293</v>
      </c>
      <c r="F334" s="511">
        <v>1634549</v>
      </c>
      <c r="G334" s="348">
        <v>30499.96</v>
      </c>
      <c r="H334" s="348">
        <v>29000</v>
      </c>
      <c r="I334" s="358">
        <f t="shared" si="14"/>
        <v>-1499.9599999999991</v>
      </c>
      <c r="J334" s="360">
        <f t="shared" ref="J334:J400" si="16">J333+I334</f>
        <v>4386.6100000000188</v>
      </c>
    </row>
    <row r="335" spans="1:11" ht="45" x14ac:dyDescent="0.25">
      <c r="A335" s="345">
        <v>43649</v>
      </c>
      <c r="B335" s="226" t="s">
        <v>2499</v>
      </c>
      <c r="D335" s="434" t="s">
        <v>2497</v>
      </c>
      <c r="E335" s="355">
        <v>573000</v>
      </c>
      <c r="F335" s="511">
        <v>1636901</v>
      </c>
      <c r="G335" s="348">
        <v>29072.95</v>
      </c>
      <c r="H335" s="348">
        <v>30000</v>
      </c>
      <c r="I335" s="358">
        <f t="shared" si="14"/>
        <v>927.04999999999927</v>
      </c>
      <c r="J335" s="360">
        <f t="shared" si="16"/>
        <v>5313.660000000018</v>
      </c>
    </row>
    <row r="336" spans="1:11" ht="45" x14ac:dyDescent="0.25">
      <c r="A336" s="345">
        <v>43654</v>
      </c>
      <c r="B336" s="226" t="s">
        <v>2498</v>
      </c>
      <c r="D336" s="434" t="s">
        <v>2500</v>
      </c>
      <c r="E336" s="355">
        <v>553958</v>
      </c>
      <c r="F336" s="511">
        <v>1636902</v>
      </c>
      <c r="G336" s="348">
        <v>30546.06</v>
      </c>
      <c r="H336" s="348">
        <v>29000</v>
      </c>
      <c r="I336" s="358">
        <f t="shared" si="14"/>
        <v>-1546.0600000000013</v>
      </c>
      <c r="J336" s="360">
        <f t="shared" si="16"/>
        <v>3767.6000000000167</v>
      </c>
    </row>
    <row r="337" spans="1:11" ht="45" x14ac:dyDescent="0.25">
      <c r="A337" s="345">
        <v>43657</v>
      </c>
      <c r="B337" s="226" t="s">
        <v>2507</v>
      </c>
      <c r="D337" s="434" t="s">
        <v>2508</v>
      </c>
      <c r="E337" s="355">
        <v>593371</v>
      </c>
      <c r="F337" s="511">
        <v>1638869</v>
      </c>
      <c r="G337" s="348">
        <v>32320.43</v>
      </c>
      <c r="H337" s="348">
        <v>31000</v>
      </c>
      <c r="I337" s="358">
        <f t="shared" si="14"/>
        <v>-1320.4300000000003</v>
      </c>
      <c r="J337" s="360">
        <f t="shared" si="16"/>
        <v>2447.1700000000164</v>
      </c>
    </row>
    <row r="338" spans="1:11" ht="45" x14ac:dyDescent="0.25">
      <c r="A338" s="345">
        <v>43661</v>
      </c>
      <c r="B338" s="226" t="s">
        <v>2515</v>
      </c>
      <c r="D338" s="434" t="s">
        <v>2514</v>
      </c>
      <c r="E338" s="355">
        <v>618637.5</v>
      </c>
      <c r="F338" s="511">
        <v>1639867</v>
      </c>
      <c r="G338" s="348">
        <v>33264.089999999997</v>
      </c>
      <c r="H338" s="348">
        <v>32500</v>
      </c>
      <c r="I338" s="358">
        <f t="shared" si="14"/>
        <v>-764.08999999999651</v>
      </c>
      <c r="J338" s="360">
        <f t="shared" si="16"/>
        <v>1683.0800000000199</v>
      </c>
    </row>
    <row r="339" spans="1:11" ht="45" x14ac:dyDescent="0.25">
      <c r="A339" s="345">
        <v>43662</v>
      </c>
      <c r="B339" s="226" t="s">
        <v>2516</v>
      </c>
      <c r="D339" s="434" t="s">
        <v>2517</v>
      </c>
      <c r="E339" s="355">
        <v>657259.5</v>
      </c>
      <c r="F339" s="511">
        <v>1641723</v>
      </c>
      <c r="G339" s="348">
        <v>35335.089999999997</v>
      </c>
      <c r="H339" s="348">
        <v>34500</v>
      </c>
      <c r="I339" s="358">
        <f t="shared" ref="I339:I405" si="17">H339-G339</f>
        <v>-835.08999999999651</v>
      </c>
      <c r="J339" s="360">
        <f t="shared" si="16"/>
        <v>847.99000000002343</v>
      </c>
    </row>
    <row r="340" spans="1:11" ht="45" x14ac:dyDescent="0.25">
      <c r="A340" s="345">
        <v>43665</v>
      </c>
      <c r="B340" s="226" t="s">
        <v>2518</v>
      </c>
      <c r="D340" s="434" t="s">
        <v>2519</v>
      </c>
      <c r="E340" s="355">
        <v>667380</v>
      </c>
      <c r="F340" s="511">
        <v>1642082</v>
      </c>
      <c r="G340" s="348">
        <v>35458.089999999997</v>
      </c>
      <c r="H340" s="348">
        <v>35000</v>
      </c>
      <c r="I340" s="358">
        <f t="shared" si="17"/>
        <v>-458.08999999999651</v>
      </c>
      <c r="J340" s="360">
        <f t="shared" si="16"/>
        <v>389.90000000002692</v>
      </c>
    </row>
    <row r="341" spans="1:11" ht="45" x14ac:dyDescent="0.25">
      <c r="A341" s="345">
        <v>43668</v>
      </c>
      <c r="B341" s="226" t="s">
        <v>2521</v>
      </c>
      <c r="D341" s="434" t="s">
        <v>2520</v>
      </c>
      <c r="E341" s="355">
        <v>725154</v>
      </c>
      <c r="F341" s="511">
        <v>1642081</v>
      </c>
      <c r="G341" s="348">
        <v>32262.85</v>
      </c>
      <c r="H341" s="348">
        <v>38000</v>
      </c>
      <c r="I341" s="358">
        <f t="shared" si="17"/>
        <v>5737.1500000000015</v>
      </c>
      <c r="J341" s="360">
        <f t="shared" si="16"/>
        <v>6127.0500000000284</v>
      </c>
    </row>
    <row r="342" spans="1:11" ht="45" x14ac:dyDescent="0.25">
      <c r="A342" s="345">
        <v>43671</v>
      </c>
      <c r="B342" s="226" t="s">
        <v>2525</v>
      </c>
      <c r="D342" s="434" t="s">
        <v>2526</v>
      </c>
      <c r="E342" s="355">
        <v>765880</v>
      </c>
      <c r="F342" s="511">
        <v>1644088</v>
      </c>
      <c r="G342" s="348">
        <v>34630.720000000001</v>
      </c>
      <c r="H342" s="348">
        <v>40000</v>
      </c>
      <c r="I342" s="358">
        <f t="shared" si="17"/>
        <v>5369.2799999999988</v>
      </c>
      <c r="J342" s="360">
        <f t="shared" si="16"/>
        <v>11496.330000000027</v>
      </c>
    </row>
    <row r="343" spans="1:11" ht="45" x14ac:dyDescent="0.25">
      <c r="A343" s="345">
        <v>43671</v>
      </c>
      <c r="B343" s="226" t="s">
        <v>2527</v>
      </c>
      <c r="D343" s="434" t="s">
        <v>2528</v>
      </c>
      <c r="E343" s="355">
        <v>765120</v>
      </c>
      <c r="F343" s="511">
        <v>1644089</v>
      </c>
      <c r="G343" s="348">
        <v>34463.120000000003</v>
      </c>
      <c r="H343" s="348">
        <v>40000</v>
      </c>
      <c r="I343" s="358">
        <f t="shared" si="17"/>
        <v>5536.8799999999974</v>
      </c>
      <c r="J343" s="360">
        <f t="shared" si="16"/>
        <v>17033.210000000025</v>
      </c>
    </row>
    <row r="344" spans="1:11" ht="45" x14ac:dyDescent="0.25">
      <c r="A344" s="345">
        <v>43675</v>
      </c>
      <c r="B344" s="226" t="s">
        <v>2529</v>
      </c>
      <c r="D344" s="434" t="s">
        <v>2530</v>
      </c>
      <c r="E344" s="355">
        <v>802326</v>
      </c>
      <c r="F344" s="511">
        <v>1646383</v>
      </c>
      <c r="G344" s="348">
        <v>41988.76</v>
      </c>
      <c r="H344" s="348">
        <v>42000</v>
      </c>
      <c r="I344" s="358">
        <f t="shared" si="17"/>
        <v>11.239999999997963</v>
      </c>
      <c r="J344" s="360">
        <f t="shared" si="16"/>
        <v>17044.450000000023</v>
      </c>
    </row>
    <row r="345" spans="1:11" ht="45" x14ac:dyDescent="0.35">
      <c r="A345" s="345">
        <v>43677</v>
      </c>
      <c r="B345" s="226" t="s">
        <v>2531</v>
      </c>
      <c r="D345" s="434" t="s">
        <v>2539</v>
      </c>
      <c r="E345" s="355">
        <v>780804</v>
      </c>
      <c r="F345" s="511">
        <v>1646763</v>
      </c>
      <c r="G345" s="348">
        <v>42438.89</v>
      </c>
      <c r="H345" s="348">
        <v>41000</v>
      </c>
      <c r="I345" s="358">
        <f t="shared" si="17"/>
        <v>-1438.8899999999994</v>
      </c>
      <c r="J345" s="360">
        <f>J344+I345</f>
        <v>15605.560000000023</v>
      </c>
      <c r="K345" s="375" t="s">
        <v>1305</v>
      </c>
    </row>
    <row r="346" spans="1:11" ht="45" x14ac:dyDescent="0.25">
      <c r="A346" s="345">
        <v>43679</v>
      </c>
      <c r="B346" s="223" t="s">
        <v>2538</v>
      </c>
      <c r="D346" s="434" t="s">
        <v>2540</v>
      </c>
      <c r="E346" s="355">
        <v>671055</v>
      </c>
      <c r="F346" s="511">
        <v>1647846</v>
      </c>
      <c r="G346" s="348">
        <v>41922.879999999997</v>
      </c>
      <c r="H346" s="348">
        <v>35000</v>
      </c>
      <c r="I346" s="358">
        <f t="shared" si="17"/>
        <v>-6922.8799999999974</v>
      </c>
      <c r="J346" s="360">
        <f t="shared" si="16"/>
        <v>8682.6800000000258</v>
      </c>
    </row>
    <row r="347" spans="1:11" ht="45" x14ac:dyDescent="0.25">
      <c r="A347" s="345">
        <v>43682</v>
      </c>
      <c r="B347" s="223" t="s">
        <v>2541</v>
      </c>
      <c r="D347" s="434" t="s">
        <v>2542</v>
      </c>
      <c r="E347" s="355">
        <v>727420</v>
      </c>
      <c r="F347" s="511">
        <v>1647847</v>
      </c>
      <c r="G347" s="348">
        <v>42880.88</v>
      </c>
      <c r="H347" s="348">
        <v>37000</v>
      </c>
      <c r="I347" s="358">
        <f t="shared" si="17"/>
        <v>-5880.8799999999974</v>
      </c>
      <c r="J347" s="360">
        <f t="shared" si="16"/>
        <v>2801.8000000000284</v>
      </c>
    </row>
    <row r="348" spans="1:11" ht="45" x14ac:dyDescent="0.25">
      <c r="A348" s="345">
        <v>43685</v>
      </c>
      <c r="B348" s="223" t="s">
        <v>2545</v>
      </c>
      <c r="D348" s="434" t="s">
        <v>2546</v>
      </c>
      <c r="E348" s="355">
        <v>784800</v>
      </c>
      <c r="F348" s="511">
        <v>1649368</v>
      </c>
      <c r="G348" s="348">
        <v>41412.050000000003</v>
      </c>
      <c r="H348" s="348">
        <v>40000</v>
      </c>
      <c r="I348" s="358">
        <f t="shared" si="17"/>
        <v>-1412.0500000000029</v>
      </c>
      <c r="J348" s="360">
        <f t="shared" si="16"/>
        <v>1389.7500000000255</v>
      </c>
    </row>
    <row r="349" spans="1:11" ht="45" x14ac:dyDescent="0.25">
      <c r="A349" s="345">
        <v>43689</v>
      </c>
      <c r="B349" s="223" t="s">
        <v>2547</v>
      </c>
      <c r="D349" s="434" t="s">
        <v>2548</v>
      </c>
      <c r="E349" s="355">
        <v>869440</v>
      </c>
      <c r="F349" s="511">
        <v>1650587</v>
      </c>
      <c r="G349" s="348">
        <v>37026.839999999997</v>
      </c>
      <c r="H349" s="348">
        <v>44000</v>
      </c>
      <c r="I349" s="358">
        <f t="shared" si="17"/>
        <v>6973.1600000000035</v>
      </c>
      <c r="J349" s="360">
        <f t="shared" si="16"/>
        <v>8362.910000000029</v>
      </c>
    </row>
    <row r="350" spans="1:11" ht="45" x14ac:dyDescent="0.25">
      <c r="A350" s="345">
        <v>43692</v>
      </c>
      <c r="B350" s="223" t="s">
        <v>2551</v>
      </c>
      <c r="D350" s="434" t="s">
        <v>2552</v>
      </c>
      <c r="E350" s="355">
        <v>866360</v>
      </c>
      <c r="F350" s="511">
        <v>1652062</v>
      </c>
      <c r="G350" s="348">
        <v>32513.58</v>
      </c>
      <c r="H350" s="348">
        <v>44000</v>
      </c>
      <c r="I350" s="358">
        <f t="shared" si="17"/>
        <v>11486.419999999998</v>
      </c>
      <c r="J350" s="360">
        <f t="shared" si="16"/>
        <v>19849.330000000027</v>
      </c>
    </row>
    <row r="351" spans="1:11" ht="45" x14ac:dyDescent="0.25">
      <c r="A351" s="345">
        <v>43693</v>
      </c>
      <c r="B351" s="223" t="s">
        <v>2553</v>
      </c>
      <c r="D351" s="434" t="s">
        <v>2554</v>
      </c>
      <c r="E351" s="355">
        <v>845638</v>
      </c>
      <c r="F351" s="511">
        <v>1652735</v>
      </c>
      <c r="G351" s="348">
        <v>30648.880000000001</v>
      </c>
      <c r="H351" s="348">
        <v>43000</v>
      </c>
      <c r="I351" s="358">
        <f t="shared" si="17"/>
        <v>12351.119999999999</v>
      </c>
      <c r="J351" s="360">
        <f t="shared" si="16"/>
        <v>32200.450000000026</v>
      </c>
    </row>
    <row r="352" spans="1:11" ht="45" x14ac:dyDescent="0.35">
      <c r="A352" s="345">
        <v>43696</v>
      </c>
      <c r="B352" s="223" t="s">
        <v>2555</v>
      </c>
      <c r="D352" s="434" t="s">
        <v>2556</v>
      </c>
      <c r="E352" s="355">
        <v>298335</v>
      </c>
      <c r="F352" s="511">
        <v>1652736</v>
      </c>
      <c r="G352" s="348">
        <v>29071.19</v>
      </c>
      <c r="H352" s="348">
        <v>15000</v>
      </c>
      <c r="I352" s="358">
        <f t="shared" si="17"/>
        <v>-14071.189999999999</v>
      </c>
      <c r="J352" s="360">
        <f t="shared" si="16"/>
        <v>18129.260000000028</v>
      </c>
      <c r="K352" s="375" t="s">
        <v>1305</v>
      </c>
    </row>
    <row r="353" spans="1:11" ht="45" x14ac:dyDescent="0.25">
      <c r="A353" s="345">
        <v>43699</v>
      </c>
      <c r="B353" s="223" t="s">
        <v>2557</v>
      </c>
      <c r="D353" s="434" t="s">
        <v>2558</v>
      </c>
      <c r="E353" s="355">
        <v>394060</v>
      </c>
      <c r="F353" s="511">
        <v>1654775</v>
      </c>
      <c r="G353" s="348">
        <v>28198</v>
      </c>
      <c r="H353" s="348">
        <v>20000</v>
      </c>
      <c r="I353" s="358">
        <f t="shared" si="17"/>
        <v>-8198</v>
      </c>
      <c r="J353" s="360">
        <f t="shared" si="16"/>
        <v>9931.2600000000275</v>
      </c>
    </row>
    <row r="354" spans="1:11" ht="45" x14ac:dyDescent="0.25">
      <c r="A354" s="345">
        <v>43703</v>
      </c>
      <c r="B354" s="223" t="s">
        <v>2565</v>
      </c>
      <c r="D354" s="434" t="s">
        <v>2566</v>
      </c>
      <c r="E354" s="355">
        <v>458114</v>
      </c>
      <c r="F354" s="511">
        <v>1657480</v>
      </c>
      <c r="G354" s="348">
        <v>29271.29</v>
      </c>
      <c r="H354" s="348">
        <v>23000</v>
      </c>
      <c r="I354" s="358">
        <f t="shared" si="17"/>
        <v>-6271.2900000000009</v>
      </c>
      <c r="J354" s="360">
        <f t="shared" si="16"/>
        <v>3659.9700000000266</v>
      </c>
    </row>
    <row r="355" spans="1:11" ht="45" x14ac:dyDescent="0.25">
      <c r="A355" s="345">
        <v>43706</v>
      </c>
      <c r="B355" s="223" t="s">
        <v>2567</v>
      </c>
      <c r="D355" s="434" t="s">
        <v>2568</v>
      </c>
      <c r="E355" s="355">
        <v>544428</v>
      </c>
      <c r="F355" s="511">
        <v>1657481</v>
      </c>
      <c r="G355" s="348">
        <v>29220.93</v>
      </c>
      <c r="H355" s="348">
        <v>27000</v>
      </c>
      <c r="I355" s="358">
        <f t="shared" si="17"/>
        <v>-2220.9300000000003</v>
      </c>
      <c r="J355" s="360">
        <f t="shared" si="16"/>
        <v>1439.0400000000263</v>
      </c>
    </row>
    <row r="356" spans="1:11" ht="45" x14ac:dyDescent="0.25">
      <c r="A356" s="345">
        <v>43711</v>
      </c>
      <c r="B356" s="217" t="s">
        <v>2570</v>
      </c>
      <c r="D356" s="434" t="s">
        <v>2571</v>
      </c>
      <c r="E356" s="355">
        <v>581827</v>
      </c>
      <c r="F356" s="511">
        <v>1658574</v>
      </c>
      <c r="G356" s="348">
        <v>24784.06</v>
      </c>
      <c r="H356" s="348">
        <v>29000</v>
      </c>
      <c r="I356" s="358">
        <f t="shared" si="17"/>
        <v>4215.9399999999987</v>
      </c>
      <c r="J356" s="360">
        <f t="shared" si="16"/>
        <v>5654.980000000025</v>
      </c>
    </row>
    <row r="357" spans="1:11" ht="45" x14ac:dyDescent="0.25">
      <c r="A357" s="345">
        <v>43713</v>
      </c>
      <c r="B357" s="217" t="s">
        <v>2572</v>
      </c>
      <c r="D357" s="434" t="s">
        <v>2573</v>
      </c>
      <c r="E357" s="355">
        <v>613645</v>
      </c>
      <c r="F357" s="511">
        <v>1659693</v>
      </c>
      <c r="G357" s="348">
        <v>28745.63</v>
      </c>
      <c r="H357" s="348">
        <v>31000</v>
      </c>
      <c r="I357" s="358">
        <f t="shared" si="17"/>
        <v>2254.369999999999</v>
      </c>
      <c r="J357" s="360">
        <f t="shared" si="16"/>
        <v>7909.350000000024</v>
      </c>
    </row>
    <row r="358" spans="1:11" ht="45" x14ac:dyDescent="0.25">
      <c r="A358" s="345">
        <v>43717</v>
      </c>
      <c r="B358" s="217" t="s">
        <v>2574</v>
      </c>
      <c r="D358" s="434" t="s">
        <v>2575</v>
      </c>
      <c r="E358" s="355">
        <v>449811</v>
      </c>
      <c r="F358" s="511">
        <v>1660408</v>
      </c>
      <c r="G358" s="348">
        <v>29972.2</v>
      </c>
      <c r="H358" s="348">
        <v>23000</v>
      </c>
      <c r="I358" s="358">
        <f t="shared" si="17"/>
        <v>-6972.2000000000007</v>
      </c>
      <c r="J358" s="360">
        <f t="shared" si="16"/>
        <v>937.15000000002328</v>
      </c>
    </row>
    <row r="359" spans="1:11" ht="45" x14ac:dyDescent="0.25">
      <c r="A359" s="345">
        <v>43720</v>
      </c>
      <c r="B359" s="217" t="s">
        <v>2579</v>
      </c>
      <c r="D359" s="434" t="s">
        <v>2580</v>
      </c>
      <c r="E359" s="355">
        <v>646371</v>
      </c>
      <c r="F359" s="511">
        <v>1662448</v>
      </c>
      <c r="G359" s="348">
        <v>25654.19</v>
      </c>
      <c r="H359" s="348">
        <v>33000</v>
      </c>
      <c r="I359" s="358">
        <f t="shared" si="17"/>
        <v>7345.8100000000013</v>
      </c>
      <c r="J359" s="360">
        <f t="shared" si="16"/>
        <v>8282.9600000000246</v>
      </c>
    </row>
    <row r="360" spans="1:11" ht="45" x14ac:dyDescent="0.25">
      <c r="A360" s="345">
        <v>43721</v>
      </c>
      <c r="B360" s="217" t="s">
        <v>2581</v>
      </c>
      <c r="D360" s="434" t="s">
        <v>2582</v>
      </c>
      <c r="E360" s="355">
        <v>642147</v>
      </c>
      <c r="F360" s="511">
        <v>1663548</v>
      </c>
      <c r="G360" s="348">
        <v>27549.56</v>
      </c>
      <c r="H360" s="348">
        <v>33000</v>
      </c>
      <c r="I360" s="358">
        <f t="shared" si="17"/>
        <v>5450.4399999999987</v>
      </c>
      <c r="J360" s="360">
        <f t="shared" si="16"/>
        <v>13733.400000000023</v>
      </c>
    </row>
    <row r="361" spans="1:11" ht="45" x14ac:dyDescent="0.25">
      <c r="A361" s="345">
        <v>43727</v>
      </c>
      <c r="B361" s="217" t="s">
        <v>2584</v>
      </c>
      <c r="D361" s="434" t="s">
        <v>2585</v>
      </c>
      <c r="E361" s="355">
        <v>524340</v>
      </c>
      <c r="F361" s="511">
        <v>1665112</v>
      </c>
      <c r="G361" s="348">
        <v>30647.56</v>
      </c>
      <c r="H361" s="348">
        <v>27000</v>
      </c>
      <c r="I361" s="358">
        <f t="shared" si="17"/>
        <v>-3647.5600000000013</v>
      </c>
      <c r="J361" s="360">
        <f t="shared" si="16"/>
        <v>10085.840000000022</v>
      </c>
    </row>
    <row r="362" spans="1:11" ht="45" x14ac:dyDescent="0.35">
      <c r="A362" s="345">
        <v>43731</v>
      </c>
      <c r="B362" s="217" t="s">
        <v>2593</v>
      </c>
      <c r="D362" s="434" t="s">
        <v>2594</v>
      </c>
      <c r="E362" s="355">
        <v>525960</v>
      </c>
      <c r="F362" s="511">
        <v>1665893</v>
      </c>
      <c r="G362" s="348">
        <v>30641.78</v>
      </c>
      <c r="H362" s="348">
        <v>27000</v>
      </c>
      <c r="I362" s="358">
        <f t="shared" si="17"/>
        <v>-3641.7799999999988</v>
      </c>
      <c r="J362" s="360">
        <f t="shared" si="16"/>
        <v>6444.0600000000231</v>
      </c>
      <c r="K362" s="375" t="s">
        <v>1305</v>
      </c>
    </row>
    <row r="363" spans="1:11" ht="48.75" x14ac:dyDescent="0.25">
      <c r="A363" s="345">
        <v>43734</v>
      </c>
      <c r="B363" s="179" t="s">
        <v>2614</v>
      </c>
      <c r="D363" s="434" t="s">
        <v>2613</v>
      </c>
      <c r="E363" s="355">
        <v>568255</v>
      </c>
      <c r="F363" s="522">
        <v>1682522</v>
      </c>
      <c r="G363" s="383">
        <v>39248.870000000003</v>
      </c>
      <c r="H363" s="383">
        <v>29000</v>
      </c>
      <c r="I363" s="358">
        <f t="shared" si="17"/>
        <v>-10248.870000000003</v>
      </c>
      <c r="J363" s="360">
        <f t="shared" si="16"/>
        <v>-3804.8099999999795</v>
      </c>
    </row>
    <row r="364" spans="1:11" ht="47.25" x14ac:dyDescent="0.25">
      <c r="A364" s="345">
        <v>43738</v>
      </c>
      <c r="B364" s="179" t="s">
        <v>2617</v>
      </c>
      <c r="D364" s="434" t="s">
        <v>2616</v>
      </c>
      <c r="E364" s="355">
        <v>612808</v>
      </c>
      <c r="F364" s="522">
        <v>1684268</v>
      </c>
      <c r="G364" s="383">
        <v>43205.760000000002</v>
      </c>
      <c r="H364" s="383">
        <v>31000</v>
      </c>
      <c r="I364" s="358">
        <f t="shared" si="17"/>
        <v>-12205.760000000002</v>
      </c>
      <c r="J364" s="360">
        <f t="shared" si="16"/>
        <v>-16010.569999999982</v>
      </c>
    </row>
    <row r="365" spans="1:11" ht="45.75" customHeight="1" x14ac:dyDescent="0.25">
      <c r="A365" s="345">
        <v>43776</v>
      </c>
      <c r="B365" s="183" t="s">
        <v>2623</v>
      </c>
      <c r="D365" s="434" t="s">
        <v>2616</v>
      </c>
      <c r="E365" s="355">
        <v>288435</v>
      </c>
      <c r="F365" s="522">
        <v>1684268</v>
      </c>
      <c r="G365" s="383">
        <v>0</v>
      </c>
      <c r="H365" s="383">
        <v>15000</v>
      </c>
      <c r="I365" s="358">
        <f t="shared" si="17"/>
        <v>15000</v>
      </c>
      <c r="J365" s="360">
        <f t="shared" si="16"/>
        <v>-1010.5699999999815</v>
      </c>
      <c r="K365" s="318"/>
    </row>
    <row r="366" spans="1:11" ht="46.5" customHeight="1" x14ac:dyDescent="0.25">
      <c r="A366" s="345">
        <v>43781</v>
      </c>
      <c r="B366" s="232" t="s">
        <v>2618</v>
      </c>
      <c r="D366" s="434" t="s">
        <v>2619</v>
      </c>
      <c r="E366" s="355">
        <v>898546</v>
      </c>
      <c r="F366" s="511">
        <v>1685271</v>
      </c>
      <c r="G366" s="348">
        <v>45484.08</v>
      </c>
      <c r="H366" s="348">
        <v>47000</v>
      </c>
      <c r="I366" s="358">
        <f t="shared" si="17"/>
        <v>1515.9199999999983</v>
      </c>
      <c r="J366" s="360">
        <f t="shared" si="16"/>
        <v>505.35000000001673</v>
      </c>
    </row>
    <row r="367" spans="1:11" ht="47.25" x14ac:dyDescent="0.25">
      <c r="A367" s="345">
        <v>43782</v>
      </c>
      <c r="B367" s="232" t="s">
        <v>2621</v>
      </c>
      <c r="D367" s="434" t="s">
        <v>2622</v>
      </c>
      <c r="E367" s="355">
        <v>936144</v>
      </c>
      <c r="F367" s="511">
        <v>1687458</v>
      </c>
      <c r="G367" s="348">
        <v>45102.96</v>
      </c>
      <c r="H367" s="348">
        <v>48000</v>
      </c>
      <c r="I367" s="358">
        <f t="shared" si="17"/>
        <v>2897.0400000000009</v>
      </c>
      <c r="J367" s="360">
        <f t="shared" si="16"/>
        <v>3402.3900000000176</v>
      </c>
    </row>
    <row r="368" spans="1:11" ht="47.25" x14ac:dyDescent="0.25">
      <c r="A368" s="345">
        <v>43784</v>
      </c>
      <c r="B368" s="232" t="s">
        <v>2626</v>
      </c>
      <c r="D368" s="434" t="s">
        <v>2627</v>
      </c>
      <c r="E368" s="355">
        <v>943544</v>
      </c>
      <c r="F368" s="511">
        <v>1688095</v>
      </c>
      <c r="G368" s="348">
        <v>44740.46</v>
      </c>
      <c r="H368" s="348">
        <v>49000</v>
      </c>
      <c r="I368" s="358">
        <f t="shared" si="17"/>
        <v>4259.5400000000009</v>
      </c>
      <c r="J368" s="360">
        <f t="shared" si="16"/>
        <v>7661.9300000000185</v>
      </c>
    </row>
    <row r="369" spans="1:11" ht="47.25" x14ac:dyDescent="0.25">
      <c r="A369" s="345">
        <v>43790</v>
      </c>
      <c r="B369" s="232" t="s">
        <v>2630</v>
      </c>
      <c r="D369" s="434" t="s">
        <v>2631</v>
      </c>
      <c r="E369" s="355">
        <v>718910</v>
      </c>
      <c r="F369" s="511">
        <v>1690562</v>
      </c>
      <c r="G369" s="348">
        <v>42063.4</v>
      </c>
      <c r="H369" s="348">
        <v>37000</v>
      </c>
      <c r="I369" s="358">
        <f t="shared" si="17"/>
        <v>-5063.4000000000015</v>
      </c>
      <c r="J369" s="360">
        <f t="shared" si="16"/>
        <v>2598.530000000017</v>
      </c>
    </row>
    <row r="370" spans="1:11" ht="47.25" x14ac:dyDescent="0.25">
      <c r="A370" s="345">
        <v>43794</v>
      </c>
      <c r="B370" s="232" t="s">
        <v>2632</v>
      </c>
      <c r="D370" s="434" t="s">
        <v>2633</v>
      </c>
      <c r="E370" s="355">
        <v>818412</v>
      </c>
      <c r="F370" s="511">
        <v>1691287</v>
      </c>
      <c r="G370" s="348">
        <v>39212.69</v>
      </c>
      <c r="H370" s="348">
        <v>42000</v>
      </c>
      <c r="I370" s="358">
        <f t="shared" si="17"/>
        <v>2787.3099999999977</v>
      </c>
      <c r="J370" s="360">
        <f t="shared" si="16"/>
        <v>5385.8400000000147</v>
      </c>
    </row>
    <row r="371" spans="1:11" ht="47.25" x14ac:dyDescent="0.25">
      <c r="A371" s="345">
        <v>43798</v>
      </c>
      <c r="B371" s="232" t="s">
        <v>2634</v>
      </c>
      <c r="D371" s="434" t="s">
        <v>2635</v>
      </c>
      <c r="E371" s="355">
        <v>665686</v>
      </c>
      <c r="F371" s="511">
        <v>1693130</v>
      </c>
      <c r="G371" s="348">
        <v>37943.32</v>
      </c>
      <c r="H371" s="348">
        <v>34000</v>
      </c>
      <c r="I371" s="358">
        <f t="shared" si="17"/>
        <v>-3943.3199999999997</v>
      </c>
      <c r="J371" s="360">
        <f t="shared" si="16"/>
        <v>1442.520000000015</v>
      </c>
      <c r="K371" s="318"/>
    </row>
    <row r="372" spans="1:11" ht="47.25" x14ac:dyDescent="0.25">
      <c r="A372" s="345">
        <v>43798</v>
      </c>
      <c r="B372" s="232" t="s">
        <v>2636</v>
      </c>
      <c r="D372" s="434" t="s">
        <v>2637</v>
      </c>
      <c r="E372" s="355">
        <v>665516</v>
      </c>
      <c r="F372" s="511">
        <v>1693131</v>
      </c>
      <c r="G372" s="348">
        <v>39439.08</v>
      </c>
      <c r="H372" s="348">
        <v>34000</v>
      </c>
      <c r="I372" s="358">
        <f t="shared" si="17"/>
        <v>-5439.0800000000017</v>
      </c>
      <c r="J372" s="384">
        <f t="shared" si="16"/>
        <v>-3996.5599999999868</v>
      </c>
    </row>
    <row r="373" spans="1:11" ht="47.25" x14ac:dyDescent="0.25">
      <c r="A373" s="345">
        <v>43804</v>
      </c>
      <c r="B373" s="233" t="s">
        <v>2648</v>
      </c>
      <c r="D373" s="434" t="s">
        <v>2649</v>
      </c>
      <c r="E373" s="355">
        <v>854040</v>
      </c>
      <c r="F373" s="511">
        <v>1696127</v>
      </c>
      <c r="G373" s="348">
        <v>41402.26</v>
      </c>
      <c r="H373" s="348">
        <v>44000</v>
      </c>
      <c r="I373" s="358">
        <f t="shared" si="17"/>
        <v>2597.739999999998</v>
      </c>
      <c r="J373" s="384">
        <f t="shared" si="16"/>
        <v>-1398.8199999999888</v>
      </c>
    </row>
    <row r="374" spans="1:11" ht="47.25" x14ac:dyDescent="0.25">
      <c r="A374" s="345">
        <v>43804</v>
      </c>
      <c r="B374" s="233" t="s">
        <v>2646</v>
      </c>
      <c r="D374" s="434" t="s">
        <v>2647</v>
      </c>
      <c r="E374" s="355">
        <v>854040</v>
      </c>
      <c r="F374" s="511">
        <v>1696128</v>
      </c>
      <c r="G374" s="348">
        <v>42171.57</v>
      </c>
      <c r="H374" s="348">
        <v>44000</v>
      </c>
      <c r="I374" s="358">
        <f t="shared" si="17"/>
        <v>1828.4300000000003</v>
      </c>
      <c r="J374" s="360">
        <f t="shared" si="16"/>
        <v>429.6100000000115</v>
      </c>
    </row>
    <row r="375" spans="1:11" ht="47.25" x14ac:dyDescent="0.25">
      <c r="A375" s="345">
        <v>43801</v>
      </c>
      <c r="B375" s="233" t="s">
        <v>2650</v>
      </c>
      <c r="D375" s="434" t="s">
        <v>2651</v>
      </c>
      <c r="E375" s="355">
        <v>862400</v>
      </c>
      <c r="F375" s="511">
        <v>1696129</v>
      </c>
      <c r="G375" s="348">
        <v>42997.2</v>
      </c>
      <c r="H375" s="348">
        <v>44000</v>
      </c>
      <c r="I375" s="358">
        <f t="shared" si="17"/>
        <v>1002.8000000000029</v>
      </c>
      <c r="J375" s="360">
        <f t="shared" si="16"/>
        <v>1432.4100000000144</v>
      </c>
    </row>
    <row r="376" spans="1:11" ht="47.25" x14ac:dyDescent="0.25">
      <c r="A376" s="345">
        <v>43808</v>
      </c>
      <c r="B376" s="233" t="s">
        <v>2654</v>
      </c>
      <c r="D376" s="434" t="s">
        <v>2655</v>
      </c>
      <c r="E376" s="355">
        <v>858805.5</v>
      </c>
      <c r="F376" s="511">
        <v>1696509</v>
      </c>
      <c r="G376" s="348">
        <v>42703.519999999997</v>
      </c>
      <c r="H376" s="348">
        <v>44500</v>
      </c>
      <c r="I376" s="358">
        <f t="shared" si="17"/>
        <v>1796.4800000000032</v>
      </c>
      <c r="J376" s="360">
        <f t="shared" si="16"/>
        <v>3228.8900000000176</v>
      </c>
    </row>
    <row r="377" spans="1:11" ht="47.25" x14ac:dyDescent="0.25">
      <c r="A377" s="345">
        <v>43810</v>
      </c>
      <c r="B377" s="233" t="s">
        <v>2669</v>
      </c>
      <c r="D377" s="434" t="s">
        <v>2670</v>
      </c>
      <c r="E377" s="355">
        <v>828309</v>
      </c>
      <c r="F377" s="511">
        <v>1698711</v>
      </c>
      <c r="G377" s="348">
        <v>41884.559999999998</v>
      </c>
      <c r="H377" s="348">
        <v>43000</v>
      </c>
      <c r="I377" s="358">
        <f t="shared" si="17"/>
        <v>1115.4400000000023</v>
      </c>
      <c r="J377" s="360">
        <f t="shared" si="16"/>
        <v>4344.3300000000199</v>
      </c>
    </row>
    <row r="378" spans="1:11" ht="47.25" x14ac:dyDescent="0.25">
      <c r="A378" s="345">
        <v>43810</v>
      </c>
      <c r="B378" s="233" t="s">
        <v>2661</v>
      </c>
      <c r="D378" s="434" t="s">
        <v>2662</v>
      </c>
      <c r="E378" s="355">
        <v>825127</v>
      </c>
      <c r="F378" s="511">
        <v>1699078</v>
      </c>
      <c r="G378" s="348">
        <v>41818.46</v>
      </c>
      <c r="H378" s="348">
        <v>43000</v>
      </c>
      <c r="I378" s="358">
        <f t="shared" si="17"/>
        <v>1181.5400000000009</v>
      </c>
      <c r="J378" s="360">
        <f t="shared" si="16"/>
        <v>5525.8700000000208</v>
      </c>
      <c r="K378" s="318"/>
    </row>
    <row r="379" spans="1:11" ht="47.25" x14ac:dyDescent="0.25">
      <c r="A379" s="345">
        <v>43812</v>
      </c>
      <c r="B379" s="233" t="s">
        <v>2663</v>
      </c>
      <c r="D379" s="434" t="s">
        <v>2664</v>
      </c>
      <c r="E379" s="355">
        <v>781460</v>
      </c>
      <c r="F379" s="511">
        <v>1699446</v>
      </c>
      <c r="G379" s="348">
        <v>40532</v>
      </c>
      <c r="H379" s="348">
        <v>41000</v>
      </c>
      <c r="I379" s="358">
        <f t="shared" si="17"/>
        <v>468</v>
      </c>
      <c r="J379" s="360">
        <f t="shared" si="16"/>
        <v>5993.8700000000208</v>
      </c>
    </row>
    <row r="380" spans="1:11" ht="47.25" x14ac:dyDescent="0.25">
      <c r="A380" s="345">
        <v>43812</v>
      </c>
      <c r="B380" s="233" t="s">
        <v>2665</v>
      </c>
      <c r="D380" s="434" t="s">
        <v>2666</v>
      </c>
      <c r="E380" s="355">
        <v>781460</v>
      </c>
      <c r="F380" s="511">
        <v>1699447</v>
      </c>
      <c r="G380" s="348">
        <v>40593.68</v>
      </c>
      <c r="H380" s="348">
        <v>41000</v>
      </c>
      <c r="I380" s="358">
        <f t="shared" si="17"/>
        <v>406.31999999999971</v>
      </c>
      <c r="J380" s="360">
        <f t="shared" si="16"/>
        <v>6400.1900000000205</v>
      </c>
    </row>
    <row r="381" spans="1:11" ht="47.25" x14ac:dyDescent="0.25">
      <c r="A381" s="345">
        <v>43815</v>
      </c>
      <c r="B381" s="233" t="s">
        <v>2667</v>
      </c>
      <c r="C381" s="354" t="s">
        <v>1295</v>
      </c>
      <c r="D381" s="434" t="s">
        <v>2668</v>
      </c>
      <c r="E381" s="355">
        <v>797790</v>
      </c>
      <c r="F381" s="511">
        <v>1699448</v>
      </c>
      <c r="G381" s="348">
        <v>38060.28</v>
      </c>
      <c r="H381" s="348">
        <v>42000</v>
      </c>
      <c r="I381" s="358">
        <f t="shared" si="17"/>
        <v>3939.7200000000012</v>
      </c>
      <c r="J381" s="360">
        <f t="shared" si="16"/>
        <v>10339.910000000022</v>
      </c>
    </row>
    <row r="382" spans="1:11" ht="47.25" x14ac:dyDescent="0.25">
      <c r="A382" s="345">
        <v>43816</v>
      </c>
      <c r="B382" s="233" t="s">
        <v>2673</v>
      </c>
      <c r="D382" s="434" t="s">
        <v>2674</v>
      </c>
      <c r="E382" s="355">
        <v>664230</v>
      </c>
      <c r="F382" s="511">
        <v>1701181</v>
      </c>
      <c r="G382" s="348">
        <v>30533.85</v>
      </c>
      <c r="H382" s="348">
        <v>35000</v>
      </c>
      <c r="I382" s="358">
        <f t="shared" si="17"/>
        <v>4466.1500000000015</v>
      </c>
      <c r="J382" s="360">
        <f t="shared" si="16"/>
        <v>14806.060000000023</v>
      </c>
    </row>
    <row r="383" spans="1:11" ht="47.25" x14ac:dyDescent="0.25">
      <c r="A383" s="345">
        <v>43819</v>
      </c>
      <c r="B383" s="233" t="s">
        <v>2693</v>
      </c>
      <c r="D383" s="434" t="s">
        <v>2694</v>
      </c>
      <c r="E383" s="355">
        <v>588535</v>
      </c>
      <c r="F383" s="511">
        <v>1702367</v>
      </c>
      <c r="G383" s="348">
        <v>31511.03</v>
      </c>
      <c r="H383" s="348">
        <v>31000</v>
      </c>
      <c r="I383" s="358">
        <f t="shared" si="17"/>
        <v>-511.02999999999884</v>
      </c>
      <c r="J383" s="360">
        <f t="shared" si="16"/>
        <v>14295.030000000024</v>
      </c>
    </row>
    <row r="384" spans="1:11" ht="47.25" x14ac:dyDescent="0.25">
      <c r="A384" s="345">
        <v>43819</v>
      </c>
      <c r="B384" s="233" t="s">
        <v>2676</v>
      </c>
      <c r="D384" s="434" t="s">
        <v>2675</v>
      </c>
      <c r="E384" s="355">
        <v>588535</v>
      </c>
      <c r="F384" s="511">
        <v>1701974</v>
      </c>
      <c r="G384" s="348">
        <v>31667.78</v>
      </c>
      <c r="H384" s="348">
        <v>31000</v>
      </c>
      <c r="I384" s="358">
        <f t="shared" si="17"/>
        <v>-667.77999999999884</v>
      </c>
      <c r="J384" s="360">
        <f t="shared" si="16"/>
        <v>13627.250000000025</v>
      </c>
      <c r="K384" s="318"/>
    </row>
    <row r="385" spans="1:11" ht="47.25" x14ac:dyDescent="0.25">
      <c r="A385" s="345">
        <v>43823</v>
      </c>
      <c r="B385" s="233" t="s">
        <v>2678</v>
      </c>
      <c r="D385" s="496" t="s">
        <v>2679</v>
      </c>
      <c r="E385" s="355">
        <v>644980</v>
      </c>
      <c r="F385" s="511">
        <v>1702683</v>
      </c>
      <c r="G385" s="348">
        <v>36928.269999999997</v>
      </c>
      <c r="H385" s="348">
        <v>34000</v>
      </c>
      <c r="I385" s="358">
        <f t="shared" si="17"/>
        <v>-2928.2699999999968</v>
      </c>
      <c r="J385" s="360">
        <f t="shared" si="16"/>
        <v>10698.980000000029</v>
      </c>
    </row>
    <row r="386" spans="1:11" ht="47.25" x14ac:dyDescent="0.25">
      <c r="A386" s="345">
        <v>43823</v>
      </c>
      <c r="B386" s="233" t="s">
        <v>2680</v>
      </c>
      <c r="D386" s="434" t="s">
        <v>2681</v>
      </c>
      <c r="E386" s="355">
        <v>569100</v>
      </c>
      <c r="F386" s="511">
        <v>1702971</v>
      </c>
      <c r="G386" s="348">
        <v>30704.18</v>
      </c>
      <c r="H386" s="348">
        <v>30000</v>
      </c>
      <c r="I386" s="358">
        <f t="shared" si="17"/>
        <v>-704.18000000000029</v>
      </c>
      <c r="J386" s="360">
        <f t="shared" si="16"/>
        <v>9994.8000000000284</v>
      </c>
      <c r="K386" s="318"/>
    </row>
    <row r="387" spans="1:11" ht="47.25" x14ac:dyDescent="0.35">
      <c r="A387" s="345">
        <v>43829</v>
      </c>
      <c r="B387" s="233" t="s">
        <v>2685</v>
      </c>
      <c r="D387" s="434" t="s">
        <v>2686</v>
      </c>
      <c r="E387" s="355">
        <v>472975</v>
      </c>
      <c r="F387" s="511">
        <v>1704476</v>
      </c>
      <c r="G387" s="348">
        <v>31627.09</v>
      </c>
      <c r="H387" s="348">
        <v>25000</v>
      </c>
      <c r="I387" s="358">
        <f t="shared" si="17"/>
        <v>-6627.09</v>
      </c>
      <c r="J387" s="360">
        <f t="shared" si="16"/>
        <v>3367.7100000000282</v>
      </c>
      <c r="K387" s="375" t="s">
        <v>1305</v>
      </c>
    </row>
    <row r="388" spans="1:11" x14ac:dyDescent="0.25">
      <c r="A388" s="345"/>
      <c r="B388" s="27"/>
      <c r="D388" s="434"/>
      <c r="E388" s="355"/>
      <c r="F388" s="511"/>
      <c r="G388" s="348"/>
      <c r="H388" s="348"/>
      <c r="I388" s="358">
        <f t="shared" si="17"/>
        <v>0</v>
      </c>
      <c r="J388" s="361">
        <f t="shared" si="16"/>
        <v>3367.7100000000282</v>
      </c>
    </row>
    <row r="389" spans="1:11" x14ac:dyDescent="0.25">
      <c r="A389" s="385"/>
      <c r="B389" s="102"/>
      <c r="C389" s="386"/>
      <c r="D389" s="500"/>
      <c r="E389" s="387"/>
      <c r="F389" s="523"/>
      <c r="G389" s="388"/>
      <c r="H389" s="388"/>
      <c r="I389" s="389">
        <f t="shared" si="17"/>
        <v>0</v>
      </c>
      <c r="J389" s="361">
        <f t="shared" si="16"/>
        <v>3367.7100000000282</v>
      </c>
    </row>
    <row r="390" spans="1:11" x14ac:dyDescent="0.25">
      <c r="A390" s="385"/>
      <c r="B390" s="102"/>
      <c r="C390" s="386"/>
      <c r="D390" s="500"/>
      <c r="E390" s="387"/>
      <c r="F390" s="523"/>
      <c r="G390" s="388"/>
      <c r="H390" s="388"/>
      <c r="I390" s="389">
        <f t="shared" si="17"/>
        <v>0</v>
      </c>
      <c r="J390" s="361">
        <f t="shared" si="16"/>
        <v>3367.7100000000282</v>
      </c>
      <c r="K390" s="348"/>
    </row>
    <row r="391" spans="1:11" ht="63" x14ac:dyDescent="0.25">
      <c r="A391" s="345">
        <v>43832</v>
      </c>
      <c r="B391" s="232" t="s">
        <v>2695</v>
      </c>
      <c r="D391" s="434" t="s">
        <v>2696</v>
      </c>
      <c r="E391" s="355">
        <v>549550</v>
      </c>
      <c r="F391" s="511">
        <v>1707049</v>
      </c>
      <c r="G391" s="348">
        <v>33183.25</v>
      </c>
      <c r="H391" s="348">
        <v>29000</v>
      </c>
      <c r="I391" s="358">
        <f t="shared" si="17"/>
        <v>-4183.25</v>
      </c>
      <c r="J391" s="384">
        <f t="shared" si="16"/>
        <v>-815.53999999997177</v>
      </c>
      <c r="K391" s="348"/>
    </row>
    <row r="392" spans="1:11" x14ac:dyDescent="0.25">
      <c r="A392" s="345"/>
      <c r="B392" s="27"/>
      <c r="D392" s="434" t="s">
        <v>2696</v>
      </c>
      <c r="E392" s="355">
        <v>0</v>
      </c>
      <c r="F392" s="511" t="s">
        <v>2697</v>
      </c>
      <c r="G392" s="348">
        <v>0</v>
      </c>
      <c r="H392" s="348">
        <v>211.17</v>
      </c>
      <c r="I392" s="358">
        <f t="shared" si="17"/>
        <v>211.17</v>
      </c>
      <c r="J392" s="384">
        <f t="shared" si="16"/>
        <v>-604.36999999997181</v>
      </c>
      <c r="K392" s="348"/>
    </row>
    <row r="393" spans="1:11" ht="47.25" x14ac:dyDescent="0.25">
      <c r="A393" s="345">
        <v>43836</v>
      </c>
      <c r="B393" s="232" t="s">
        <v>2698</v>
      </c>
      <c r="D393" s="434" t="s">
        <v>2699</v>
      </c>
      <c r="E393" s="355">
        <v>661150</v>
      </c>
      <c r="F393" s="511">
        <v>1707379</v>
      </c>
      <c r="G393" s="348">
        <v>33801.370000000003</v>
      </c>
      <c r="H393" s="348">
        <v>35000</v>
      </c>
      <c r="I393" s="358">
        <f t="shared" si="17"/>
        <v>1198.6299999999974</v>
      </c>
      <c r="J393" s="360">
        <f t="shared" si="16"/>
        <v>594.26000000002557</v>
      </c>
      <c r="K393" s="348"/>
    </row>
    <row r="394" spans="1:11" ht="54" customHeight="1" x14ac:dyDescent="0.25">
      <c r="A394" s="345">
        <v>43836</v>
      </c>
      <c r="B394" s="232" t="s">
        <v>2700</v>
      </c>
      <c r="D394" s="434" t="s">
        <v>2701</v>
      </c>
      <c r="E394" s="355">
        <v>669750</v>
      </c>
      <c r="F394" s="511">
        <v>1707808</v>
      </c>
      <c r="G394" s="348">
        <v>34275.33</v>
      </c>
      <c r="H394" s="348">
        <v>35000</v>
      </c>
      <c r="I394" s="358">
        <f t="shared" si="17"/>
        <v>724.66999999999825</v>
      </c>
      <c r="J394" s="360">
        <f t="shared" si="16"/>
        <v>1318.9300000000239</v>
      </c>
      <c r="K394" s="348"/>
    </row>
    <row r="395" spans="1:11" ht="51.75" customHeight="1" x14ac:dyDescent="0.25">
      <c r="A395" s="345">
        <v>43839</v>
      </c>
      <c r="B395" s="232" t="s">
        <v>2703</v>
      </c>
      <c r="D395" s="434" t="s">
        <v>2704</v>
      </c>
      <c r="E395" s="355">
        <v>658700</v>
      </c>
      <c r="F395" s="511">
        <v>1709863</v>
      </c>
      <c r="G395" s="348">
        <v>34057.99</v>
      </c>
      <c r="H395" s="348">
        <v>35000</v>
      </c>
      <c r="I395" s="358">
        <f t="shared" si="17"/>
        <v>942.01000000000204</v>
      </c>
      <c r="J395" s="360">
        <f t="shared" si="16"/>
        <v>2260.940000000026</v>
      </c>
      <c r="K395" s="348"/>
    </row>
    <row r="396" spans="1:11" ht="47.25" x14ac:dyDescent="0.25">
      <c r="A396" s="345">
        <v>43843</v>
      </c>
      <c r="B396" s="232" t="s">
        <v>2705</v>
      </c>
      <c r="D396" s="434" t="s">
        <v>2706</v>
      </c>
      <c r="E396" s="355">
        <v>680004</v>
      </c>
      <c r="F396" s="511">
        <v>1710250</v>
      </c>
      <c r="G396" s="348">
        <v>35083.449999999997</v>
      </c>
      <c r="H396" s="348">
        <v>36000</v>
      </c>
      <c r="I396" s="358">
        <f t="shared" si="17"/>
        <v>916.55000000000291</v>
      </c>
      <c r="J396" s="360">
        <f t="shared" si="16"/>
        <v>3177.4900000000289</v>
      </c>
      <c r="K396" s="348"/>
    </row>
    <row r="397" spans="1:11" ht="47.25" x14ac:dyDescent="0.25">
      <c r="A397" s="345">
        <v>43846</v>
      </c>
      <c r="B397" s="232" t="s">
        <v>2710</v>
      </c>
      <c r="D397" s="434" t="s">
        <v>2708</v>
      </c>
      <c r="E397" s="355">
        <v>677160</v>
      </c>
      <c r="F397" s="511">
        <v>1712936</v>
      </c>
      <c r="G397" s="348">
        <v>38299.33</v>
      </c>
      <c r="H397" s="348">
        <v>36000</v>
      </c>
      <c r="I397" s="358">
        <f t="shared" si="17"/>
        <v>-2299.3300000000017</v>
      </c>
      <c r="J397" s="360">
        <f t="shared" si="16"/>
        <v>878.16000000002714</v>
      </c>
      <c r="K397" s="371"/>
    </row>
    <row r="398" spans="1:11" ht="47.25" x14ac:dyDescent="0.25">
      <c r="A398" s="345">
        <v>43850</v>
      </c>
      <c r="B398" s="232" t="s">
        <v>2709</v>
      </c>
      <c r="D398" s="434" t="s">
        <v>2711</v>
      </c>
      <c r="E398" s="355">
        <v>702262.5</v>
      </c>
      <c r="F398" s="511">
        <v>1712937</v>
      </c>
      <c r="G398" s="348">
        <v>37796.29</v>
      </c>
      <c r="H398" s="348">
        <v>37500</v>
      </c>
      <c r="I398" s="358">
        <f t="shared" si="17"/>
        <v>-296.29000000000087</v>
      </c>
      <c r="J398" s="360">
        <f t="shared" si="16"/>
        <v>581.87000000002627</v>
      </c>
      <c r="K398" s="348"/>
    </row>
    <row r="399" spans="1:11" ht="64.5" x14ac:dyDescent="0.25">
      <c r="A399" s="345">
        <v>43853</v>
      </c>
      <c r="B399" s="232" t="s">
        <v>2713</v>
      </c>
      <c r="D399" s="434" t="s">
        <v>2714</v>
      </c>
      <c r="E399" s="355">
        <v>744377.5</v>
      </c>
      <c r="F399" s="511">
        <v>1714065</v>
      </c>
      <c r="G399" s="348">
        <v>37981.919999999998</v>
      </c>
      <c r="H399" s="348">
        <v>39500</v>
      </c>
      <c r="I399" s="358">
        <f t="shared" si="17"/>
        <v>1518.0800000000017</v>
      </c>
      <c r="J399" s="360">
        <f t="shared" si="16"/>
        <v>2099.950000000028</v>
      </c>
      <c r="K399" s="348"/>
    </row>
    <row r="400" spans="1:11" ht="30.75" customHeight="1" x14ac:dyDescent="0.25">
      <c r="A400" s="345">
        <v>43853</v>
      </c>
      <c r="B400" s="238" t="s">
        <v>2715</v>
      </c>
      <c r="D400" s="496" t="s">
        <v>2714</v>
      </c>
      <c r="E400" s="355"/>
      <c r="F400" s="511" t="s">
        <v>2716</v>
      </c>
      <c r="G400" s="348"/>
      <c r="H400" s="390">
        <v>211.41</v>
      </c>
      <c r="I400" s="358">
        <f t="shared" si="17"/>
        <v>211.41</v>
      </c>
      <c r="J400" s="360">
        <f t="shared" si="16"/>
        <v>2311.3600000000279</v>
      </c>
      <c r="K400" s="348"/>
    </row>
    <row r="401" spans="1:11" ht="48.75" x14ac:dyDescent="0.25">
      <c r="A401" s="345">
        <v>43857</v>
      </c>
      <c r="B401" s="232" t="s">
        <v>2717</v>
      </c>
      <c r="D401" s="434" t="s">
        <v>2718</v>
      </c>
      <c r="E401" s="355">
        <v>700040</v>
      </c>
      <c r="F401" s="511">
        <v>1715715</v>
      </c>
      <c r="G401" s="348">
        <v>34015.75</v>
      </c>
      <c r="H401" s="348">
        <v>37000</v>
      </c>
      <c r="I401" s="358">
        <f t="shared" si="17"/>
        <v>2984.25</v>
      </c>
      <c r="J401" s="360">
        <f t="shared" ref="J401:J412" si="18">J400+I401</f>
        <v>5295.6100000000279</v>
      </c>
      <c r="K401" s="348"/>
    </row>
    <row r="402" spans="1:11" ht="48.75" x14ac:dyDescent="0.25">
      <c r="A402" s="345">
        <v>43857</v>
      </c>
      <c r="B402" s="232" t="s">
        <v>2719</v>
      </c>
      <c r="D402" s="434" t="s">
        <v>2720</v>
      </c>
      <c r="E402" s="355">
        <v>700040</v>
      </c>
      <c r="F402" s="511">
        <v>1716290</v>
      </c>
      <c r="G402" s="348">
        <v>34459.17</v>
      </c>
      <c r="H402" s="348">
        <v>37000</v>
      </c>
      <c r="I402" s="358">
        <f t="shared" si="17"/>
        <v>2540.8300000000017</v>
      </c>
      <c r="J402" s="360">
        <f t="shared" si="18"/>
        <v>7836.4400000000296</v>
      </c>
      <c r="K402" s="371"/>
    </row>
    <row r="403" spans="1:11" ht="48.75" x14ac:dyDescent="0.25">
      <c r="A403" s="345">
        <v>43865</v>
      </c>
      <c r="B403" s="239" t="s">
        <v>2722</v>
      </c>
      <c r="D403" s="434" t="s">
        <v>2723</v>
      </c>
      <c r="E403" s="355">
        <v>468950</v>
      </c>
      <c r="F403" s="511">
        <v>1717888</v>
      </c>
      <c r="G403" s="348">
        <v>28162.799999999999</v>
      </c>
      <c r="H403" s="348">
        <v>25000</v>
      </c>
      <c r="I403" s="358">
        <f t="shared" si="17"/>
        <v>-3162.7999999999993</v>
      </c>
      <c r="J403" s="360">
        <f t="shared" si="18"/>
        <v>4673.6400000000303</v>
      </c>
      <c r="K403" s="348"/>
    </row>
    <row r="404" spans="1:11" ht="48.75" x14ac:dyDescent="0.25">
      <c r="A404" s="345">
        <v>43865</v>
      </c>
      <c r="B404" s="239" t="s">
        <v>2724</v>
      </c>
      <c r="D404" s="434" t="s">
        <v>2725</v>
      </c>
      <c r="E404" s="355">
        <v>468950</v>
      </c>
      <c r="F404" s="511">
        <v>1718628</v>
      </c>
      <c r="G404" s="348">
        <v>27001.25</v>
      </c>
      <c r="H404" s="348">
        <v>25000</v>
      </c>
      <c r="I404" s="358">
        <f t="shared" si="17"/>
        <v>-2001.25</v>
      </c>
      <c r="J404" s="360">
        <f t="shared" si="18"/>
        <v>2672.3900000000303</v>
      </c>
      <c r="K404" s="348"/>
    </row>
    <row r="405" spans="1:11" ht="48.75" x14ac:dyDescent="0.25">
      <c r="A405" s="345">
        <v>43867</v>
      </c>
      <c r="B405" s="239" t="s">
        <v>2726</v>
      </c>
      <c r="D405" s="434" t="s">
        <v>2727</v>
      </c>
      <c r="E405" s="355">
        <v>532636.5</v>
      </c>
      <c r="F405" s="511">
        <v>1720696</v>
      </c>
      <c r="G405" s="348">
        <v>25797.11</v>
      </c>
      <c r="H405" s="348">
        <v>28500</v>
      </c>
      <c r="I405" s="358">
        <f t="shared" si="17"/>
        <v>2702.8899999999994</v>
      </c>
      <c r="J405" s="360">
        <f t="shared" si="18"/>
        <v>5375.2800000000298</v>
      </c>
      <c r="K405" s="348"/>
    </row>
    <row r="406" spans="1:11" ht="48.75" x14ac:dyDescent="0.25">
      <c r="A406" s="345">
        <v>43871</v>
      </c>
      <c r="B406" s="239" t="s">
        <v>2731</v>
      </c>
      <c r="D406" s="434" t="s">
        <v>2728</v>
      </c>
      <c r="E406" s="355">
        <v>432630</v>
      </c>
      <c r="F406" s="511">
        <v>1721462</v>
      </c>
      <c r="G406" s="348">
        <v>29086.26</v>
      </c>
      <c r="H406" s="348">
        <v>23000</v>
      </c>
      <c r="I406" s="358">
        <f t="shared" ref="I406:I472" si="19">H406-G406</f>
        <v>-6086.2599999999984</v>
      </c>
      <c r="J406" s="384">
        <f t="shared" si="18"/>
        <v>-710.97999999996864</v>
      </c>
      <c r="K406" s="348"/>
    </row>
    <row r="407" spans="1:11" ht="48.75" x14ac:dyDescent="0.25">
      <c r="A407" s="345">
        <v>43874</v>
      </c>
      <c r="B407" s="239" t="s">
        <v>2733</v>
      </c>
      <c r="D407" s="434" t="s">
        <v>2734</v>
      </c>
      <c r="E407" s="355">
        <v>588703.5</v>
      </c>
      <c r="F407" s="511">
        <v>1723643</v>
      </c>
      <c r="G407" s="348">
        <v>29580.73</v>
      </c>
      <c r="H407" s="348">
        <v>31500</v>
      </c>
      <c r="I407" s="358">
        <f t="shared" si="19"/>
        <v>1919.2700000000004</v>
      </c>
      <c r="J407" s="360">
        <f t="shared" si="18"/>
        <v>1208.2900000000318</v>
      </c>
      <c r="K407" s="348"/>
    </row>
    <row r="408" spans="1:11" ht="48.75" x14ac:dyDescent="0.25">
      <c r="A408" s="345">
        <v>43879</v>
      </c>
      <c r="B408" s="239" t="s">
        <v>2737</v>
      </c>
      <c r="D408" s="434" t="s">
        <v>2738</v>
      </c>
      <c r="E408" s="355">
        <v>520940</v>
      </c>
      <c r="F408" s="511">
        <v>1724912</v>
      </c>
      <c r="G408" s="348">
        <v>30737.59</v>
      </c>
      <c r="H408" s="348">
        <v>28000</v>
      </c>
      <c r="I408" s="358">
        <f t="shared" si="19"/>
        <v>-2737.59</v>
      </c>
      <c r="J408" s="384">
        <f t="shared" si="18"/>
        <v>-1529.2999999999683</v>
      </c>
      <c r="K408" s="348"/>
    </row>
    <row r="409" spans="1:11" ht="48.75" x14ac:dyDescent="0.25">
      <c r="A409" s="345">
        <v>43881</v>
      </c>
      <c r="B409" s="239" t="s">
        <v>2730</v>
      </c>
      <c r="D409" s="434" t="s">
        <v>2732</v>
      </c>
      <c r="E409" s="355">
        <v>659400</v>
      </c>
      <c r="F409" s="511">
        <v>1726973</v>
      </c>
      <c r="G409" s="348">
        <v>31698.89</v>
      </c>
      <c r="H409" s="348">
        <v>35000</v>
      </c>
      <c r="I409" s="358">
        <f t="shared" si="19"/>
        <v>3301.1100000000006</v>
      </c>
      <c r="J409" s="360">
        <f t="shared" si="18"/>
        <v>1771.8100000000322</v>
      </c>
      <c r="K409" s="348"/>
    </row>
    <row r="410" spans="1:11" ht="48.75" x14ac:dyDescent="0.25">
      <c r="A410" s="345">
        <v>43885</v>
      </c>
      <c r="B410" s="239" t="s">
        <v>2739</v>
      </c>
      <c r="D410" s="434" t="s">
        <v>2740</v>
      </c>
      <c r="E410" s="355">
        <v>639347.5</v>
      </c>
      <c r="F410" s="511">
        <v>1727320</v>
      </c>
      <c r="G410" s="348">
        <v>32788.61</v>
      </c>
      <c r="H410" s="348">
        <v>33500</v>
      </c>
      <c r="I410" s="358">
        <f t="shared" si="19"/>
        <v>711.38999999999942</v>
      </c>
      <c r="J410" s="360">
        <f t="shared" si="18"/>
        <v>2483.2000000000317</v>
      </c>
      <c r="K410" s="348"/>
    </row>
    <row r="411" spans="1:11" ht="48.75" x14ac:dyDescent="0.25">
      <c r="A411" s="345">
        <v>43888</v>
      </c>
      <c r="B411" s="239" t="s">
        <v>2742</v>
      </c>
      <c r="D411" s="434" t="s">
        <v>2743</v>
      </c>
      <c r="E411" s="355">
        <v>633100</v>
      </c>
      <c r="F411" s="511">
        <v>1729631</v>
      </c>
      <c r="G411" s="348">
        <v>33472.550000000003</v>
      </c>
      <c r="H411" s="348">
        <v>32500</v>
      </c>
      <c r="I411" s="358">
        <f t="shared" si="19"/>
        <v>-972.55000000000291</v>
      </c>
      <c r="J411" s="360">
        <f t="shared" si="18"/>
        <v>1510.6500000000287</v>
      </c>
      <c r="K411" s="348"/>
    </row>
    <row r="412" spans="1:11" ht="48.75" x14ac:dyDescent="0.25">
      <c r="A412" s="345">
        <v>43892</v>
      </c>
      <c r="B412" s="240" t="s">
        <v>2744</v>
      </c>
      <c r="D412" s="434" t="s">
        <v>2745</v>
      </c>
      <c r="E412" s="355">
        <v>655050</v>
      </c>
      <c r="F412" s="511">
        <v>1730741</v>
      </c>
      <c r="G412" s="348">
        <v>30888.84</v>
      </c>
      <c r="H412" s="348">
        <v>33000</v>
      </c>
      <c r="I412" s="358">
        <f>H412-G412</f>
        <v>2111.16</v>
      </c>
      <c r="J412" s="391">
        <f t="shared" si="18"/>
        <v>3621.8100000000286</v>
      </c>
      <c r="K412" s="392"/>
    </row>
    <row r="413" spans="1:11" ht="48.75" x14ac:dyDescent="0.25">
      <c r="A413" s="345">
        <v>43895</v>
      </c>
      <c r="B413" s="240" t="s">
        <v>2750</v>
      </c>
      <c r="D413" s="434" t="s">
        <v>2751</v>
      </c>
      <c r="E413" s="355">
        <v>574113</v>
      </c>
      <c r="F413" s="511">
        <v>1732465</v>
      </c>
      <c r="G413" s="348">
        <v>28618.14</v>
      </c>
      <c r="H413" s="348">
        <v>29000</v>
      </c>
      <c r="I413" s="358">
        <f>H413-G413</f>
        <v>381.86000000000058</v>
      </c>
      <c r="J413" s="360">
        <f>J412+I413</f>
        <v>4003.6700000000292</v>
      </c>
      <c r="K413" s="392"/>
    </row>
    <row r="414" spans="1:11" ht="48.75" x14ac:dyDescent="0.25">
      <c r="A414" s="345">
        <v>43895</v>
      </c>
      <c r="B414" s="240" t="s">
        <v>2748</v>
      </c>
      <c r="D414" s="434" t="s">
        <v>2749</v>
      </c>
      <c r="E414" s="355">
        <v>574113</v>
      </c>
      <c r="F414" s="511">
        <v>1731565</v>
      </c>
      <c r="G414" s="348">
        <v>28485.98</v>
      </c>
      <c r="H414" s="348">
        <v>29000</v>
      </c>
      <c r="I414" s="358">
        <f>H414-G414</f>
        <v>514.02000000000044</v>
      </c>
      <c r="J414" s="360">
        <f t="shared" ref="J414:J478" si="20">J413+I414</f>
        <v>4517.6900000000296</v>
      </c>
      <c r="K414" s="348"/>
    </row>
    <row r="415" spans="1:11" ht="48.75" x14ac:dyDescent="0.25">
      <c r="A415" s="345">
        <v>43899</v>
      </c>
      <c r="B415" s="240" t="s">
        <v>2752</v>
      </c>
      <c r="D415" s="434" t="s">
        <v>2753</v>
      </c>
      <c r="E415" s="355">
        <v>574425</v>
      </c>
      <c r="F415" s="511">
        <v>1733574</v>
      </c>
      <c r="G415" s="348">
        <v>28631.7</v>
      </c>
      <c r="H415" s="348">
        <v>27000</v>
      </c>
      <c r="I415" s="393">
        <f t="shared" si="19"/>
        <v>-1631.7000000000007</v>
      </c>
      <c r="J415" s="360">
        <f t="shared" si="20"/>
        <v>2885.9900000000289</v>
      </c>
      <c r="K415" s="348"/>
    </row>
    <row r="416" spans="1:11" ht="48.75" x14ac:dyDescent="0.25">
      <c r="A416" s="345">
        <v>43902</v>
      </c>
      <c r="B416" s="240" t="s">
        <v>2757</v>
      </c>
      <c r="D416" s="434" t="s">
        <v>2758</v>
      </c>
      <c r="E416" s="355">
        <v>633555</v>
      </c>
      <c r="F416" s="511">
        <v>1735454</v>
      </c>
      <c r="G416" s="348">
        <v>27568.65</v>
      </c>
      <c r="H416" s="348">
        <v>28500</v>
      </c>
      <c r="I416" s="358">
        <f t="shared" si="19"/>
        <v>931.34999999999854</v>
      </c>
      <c r="J416" s="360">
        <f t="shared" si="20"/>
        <v>3817.3400000000274</v>
      </c>
      <c r="K416" s="348"/>
    </row>
    <row r="417" spans="1:13" ht="48.75" x14ac:dyDescent="0.25">
      <c r="A417" s="345">
        <v>43902</v>
      </c>
      <c r="B417" s="240" t="s">
        <v>2759</v>
      </c>
      <c r="D417" s="434" t="s">
        <v>2760</v>
      </c>
      <c r="E417" s="355">
        <v>628995</v>
      </c>
      <c r="F417" s="511">
        <v>1735455</v>
      </c>
      <c r="G417" s="348">
        <v>27905.35</v>
      </c>
      <c r="H417" s="348">
        <v>28500</v>
      </c>
      <c r="I417" s="358">
        <f t="shared" si="19"/>
        <v>594.65000000000146</v>
      </c>
      <c r="J417" s="360">
        <f t="shared" si="20"/>
        <v>4411.9900000000289</v>
      </c>
      <c r="K417" s="348"/>
    </row>
    <row r="418" spans="1:13" ht="49.5" thickBot="1" x14ac:dyDescent="0.4">
      <c r="A418" s="345">
        <v>43907</v>
      </c>
      <c r="B418" s="241" t="s">
        <v>2761</v>
      </c>
      <c r="D418" s="434" t="s">
        <v>2762</v>
      </c>
      <c r="E418" s="355">
        <v>633600</v>
      </c>
      <c r="F418" s="511">
        <v>1736554</v>
      </c>
      <c r="G418" s="348">
        <v>27464.25</v>
      </c>
      <c r="H418" s="348">
        <v>27500</v>
      </c>
      <c r="I418" s="394">
        <f t="shared" si="19"/>
        <v>35.75</v>
      </c>
      <c r="J418" s="360">
        <f t="shared" si="20"/>
        <v>4447.7400000000289</v>
      </c>
      <c r="K418" s="375" t="s">
        <v>1305</v>
      </c>
    </row>
    <row r="419" spans="1:13" ht="26.25" customHeight="1" thickBot="1" x14ac:dyDescent="0.3">
      <c r="A419" s="345">
        <v>43907</v>
      </c>
      <c r="B419" s="242" t="s">
        <v>2763</v>
      </c>
      <c r="C419" s="395"/>
      <c r="D419" s="501" t="s">
        <v>2762</v>
      </c>
      <c r="E419" s="396">
        <v>0</v>
      </c>
      <c r="F419" s="524" t="s">
        <v>2764</v>
      </c>
      <c r="G419" s="397">
        <v>0</v>
      </c>
      <c r="H419" s="398">
        <v>205.54</v>
      </c>
      <c r="I419" s="399">
        <v>0</v>
      </c>
      <c r="J419" s="400">
        <f t="shared" si="20"/>
        <v>4447.7400000000289</v>
      </c>
      <c r="K419" s="397"/>
      <c r="L419" s="401"/>
      <c r="M419" s="401"/>
    </row>
    <row r="420" spans="1:13" ht="60" customHeight="1" x14ac:dyDescent="0.25">
      <c r="A420" s="345">
        <v>43909</v>
      </c>
      <c r="B420" s="241" t="s">
        <v>2769</v>
      </c>
      <c r="D420" s="434" t="s">
        <v>2766</v>
      </c>
      <c r="E420" s="355">
        <v>643155</v>
      </c>
      <c r="F420" s="511">
        <v>1738821</v>
      </c>
      <c r="G420" s="348">
        <v>25688.400000000001</v>
      </c>
      <c r="H420" s="348">
        <v>26500</v>
      </c>
      <c r="I420" s="358">
        <f t="shared" si="19"/>
        <v>811.59999999999854</v>
      </c>
      <c r="J420" s="360">
        <f t="shared" si="20"/>
        <v>5259.3400000000274</v>
      </c>
      <c r="K420" s="348"/>
    </row>
    <row r="421" spans="1:13" ht="48.75" x14ac:dyDescent="0.25">
      <c r="A421" s="345">
        <v>43909</v>
      </c>
      <c r="B421" s="241" t="s">
        <v>2767</v>
      </c>
      <c r="D421" s="434" t="s">
        <v>2768</v>
      </c>
      <c r="E421" s="355">
        <v>641035</v>
      </c>
      <c r="F421" s="511">
        <v>1738822</v>
      </c>
      <c r="G421" s="348">
        <v>26089.54</v>
      </c>
      <c r="H421" s="348">
        <v>26500</v>
      </c>
      <c r="I421" s="358">
        <f t="shared" si="19"/>
        <v>410.45999999999913</v>
      </c>
      <c r="J421" s="360">
        <f t="shared" si="20"/>
        <v>5669.8000000000266</v>
      </c>
      <c r="K421" s="348"/>
    </row>
    <row r="422" spans="1:13" ht="48.75" x14ac:dyDescent="0.25">
      <c r="A422" s="345">
        <v>43913</v>
      </c>
      <c r="B422" s="241" t="s">
        <v>2770</v>
      </c>
      <c r="D422" s="434" t="s">
        <v>2771</v>
      </c>
      <c r="E422" s="355">
        <v>632820</v>
      </c>
      <c r="F422" s="511">
        <v>1739585</v>
      </c>
      <c r="G422" s="348">
        <v>25980.85</v>
      </c>
      <c r="H422" s="348">
        <v>26500</v>
      </c>
      <c r="I422" s="358">
        <f t="shared" si="19"/>
        <v>519.15000000000146</v>
      </c>
      <c r="J422" s="360">
        <f t="shared" si="20"/>
        <v>6188.950000000028</v>
      </c>
      <c r="K422" s="348"/>
    </row>
    <row r="423" spans="1:13" ht="48.75" x14ac:dyDescent="0.25">
      <c r="A423" s="345">
        <v>43916</v>
      </c>
      <c r="B423" s="241" t="s">
        <v>2775</v>
      </c>
      <c r="D423" s="434" t="s">
        <v>2776</v>
      </c>
      <c r="E423" s="355">
        <v>576150</v>
      </c>
      <c r="F423" s="511">
        <v>1741281</v>
      </c>
      <c r="G423" s="348">
        <v>22770.57</v>
      </c>
      <c r="H423" s="348">
        <v>23000</v>
      </c>
      <c r="I423" s="358">
        <f t="shared" si="19"/>
        <v>229.43000000000029</v>
      </c>
      <c r="J423" s="360">
        <f t="shared" si="20"/>
        <v>6418.3800000000283</v>
      </c>
      <c r="K423" s="348"/>
    </row>
    <row r="424" spans="1:13" ht="48.75" x14ac:dyDescent="0.25">
      <c r="A424" s="345">
        <v>43916</v>
      </c>
      <c r="B424" s="241" t="s">
        <v>2777</v>
      </c>
      <c r="D424" s="434" t="s">
        <v>2778</v>
      </c>
      <c r="E424" s="355">
        <v>576150</v>
      </c>
      <c r="F424" s="511">
        <v>1741282</v>
      </c>
      <c r="G424" s="348">
        <v>22621.27</v>
      </c>
      <c r="H424" s="348">
        <v>23000</v>
      </c>
      <c r="I424" s="358">
        <f t="shared" si="19"/>
        <v>378.72999999999956</v>
      </c>
      <c r="J424" s="360">
        <f t="shared" si="20"/>
        <v>6797.1100000000279</v>
      </c>
      <c r="K424" s="348"/>
    </row>
    <row r="425" spans="1:13" ht="48.75" x14ac:dyDescent="0.25">
      <c r="A425" s="345">
        <v>43921</v>
      </c>
      <c r="B425" s="241" t="s">
        <v>2779</v>
      </c>
      <c r="D425" s="434" t="s">
        <v>2780</v>
      </c>
      <c r="E425" s="355">
        <v>541190</v>
      </c>
      <c r="F425" s="511">
        <v>1743129</v>
      </c>
      <c r="G425" s="348">
        <v>18951.599999999999</v>
      </c>
      <c r="H425" s="348">
        <v>23000</v>
      </c>
      <c r="I425" s="358">
        <f t="shared" si="19"/>
        <v>4048.4000000000015</v>
      </c>
      <c r="J425" s="360">
        <f t="shared" si="20"/>
        <v>10845.510000000029</v>
      </c>
    </row>
    <row r="426" spans="1:13" ht="39.75" customHeight="1" x14ac:dyDescent="0.25">
      <c r="A426" s="345"/>
      <c r="B426" s="241"/>
      <c r="D426" s="434"/>
      <c r="E426" s="355"/>
      <c r="F426" s="511"/>
      <c r="G426" s="348"/>
      <c r="H426" s="348"/>
      <c r="I426" s="358"/>
      <c r="J426" s="360"/>
      <c r="K426" s="348"/>
    </row>
    <row r="427" spans="1:13" ht="48.75" x14ac:dyDescent="0.25">
      <c r="A427" s="345">
        <v>43929</v>
      </c>
      <c r="B427" s="244" t="s">
        <v>2783</v>
      </c>
      <c r="D427" s="434" t="s">
        <v>2784</v>
      </c>
      <c r="E427" s="355">
        <v>321360</v>
      </c>
      <c r="F427" s="511">
        <v>1746295</v>
      </c>
      <c r="G427" s="348">
        <v>17397.14</v>
      </c>
      <c r="H427" s="348">
        <v>13000</v>
      </c>
      <c r="I427" s="393">
        <f t="shared" si="19"/>
        <v>-4397.1399999999994</v>
      </c>
      <c r="J427" s="360">
        <f>J425+I427</f>
        <v>6448.3700000000299</v>
      </c>
      <c r="K427" s="348"/>
    </row>
    <row r="428" spans="1:13" ht="48.75" x14ac:dyDescent="0.25">
      <c r="A428" s="345">
        <v>43929</v>
      </c>
      <c r="B428" s="244" t="s">
        <v>2785</v>
      </c>
      <c r="D428" s="434" t="s">
        <v>2786</v>
      </c>
      <c r="E428" s="355">
        <v>321360</v>
      </c>
      <c r="F428" s="511">
        <v>1746296</v>
      </c>
      <c r="G428" s="348">
        <v>17057.599999999999</v>
      </c>
      <c r="H428" s="348">
        <v>13000</v>
      </c>
      <c r="I428" s="393">
        <f t="shared" si="19"/>
        <v>-4057.5999999999985</v>
      </c>
      <c r="J428" s="360">
        <f t="shared" si="20"/>
        <v>2390.7700000000314</v>
      </c>
      <c r="K428" s="348"/>
    </row>
    <row r="429" spans="1:13" ht="48.75" x14ac:dyDescent="0.25">
      <c r="A429" s="345">
        <v>43934</v>
      </c>
      <c r="B429" s="244" t="s">
        <v>2787</v>
      </c>
      <c r="D429" s="434" t="s">
        <v>2788</v>
      </c>
      <c r="E429" s="355">
        <v>457330</v>
      </c>
      <c r="F429" s="511">
        <v>1747233</v>
      </c>
      <c r="G429" s="348">
        <v>17476.55</v>
      </c>
      <c r="H429" s="348">
        <v>19000</v>
      </c>
      <c r="I429" s="358">
        <f t="shared" si="19"/>
        <v>1523.4500000000007</v>
      </c>
      <c r="J429" s="360">
        <f t="shared" si="20"/>
        <v>3914.2200000000321</v>
      </c>
      <c r="K429" s="348"/>
    </row>
    <row r="430" spans="1:13" ht="48.75" x14ac:dyDescent="0.35">
      <c r="A430" s="345">
        <v>43937</v>
      </c>
      <c r="B430" s="244" t="s">
        <v>2791</v>
      </c>
      <c r="D430" s="434" t="s">
        <v>2792</v>
      </c>
      <c r="E430" s="355">
        <v>378240</v>
      </c>
      <c r="F430" s="511">
        <v>1749100</v>
      </c>
      <c r="G430" s="348">
        <v>18147.14</v>
      </c>
      <c r="H430" s="348">
        <v>16000</v>
      </c>
      <c r="I430" s="358">
        <f t="shared" si="19"/>
        <v>-2147.1399999999994</v>
      </c>
      <c r="J430" s="360">
        <f t="shared" si="20"/>
        <v>1767.0800000000327</v>
      </c>
      <c r="K430" s="402" t="s">
        <v>1305</v>
      </c>
    </row>
    <row r="431" spans="1:13" ht="48.75" x14ac:dyDescent="0.25">
      <c r="A431" s="345">
        <v>43937</v>
      </c>
      <c r="B431" s="244" t="s">
        <v>2789</v>
      </c>
      <c r="D431" s="434" t="s">
        <v>2790</v>
      </c>
      <c r="E431" s="355">
        <v>378240</v>
      </c>
      <c r="F431" s="511">
        <v>1749101</v>
      </c>
      <c r="G431" s="348">
        <v>17907.400000000001</v>
      </c>
      <c r="H431" s="348">
        <v>16000</v>
      </c>
      <c r="I431" s="393">
        <f t="shared" si="19"/>
        <v>-1907.4000000000015</v>
      </c>
      <c r="J431" s="360">
        <f t="shared" si="20"/>
        <v>-140.31999999996879</v>
      </c>
      <c r="K431" s="348"/>
    </row>
    <row r="432" spans="1:13" ht="48.75" x14ac:dyDescent="0.25">
      <c r="A432" s="345">
        <v>43941</v>
      </c>
      <c r="B432" s="244" t="s">
        <v>2793</v>
      </c>
      <c r="D432" s="434" t="s">
        <v>2794</v>
      </c>
      <c r="E432" s="355">
        <v>502530</v>
      </c>
      <c r="F432" s="511">
        <v>1749702</v>
      </c>
      <c r="G432" s="348">
        <v>19190.53</v>
      </c>
      <c r="H432" s="348">
        <v>21000</v>
      </c>
      <c r="I432" s="358">
        <f t="shared" si="19"/>
        <v>1809.4700000000012</v>
      </c>
      <c r="J432" s="360">
        <f t="shared" si="20"/>
        <v>1669.1500000000324</v>
      </c>
      <c r="K432" s="348"/>
    </row>
    <row r="433" spans="1:11" ht="50.25" x14ac:dyDescent="0.3">
      <c r="A433" s="345">
        <v>43944</v>
      </c>
      <c r="B433" s="244" t="s">
        <v>2799</v>
      </c>
      <c r="C433" s="403" t="s">
        <v>2797</v>
      </c>
      <c r="D433" s="434" t="s">
        <v>2795</v>
      </c>
      <c r="E433" s="355">
        <v>451141</v>
      </c>
      <c r="F433" s="511">
        <v>1753771</v>
      </c>
      <c r="G433" s="348">
        <v>23046.62</v>
      </c>
      <c r="H433" s="348">
        <v>18500</v>
      </c>
      <c r="I433" s="358">
        <f t="shared" si="19"/>
        <v>-4546.619999999999</v>
      </c>
      <c r="J433" s="360">
        <f t="shared" si="20"/>
        <v>-2877.4699999999666</v>
      </c>
      <c r="K433" s="348"/>
    </row>
    <row r="434" spans="1:11" ht="50.25" x14ac:dyDescent="0.3">
      <c r="A434" s="345">
        <v>43944</v>
      </c>
      <c r="B434" s="244" t="s">
        <v>2800</v>
      </c>
      <c r="C434" s="403" t="s">
        <v>2797</v>
      </c>
      <c r="D434" s="434" t="s">
        <v>2796</v>
      </c>
      <c r="E434" s="355">
        <v>451141</v>
      </c>
      <c r="F434" s="511">
        <v>1753772</v>
      </c>
      <c r="G434" s="348">
        <v>25103.95</v>
      </c>
      <c r="H434" s="348">
        <v>18500</v>
      </c>
      <c r="I434" s="358">
        <f t="shared" si="19"/>
        <v>-6603.9500000000007</v>
      </c>
      <c r="J434" s="360">
        <f t="shared" si="20"/>
        <v>-9481.4199999999673</v>
      </c>
      <c r="K434" s="379"/>
    </row>
    <row r="435" spans="1:11" ht="66" x14ac:dyDescent="0.4">
      <c r="A435" s="345">
        <v>43948</v>
      </c>
      <c r="B435" s="244" t="s">
        <v>2804</v>
      </c>
      <c r="C435" s="404" t="s">
        <v>2798</v>
      </c>
      <c r="D435" s="434" t="s">
        <v>2801</v>
      </c>
      <c r="E435" s="355">
        <v>821700</v>
      </c>
      <c r="F435" s="511">
        <v>1755610</v>
      </c>
      <c r="G435" s="348">
        <v>24159.96</v>
      </c>
      <c r="H435" s="392">
        <v>33000</v>
      </c>
      <c r="I435" s="393">
        <f t="shared" si="19"/>
        <v>8840.0400000000009</v>
      </c>
      <c r="J435" s="360">
        <f t="shared" si="20"/>
        <v>-641.37999999996646</v>
      </c>
      <c r="K435" s="348"/>
    </row>
    <row r="436" spans="1:11" ht="67.5" x14ac:dyDescent="0.4">
      <c r="A436" s="345">
        <v>43951</v>
      </c>
      <c r="B436" s="244" t="s">
        <v>2806</v>
      </c>
      <c r="C436" s="404" t="s">
        <v>2798</v>
      </c>
      <c r="D436" s="434" t="s">
        <v>2802</v>
      </c>
      <c r="E436" s="355">
        <v>841400</v>
      </c>
      <c r="F436" s="511">
        <v>1756112</v>
      </c>
      <c r="G436" s="348">
        <v>21423.58</v>
      </c>
      <c r="H436" s="348">
        <v>35000</v>
      </c>
      <c r="I436" s="393">
        <f t="shared" si="19"/>
        <v>13576.419999999998</v>
      </c>
      <c r="J436" s="360">
        <f t="shared" si="20"/>
        <v>12935.040000000032</v>
      </c>
      <c r="K436" s="379"/>
    </row>
    <row r="437" spans="1:11" ht="67.5" x14ac:dyDescent="0.4">
      <c r="A437" s="345">
        <v>43951</v>
      </c>
      <c r="B437" s="244" t="s">
        <v>2805</v>
      </c>
      <c r="C437" s="404" t="s">
        <v>2798</v>
      </c>
      <c r="D437" s="434" t="s">
        <v>2803</v>
      </c>
      <c r="E437" s="355">
        <v>841400</v>
      </c>
      <c r="F437" s="511">
        <v>1756632</v>
      </c>
      <c r="G437" s="348">
        <v>19975.57</v>
      </c>
      <c r="H437" s="348">
        <v>35000</v>
      </c>
      <c r="I437" s="393">
        <f t="shared" si="19"/>
        <v>15024.43</v>
      </c>
      <c r="J437" s="360">
        <f t="shared" si="20"/>
        <v>27959.47000000003</v>
      </c>
      <c r="K437" s="348"/>
    </row>
    <row r="438" spans="1:11" ht="50.25" x14ac:dyDescent="0.4">
      <c r="A438" s="345">
        <v>43965</v>
      </c>
      <c r="B438" s="249" t="s">
        <v>2807</v>
      </c>
      <c r="C438" s="404" t="s">
        <v>2798</v>
      </c>
      <c r="D438" s="434" t="s">
        <v>2808</v>
      </c>
      <c r="E438" s="355">
        <v>241850</v>
      </c>
      <c r="F438" s="511">
        <v>1758536</v>
      </c>
      <c r="G438" s="348">
        <v>18152.150000000001</v>
      </c>
      <c r="H438" s="348">
        <v>10000</v>
      </c>
      <c r="I438" s="358">
        <f t="shared" si="19"/>
        <v>-8152.1500000000015</v>
      </c>
      <c r="J438" s="360">
        <f t="shared" si="20"/>
        <v>19807.320000000029</v>
      </c>
      <c r="K438" s="348"/>
    </row>
    <row r="439" spans="1:11" ht="50.25" x14ac:dyDescent="0.4">
      <c r="A439" s="345">
        <v>43965</v>
      </c>
      <c r="B439" s="249" t="s">
        <v>2809</v>
      </c>
      <c r="C439" s="404" t="s">
        <v>2798</v>
      </c>
      <c r="D439" s="434" t="s">
        <v>2810</v>
      </c>
      <c r="E439" s="355">
        <v>241850</v>
      </c>
      <c r="F439" s="511">
        <v>1758537</v>
      </c>
      <c r="G439" s="348">
        <v>18391.939999999999</v>
      </c>
      <c r="H439" s="348">
        <v>10000</v>
      </c>
      <c r="I439" s="358">
        <f t="shared" si="19"/>
        <v>-8391.9399999999987</v>
      </c>
      <c r="J439" s="360">
        <f t="shared" si="20"/>
        <v>11415.38000000003</v>
      </c>
      <c r="K439" s="348"/>
    </row>
    <row r="440" spans="1:11" ht="50.25" x14ac:dyDescent="0.4">
      <c r="A440" s="345">
        <v>43966</v>
      </c>
      <c r="B440" s="249" t="s">
        <v>2811</v>
      </c>
      <c r="C440" s="404" t="s">
        <v>2798</v>
      </c>
      <c r="D440" s="434" t="s">
        <v>2812</v>
      </c>
      <c r="E440" s="355">
        <v>241800</v>
      </c>
      <c r="F440" s="511">
        <v>1759269</v>
      </c>
      <c r="G440" s="348">
        <v>18126.77</v>
      </c>
      <c r="H440" s="348">
        <v>10000</v>
      </c>
      <c r="I440" s="358">
        <f t="shared" si="19"/>
        <v>-8126.77</v>
      </c>
      <c r="J440" s="360">
        <f t="shared" si="20"/>
        <v>3288.6100000000297</v>
      </c>
      <c r="K440" s="348"/>
    </row>
    <row r="441" spans="1:11" ht="50.25" x14ac:dyDescent="0.4">
      <c r="A441" s="345">
        <v>43971</v>
      </c>
      <c r="B441" s="249" t="s">
        <v>2813</v>
      </c>
      <c r="C441" s="404" t="s">
        <v>2798</v>
      </c>
      <c r="D441" s="434" t="s">
        <v>2814</v>
      </c>
      <c r="E441" s="355">
        <v>496440</v>
      </c>
      <c r="F441" s="511">
        <v>1760113</v>
      </c>
      <c r="G441" s="348">
        <v>18449.47</v>
      </c>
      <c r="H441" s="348">
        <v>21000</v>
      </c>
      <c r="I441" s="358">
        <f t="shared" si="19"/>
        <v>2550.5299999999988</v>
      </c>
      <c r="J441" s="360">
        <f t="shared" si="20"/>
        <v>5839.1400000000285</v>
      </c>
      <c r="K441" s="348"/>
    </row>
    <row r="442" spans="1:11" ht="50.25" x14ac:dyDescent="0.4">
      <c r="A442" s="345">
        <v>43971</v>
      </c>
      <c r="B442" s="249" t="s">
        <v>2815</v>
      </c>
      <c r="C442" s="404" t="s">
        <v>2798</v>
      </c>
      <c r="D442" s="434" t="s">
        <v>2816</v>
      </c>
      <c r="E442" s="355">
        <v>421200</v>
      </c>
      <c r="F442" s="511">
        <v>1760114</v>
      </c>
      <c r="G442" s="348">
        <v>18423.87</v>
      </c>
      <c r="H442" s="348">
        <v>18000</v>
      </c>
      <c r="I442" s="358">
        <f t="shared" si="19"/>
        <v>-423.86999999999898</v>
      </c>
      <c r="J442" s="360">
        <f t="shared" si="20"/>
        <v>5415.2700000000295</v>
      </c>
      <c r="K442" s="348"/>
    </row>
    <row r="443" spans="1:11" ht="50.25" x14ac:dyDescent="0.4">
      <c r="A443" s="345">
        <v>43973</v>
      </c>
      <c r="B443" s="249" t="s">
        <v>2817</v>
      </c>
      <c r="C443" s="404" t="s">
        <v>2798</v>
      </c>
      <c r="D443" s="434" t="s">
        <v>2818</v>
      </c>
      <c r="E443" s="355">
        <v>413910</v>
      </c>
      <c r="F443" s="511">
        <v>1761137</v>
      </c>
      <c r="G443" s="348">
        <v>19353.7</v>
      </c>
      <c r="H443" s="392">
        <v>18000</v>
      </c>
      <c r="I443" s="358">
        <f t="shared" si="19"/>
        <v>-1353.7000000000007</v>
      </c>
      <c r="J443" s="360">
        <f t="shared" si="20"/>
        <v>4061.5700000000288</v>
      </c>
      <c r="K443" s="348"/>
    </row>
    <row r="444" spans="1:11" ht="50.25" x14ac:dyDescent="0.4">
      <c r="A444" s="345">
        <v>43979</v>
      </c>
      <c r="B444" s="249" t="s">
        <v>2819</v>
      </c>
      <c r="C444" s="404" t="s">
        <v>2798</v>
      </c>
      <c r="D444" s="434" t="s">
        <v>2820</v>
      </c>
      <c r="E444" s="355">
        <v>475230</v>
      </c>
      <c r="F444" s="511">
        <v>1763695</v>
      </c>
      <c r="G444" s="348">
        <v>19826.03</v>
      </c>
      <c r="H444" s="348">
        <v>21000</v>
      </c>
      <c r="I444" s="358">
        <f t="shared" si="19"/>
        <v>1173.9700000000012</v>
      </c>
      <c r="J444" s="360">
        <f t="shared" si="20"/>
        <v>5235.54000000003</v>
      </c>
      <c r="K444" s="348"/>
    </row>
    <row r="445" spans="1:11" ht="50.25" x14ac:dyDescent="0.4">
      <c r="A445" s="345">
        <v>43979</v>
      </c>
      <c r="B445" s="249" t="s">
        <v>2821</v>
      </c>
      <c r="C445" s="404" t="s">
        <v>2798</v>
      </c>
      <c r="D445" s="434" t="s">
        <v>2822</v>
      </c>
      <c r="E445" s="355">
        <v>469560</v>
      </c>
      <c r="F445" s="511">
        <v>1763320</v>
      </c>
      <c r="G445" s="348">
        <v>20919.82</v>
      </c>
      <c r="H445" s="348">
        <v>21000</v>
      </c>
      <c r="I445" s="358">
        <f t="shared" si="19"/>
        <v>80.180000000000291</v>
      </c>
      <c r="J445" s="360">
        <f t="shared" si="20"/>
        <v>5315.7200000000303</v>
      </c>
      <c r="K445" s="348"/>
    </row>
    <row r="446" spans="1:11" ht="50.25" x14ac:dyDescent="0.4">
      <c r="A446" s="345">
        <v>43983</v>
      </c>
      <c r="B446" s="250" t="s">
        <v>2823</v>
      </c>
      <c r="C446" s="404" t="s">
        <v>2798</v>
      </c>
      <c r="D446" s="434" t="s">
        <v>2824</v>
      </c>
      <c r="E446" s="355">
        <v>396900</v>
      </c>
      <c r="F446" s="511">
        <v>1764357</v>
      </c>
      <c r="G446" s="348">
        <v>20407.98</v>
      </c>
      <c r="H446" s="392">
        <v>18000</v>
      </c>
      <c r="I446" s="358">
        <f t="shared" si="19"/>
        <v>-2407.9799999999996</v>
      </c>
      <c r="J446" s="360">
        <f t="shared" si="20"/>
        <v>2907.7400000000307</v>
      </c>
      <c r="K446" s="348"/>
    </row>
    <row r="447" spans="1:11" ht="50.25" x14ac:dyDescent="0.4">
      <c r="A447" s="345">
        <v>43984</v>
      </c>
      <c r="B447" s="250" t="s">
        <v>2825</v>
      </c>
      <c r="C447" s="404" t="s">
        <v>2798</v>
      </c>
      <c r="D447" s="434" t="s">
        <v>2826</v>
      </c>
      <c r="E447" s="355">
        <v>413706</v>
      </c>
      <c r="F447" s="511">
        <v>1765605</v>
      </c>
      <c r="G447" s="348">
        <v>19506.84</v>
      </c>
      <c r="H447" s="348">
        <v>19000</v>
      </c>
      <c r="I447" s="358">
        <f t="shared" si="19"/>
        <v>-506.84000000000015</v>
      </c>
      <c r="J447" s="360">
        <f t="shared" si="20"/>
        <v>2400.9000000000306</v>
      </c>
      <c r="K447" s="348"/>
    </row>
    <row r="448" spans="1:11" ht="50.25" x14ac:dyDescent="0.4">
      <c r="A448" s="345">
        <v>43986</v>
      </c>
      <c r="B448" s="250" t="s">
        <v>2827</v>
      </c>
      <c r="C448" s="404" t="s">
        <v>2798</v>
      </c>
      <c r="D448" s="434" t="s">
        <v>2828</v>
      </c>
      <c r="E448" s="355">
        <v>433000</v>
      </c>
      <c r="F448" s="511">
        <v>1766085</v>
      </c>
      <c r="G448" s="348">
        <v>19743.97</v>
      </c>
      <c r="H448" s="348">
        <v>20000</v>
      </c>
      <c r="I448" s="358">
        <f t="shared" si="19"/>
        <v>256.02999999999884</v>
      </c>
      <c r="J448" s="360">
        <f t="shared" si="20"/>
        <v>2656.9300000000294</v>
      </c>
      <c r="K448" s="348"/>
    </row>
    <row r="449" spans="1:12" ht="51.75" x14ac:dyDescent="0.4">
      <c r="A449" s="345">
        <v>43987</v>
      </c>
      <c r="B449" s="250" t="s">
        <v>2829</v>
      </c>
      <c r="C449" s="404" t="s">
        <v>2798</v>
      </c>
      <c r="D449" s="434" t="s">
        <v>2830</v>
      </c>
      <c r="E449" s="355">
        <v>419932.5</v>
      </c>
      <c r="F449" s="511">
        <v>1766948</v>
      </c>
      <c r="G449" s="348">
        <v>19934.59</v>
      </c>
      <c r="H449" s="348">
        <v>19500</v>
      </c>
      <c r="I449" s="358">
        <f t="shared" si="19"/>
        <v>-434.59000000000015</v>
      </c>
      <c r="J449" s="360">
        <f t="shared" si="20"/>
        <v>2222.3400000000292</v>
      </c>
      <c r="K449" s="348"/>
    </row>
    <row r="450" spans="1:12" ht="51.75" x14ac:dyDescent="0.4">
      <c r="A450" s="345">
        <v>43993</v>
      </c>
      <c r="B450" s="250" t="s">
        <v>2831</v>
      </c>
      <c r="C450" s="404" t="s">
        <v>2798</v>
      </c>
      <c r="D450" s="434" t="s">
        <v>2832</v>
      </c>
      <c r="E450" s="355">
        <v>414770</v>
      </c>
      <c r="F450" s="511">
        <v>1768856</v>
      </c>
      <c r="G450" s="348">
        <v>19623.66</v>
      </c>
      <c r="H450" s="348">
        <v>19000</v>
      </c>
      <c r="I450" s="358">
        <f t="shared" si="19"/>
        <v>-623.65999999999985</v>
      </c>
      <c r="J450" s="360">
        <f t="shared" si="20"/>
        <v>1598.6800000000294</v>
      </c>
      <c r="K450" s="402" t="s">
        <v>1305</v>
      </c>
    </row>
    <row r="451" spans="1:12" ht="51.75" x14ac:dyDescent="0.4">
      <c r="A451" s="345">
        <v>43994</v>
      </c>
      <c r="B451" s="250" t="s">
        <v>2833</v>
      </c>
      <c r="C451" s="405" t="s">
        <v>2797</v>
      </c>
      <c r="D451" s="434" t="s">
        <v>2834</v>
      </c>
      <c r="E451" s="355">
        <v>432630</v>
      </c>
      <c r="F451" s="511">
        <v>1769243</v>
      </c>
      <c r="G451" s="348">
        <v>18804.13</v>
      </c>
      <c r="H451" s="348">
        <v>19000</v>
      </c>
      <c r="I451" s="358">
        <f t="shared" si="19"/>
        <v>195.86999999999898</v>
      </c>
      <c r="J451" s="360">
        <f t="shared" si="20"/>
        <v>1794.5500000000284</v>
      </c>
      <c r="K451" s="406">
        <v>205.54</v>
      </c>
      <c r="L451" s="349" t="s">
        <v>2835</v>
      </c>
    </row>
    <row r="452" spans="1:12" ht="51.75" x14ac:dyDescent="0.4">
      <c r="A452" s="345">
        <v>44000</v>
      </c>
      <c r="B452" s="250" t="s">
        <v>2837</v>
      </c>
      <c r="C452" s="404" t="s">
        <v>2798</v>
      </c>
      <c r="D452" s="434" t="s">
        <v>2838</v>
      </c>
      <c r="E452" s="355">
        <v>406044</v>
      </c>
      <c r="F452" s="511">
        <v>1771668</v>
      </c>
      <c r="G452" s="348">
        <v>18561.82</v>
      </c>
      <c r="H452" s="348">
        <v>18000</v>
      </c>
      <c r="I452" s="358">
        <f t="shared" si="19"/>
        <v>-561.81999999999971</v>
      </c>
      <c r="J452" s="360">
        <f t="shared" si="20"/>
        <v>1232.7300000000287</v>
      </c>
      <c r="K452" s="348"/>
    </row>
    <row r="453" spans="1:12" ht="51.75" x14ac:dyDescent="0.4">
      <c r="A453" s="345">
        <v>44001</v>
      </c>
      <c r="B453" s="250" t="s">
        <v>2839</v>
      </c>
      <c r="C453" s="404" t="s">
        <v>2798</v>
      </c>
      <c r="D453" s="434" t="s">
        <v>2840</v>
      </c>
      <c r="E453" s="355">
        <v>408240</v>
      </c>
      <c r="F453" s="511">
        <v>1772417</v>
      </c>
      <c r="G453" s="348">
        <v>17847.61</v>
      </c>
      <c r="H453" s="348">
        <v>18000</v>
      </c>
      <c r="I453" s="358">
        <f t="shared" si="19"/>
        <v>152.38999999999942</v>
      </c>
      <c r="J453" s="360">
        <f t="shared" si="20"/>
        <v>1385.1200000000281</v>
      </c>
      <c r="K453" s="348"/>
    </row>
    <row r="454" spans="1:12" ht="51.75" x14ac:dyDescent="0.4">
      <c r="A454" s="345">
        <v>44007</v>
      </c>
      <c r="B454" s="250" t="s">
        <v>2841</v>
      </c>
      <c r="C454" s="404" t="s">
        <v>2798</v>
      </c>
      <c r="D454" s="434" t="s">
        <v>2842</v>
      </c>
      <c r="E454" s="355">
        <v>444307.5</v>
      </c>
      <c r="F454" s="511">
        <v>1774477</v>
      </c>
      <c r="G454" s="348">
        <v>17826.099999999999</v>
      </c>
      <c r="H454" s="348">
        <v>19500</v>
      </c>
      <c r="I454" s="358">
        <f t="shared" si="19"/>
        <v>1673.9000000000015</v>
      </c>
      <c r="J454" s="360">
        <f t="shared" si="20"/>
        <v>3059.0200000000295</v>
      </c>
      <c r="K454" s="348"/>
    </row>
    <row r="455" spans="1:12" ht="60" x14ac:dyDescent="0.4">
      <c r="A455" s="345">
        <v>44008</v>
      </c>
      <c r="B455" s="250" t="s">
        <v>2843</v>
      </c>
      <c r="C455" s="404" t="s">
        <v>2798</v>
      </c>
      <c r="D455" s="496" t="s">
        <v>4513</v>
      </c>
      <c r="E455" s="355">
        <v>436772</v>
      </c>
      <c r="F455" s="511">
        <v>1774225</v>
      </c>
      <c r="G455" s="348">
        <v>18977.78</v>
      </c>
      <c r="H455" s="348">
        <v>19000</v>
      </c>
      <c r="I455" s="358">
        <f t="shared" si="19"/>
        <v>22.220000000001164</v>
      </c>
      <c r="J455" s="360">
        <f t="shared" si="20"/>
        <v>3081.2400000000307</v>
      </c>
      <c r="K455" s="348"/>
    </row>
    <row r="456" spans="1:12" ht="61.5" x14ac:dyDescent="0.4">
      <c r="A456" s="345">
        <v>44014</v>
      </c>
      <c r="B456" s="251" t="s">
        <v>2844</v>
      </c>
      <c r="C456" s="404" t="s">
        <v>2798</v>
      </c>
      <c r="D456" s="434" t="s">
        <v>2845</v>
      </c>
      <c r="E456" s="355">
        <v>410184</v>
      </c>
      <c r="F456" s="511">
        <v>1776782</v>
      </c>
      <c r="G456" s="348">
        <v>17614.54</v>
      </c>
      <c r="H456" s="348">
        <v>18000</v>
      </c>
      <c r="I456" s="358">
        <f t="shared" si="19"/>
        <v>385.45999999999913</v>
      </c>
      <c r="J456" s="360">
        <f t="shared" si="20"/>
        <v>3466.7000000000298</v>
      </c>
      <c r="K456" s="348"/>
    </row>
    <row r="457" spans="1:12" ht="61.5" x14ac:dyDescent="0.4">
      <c r="A457" s="345">
        <v>44015</v>
      </c>
      <c r="B457" s="251" t="s">
        <v>2846</v>
      </c>
      <c r="C457" s="404" t="s">
        <v>2798</v>
      </c>
      <c r="D457" s="434" t="s">
        <v>2847</v>
      </c>
      <c r="E457" s="355">
        <v>410202</v>
      </c>
      <c r="F457" s="511">
        <v>1777094</v>
      </c>
      <c r="G457" s="348">
        <v>17640.07</v>
      </c>
      <c r="H457" s="348">
        <v>18000</v>
      </c>
      <c r="I457" s="358">
        <f t="shared" si="19"/>
        <v>359.93000000000029</v>
      </c>
      <c r="J457" s="360">
        <f t="shared" si="20"/>
        <v>3826.6300000000301</v>
      </c>
      <c r="K457" s="348"/>
    </row>
    <row r="458" spans="1:12" ht="61.5" x14ac:dyDescent="0.4">
      <c r="A458" s="345">
        <v>44021</v>
      </c>
      <c r="B458" s="251" t="s">
        <v>2849</v>
      </c>
      <c r="C458" s="404" t="s">
        <v>2798</v>
      </c>
      <c r="D458" s="434" t="s">
        <v>2848</v>
      </c>
      <c r="E458" s="355">
        <v>421245</v>
      </c>
      <c r="F458" s="511">
        <v>1779989</v>
      </c>
      <c r="G458" s="348">
        <v>22595.79</v>
      </c>
      <c r="H458" s="348">
        <v>18500</v>
      </c>
      <c r="I458" s="358">
        <f t="shared" si="19"/>
        <v>-4095.7900000000009</v>
      </c>
      <c r="J458" s="360">
        <f t="shared" si="20"/>
        <v>-269.15999999997075</v>
      </c>
      <c r="K458" s="348"/>
    </row>
    <row r="459" spans="1:12" ht="61.5" x14ac:dyDescent="0.4">
      <c r="A459" s="345">
        <v>44022</v>
      </c>
      <c r="B459" s="251" t="s">
        <v>2850</v>
      </c>
      <c r="C459" s="404" t="s">
        <v>2798</v>
      </c>
      <c r="D459" s="434" t="s">
        <v>2851</v>
      </c>
      <c r="E459" s="355">
        <v>419117.5</v>
      </c>
      <c r="F459" s="511">
        <v>1781445</v>
      </c>
      <c r="G459" s="348">
        <v>23696.69</v>
      </c>
      <c r="H459" s="348">
        <v>18500</v>
      </c>
      <c r="I459" s="358">
        <f t="shared" si="19"/>
        <v>-5196.6899999999987</v>
      </c>
      <c r="J459" s="360">
        <f t="shared" si="20"/>
        <v>-5465.8499999999694</v>
      </c>
      <c r="K459" s="348"/>
    </row>
    <row r="460" spans="1:12" ht="61.5" x14ac:dyDescent="0.4">
      <c r="A460" s="345">
        <v>44028</v>
      </c>
      <c r="B460" s="251" t="s">
        <v>2852</v>
      </c>
      <c r="C460" s="404" t="s">
        <v>2798</v>
      </c>
      <c r="D460" s="434" t="s">
        <v>2853</v>
      </c>
      <c r="E460" s="355">
        <v>608634</v>
      </c>
      <c r="F460" s="511">
        <v>1782195</v>
      </c>
      <c r="G460" s="348">
        <v>25787.21</v>
      </c>
      <c r="H460" s="348">
        <v>27000</v>
      </c>
      <c r="I460" s="358">
        <f t="shared" si="19"/>
        <v>1212.7900000000009</v>
      </c>
      <c r="J460" s="360">
        <f t="shared" si="20"/>
        <v>-4253.0599999999686</v>
      </c>
      <c r="K460" s="348"/>
    </row>
    <row r="461" spans="1:12" ht="61.5" x14ac:dyDescent="0.4">
      <c r="A461" s="345">
        <v>44029</v>
      </c>
      <c r="B461" s="251" t="s">
        <v>2854</v>
      </c>
      <c r="C461" s="404" t="s">
        <v>2798</v>
      </c>
      <c r="D461" s="434" t="s">
        <v>2855</v>
      </c>
      <c r="E461" s="355">
        <v>603315</v>
      </c>
      <c r="F461" s="511">
        <v>1782552</v>
      </c>
      <c r="G461" s="348">
        <v>26767.42</v>
      </c>
      <c r="H461" s="348">
        <v>27000</v>
      </c>
      <c r="I461" s="358">
        <f t="shared" si="19"/>
        <v>232.58000000000175</v>
      </c>
      <c r="J461" s="360">
        <f t="shared" si="20"/>
        <v>-4020.4799999999668</v>
      </c>
      <c r="K461" s="348"/>
    </row>
    <row r="462" spans="1:12" ht="61.5" x14ac:dyDescent="0.4">
      <c r="A462" s="345">
        <v>44035</v>
      </c>
      <c r="B462" s="251" t="s">
        <v>2856</v>
      </c>
      <c r="C462" s="404" t="s">
        <v>2798</v>
      </c>
      <c r="D462" s="434" t="s">
        <v>2857</v>
      </c>
      <c r="E462" s="355">
        <v>668700</v>
      </c>
      <c r="F462" s="511">
        <v>1784984</v>
      </c>
      <c r="G462" s="348">
        <v>27828.43</v>
      </c>
      <c r="H462" s="348">
        <v>30000</v>
      </c>
      <c r="I462" s="358">
        <f t="shared" si="19"/>
        <v>2171.5699999999997</v>
      </c>
      <c r="J462" s="360">
        <f t="shared" si="20"/>
        <v>-1848.9099999999671</v>
      </c>
      <c r="K462" s="348"/>
    </row>
    <row r="463" spans="1:12" ht="61.5" x14ac:dyDescent="0.4">
      <c r="A463" s="345">
        <v>44036</v>
      </c>
      <c r="B463" s="251" t="s">
        <v>2858</v>
      </c>
      <c r="C463" s="404" t="s">
        <v>2798</v>
      </c>
      <c r="D463" s="434" t="s">
        <v>2859</v>
      </c>
      <c r="E463" s="355">
        <v>668400</v>
      </c>
      <c r="F463" s="511">
        <v>1785576</v>
      </c>
      <c r="G463" s="348">
        <v>28265.81</v>
      </c>
      <c r="H463" s="348">
        <v>30000</v>
      </c>
      <c r="I463" s="358">
        <f t="shared" si="19"/>
        <v>1734.1899999999987</v>
      </c>
      <c r="J463" s="360">
        <f t="shared" si="20"/>
        <v>-114.71999999996842</v>
      </c>
      <c r="K463" s="348"/>
    </row>
    <row r="464" spans="1:12" ht="78.75" x14ac:dyDescent="0.4">
      <c r="A464" s="345">
        <v>44042</v>
      </c>
      <c r="B464" s="251" t="s">
        <v>2860</v>
      </c>
      <c r="C464" s="404" t="s">
        <v>2798</v>
      </c>
      <c r="D464" s="434" t="s">
        <v>2861</v>
      </c>
      <c r="E464" s="355">
        <v>658650</v>
      </c>
      <c r="F464" s="511">
        <v>1787581</v>
      </c>
      <c r="G464" s="348">
        <f>20211.89-208.58</f>
        <v>20003.309999999998</v>
      </c>
      <c r="H464" s="348">
        <v>30000</v>
      </c>
      <c r="I464" s="358">
        <f t="shared" si="19"/>
        <v>9996.6900000000023</v>
      </c>
      <c r="J464" s="360">
        <f t="shared" si="20"/>
        <v>9881.9700000000339</v>
      </c>
      <c r="K464" s="348"/>
    </row>
    <row r="465" spans="1:11" ht="63" x14ac:dyDescent="0.4">
      <c r="A465" s="345">
        <v>44043</v>
      </c>
      <c r="B465" s="252" t="s">
        <v>2862</v>
      </c>
      <c r="C465" s="404" t="s">
        <v>2798</v>
      </c>
      <c r="D465" s="434" t="s">
        <v>2863</v>
      </c>
      <c r="E465" s="355">
        <v>658890</v>
      </c>
      <c r="F465" s="511">
        <v>1787952</v>
      </c>
      <c r="G465" s="348">
        <v>18622.89</v>
      </c>
      <c r="H465" s="348">
        <v>30000</v>
      </c>
      <c r="I465" s="358">
        <f t="shared" si="19"/>
        <v>11377.11</v>
      </c>
      <c r="J465" s="360">
        <f t="shared" si="20"/>
        <v>21259.080000000034</v>
      </c>
      <c r="K465" s="348"/>
    </row>
    <row r="466" spans="1:11" ht="63" x14ac:dyDescent="0.4">
      <c r="A466" s="345">
        <v>44049</v>
      </c>
      <c r="B466" s="240" t="s">
        <v>2864</v>
      </c>
      <c r="C466" s="404" t="s">
        <v>2798</v>
      </c>
      <c r="D466" s="434" t="s">
        <v>2865</v>
      </c>
      <c r="E466" s="355">
        <v>156856</v>
      </c>
      <c r="F466" s="511">
        <v>1790201</v>
      </c>
      <c r="G466" s="348">
        <v>19943.34</v>
      </c>
      <c r="H466" s="348">
        <v>7000</v>
      </c>
      <c r="I466" s="358">
        <f t="shared" si="19"/>
        <v>-12943.34</v>
      </c>
      <c r="J466" s="360">
        <f t="shared" si="20"/>
        <v>8315.7400000000343</v>
      </c>
      <c r="K466" s="348"/>
    </row>
    <row r="467" spans="1:11" ht="63" x14ac:dyDescent="0.4">
      <c r="A467" s="345">
        <v>44050</v>
      </c>
      <c r="B467" s="240" t="s">
        <v>2866</v>
      </c>
      <c r="C467" s="404" t="s">
        <v>2798</v>
      </c>
      <c r="D467" s="434" t="s">
        <v>2867</v>
      </c>
      <c r="E467" s="355">
        <v>246147</v>
      </c>
      <c r="F467" s="511">
        <v>1790524</v>
      </c>
      <c r="G467" s="348">
        <v>21691.45</v>
      </c>
      <c r="H467" s="348">
        <v>11000</v>
      </c>
      <c r="I467" s="358">
        <f t="shared" si="19"/>
        <v>-10691.45</v>
      </c>
      <c r="J467" s="360">
        <f t="shared" si="20"/>
        <v>-2375.7099999999664</v>
      </c>
      <c r="K467" s="348"/>
    </row>
    <row r="468" spans="1:11" ht="63" x14ac:dyDescent="0.4">
      <c r="A468" s="345">
        <v>44056</v>
      </c>
      <c r="B468" s="240" t="s">
        <v>2868</v>
      </c>
      <c r="C468" s="404" t="s">
        <v>2798</v>
      </c>
      <c r="D468" s="434" t="s">
        <v>2869</v>
      </c>
      <c r="E468" s="355">
        <v>604233</v>
      </c>
      <c r="F468" s="511">
        <v>1793049</v>
      </c>
      <c r="G468" s="348">
        <v>26078.95</v>
      </c>
      <c r="H468" s="348">
        <v>27000</v>
      </c>
      <c r="I468" s="358">
        <f t="shared" si="19"/>
        <v>921.04999999999927</v>
      </c>
      <c r="J468" s="360">
        <f t="shared" si="20"/>
        <v>-1454.6599999999671</v>
      </c>
      <c r="K468" s="348"/>
    </row>
    <row r="469" spans="1:11" ht="63" x14ac:dyDescent="0.4">
      <c r="A469" s="345">
        <v>44057</v>
      </c>
      <c r="B469" s="240" t="s">
        <v>2870</v>
      </c>
      <c r="C469" s="404" t="s">
        <v>2798</v>
      </c>
      <c r="D469" s="434" t="s">
        <v>2871</v>
      </c>
      <c r="E469" s="355">
        <v>602235</v>
      </c>
      <c r="F469" s="511">
        <v>1793703</v>
      </c>
      <c r="G469" s="348">
        <v>25785.41</v>
      </c>
      <c r="H469" s="348">
        <v>27000</v>
      </c>
      <c r="I469" s="358">
        <f t="shared" si="19"/>
        <v>1214.5900000000001</v>
      </c>
      <c r="J469" s="360">
        <f t="shared" si="20"/>
        <v>-240.06999999996697</v>
      </c>
      <c r="K469" s="348"/>
    </row>
    <row r="470" spans="1:11" ht="63" x14ac:dyDescent="0.4">
      <c r="A470" s="345">
        <v>44063</v>
      </c>
      <c r="B470" s="240" t="s">
        <v>2872</v>
      </c>
      <c r="C470" s="404" t="s">
        <v>2798</v>
      </c>
      <c r="D470" s="434" t="s">
        <v>2873</v>
      </c>
      <c r="E470" s="355">
        <v>629194.5</v>
      </c>
      <c r="F470" s="511">
        <v>1796016</v>
      </c>
      <c r="G470" s="348">
        <v>25233.43</v>
      </c>
      <c r="H470" s="348">
        <v>28500</v>
      </c>
      <c r="I470" s="358">
        <f t="shared" si="19"/>
        <v>3266.5699999999997</v>
      </c>
      <c r="J470" s="360">
        <f t="shared" si="20"/>
        <v>3026.5000000000327</v>
      </c>
      <c r="K470" s="348"/>
    </row>
    <row r="471" spans="1:11" ht="63" x14ac:dyDescent="0.4">
      <c r="A471" s="345">
        <v>44064</v>
      </c>
      <c r="B471" s="240" t="s">
        <v>2874</v>
      </c>
      <c r="C471" s="404" t="s">
        <v>2798</v>
      </c>
      <c r="D471" s="434" t="s">
        <v>2875</v>
      </c>
      <c r="E471" s="355">
        <v>530520</v>
      </c>
      <c r="F471" s="511">
        <v>1796017</v>
      </c>
      <c r="G471" s="348">
        <v>25677.15</v>
      </c>
      <c r="H471" s="348">
        <v>24000</v>
      </c>
      <c r="I471" s="358">
        <f t="shared" si="19"/>
        <v>-1677.1500000000015</v>
      </c>
      <c r="J471" s="360">
        <f t="shared" si="20"/>
        <v>1349.3500000000313</v>
      </c>
      <c r="K471" s="348"/>
    </row>
    <row r="472" spans="1:11" ht="63" x14ac:dyDescent="0.4">
      <c r="A472" s="345">
        <v>44070</v>
      </c>
      <c r="B472" s="240" t="s">
        <v>2876</v>
      </c>
      <c r="C472" s="404" t="s">
        <v>2798</v>
      </c>
      <c r="D472" s="434" t="s">
        <v>2877</v>
      </c>
      <c r="E472" s="355">
        <v>505379</v>
      </c>
      <c r="F472" s="511">
        <v>1798438</v>
      </c>
      <c r="G472" s="348">
        <v>23062.81</v>
      </c>
      <c r="H472" s="348">
        <v>23000</v>
      </c>
      <c r="I472" s="358">
        <f t="shared" si="19"/>
        <v>-62.81000000000131</v>
      </c>
      <c r="J472" s="360">
        <f t="shared" si="20"/>
        <v>1286.54000000003</v>
      </c>
      <c r="K472" s="348"/>
    </row>
    <row r="473" spans="1:11" ht="63" x14ac:dyDescent="0.4">
      <c r="A473" s="345">
        <v>44071</v>
      </c>
      <c r="B473" s="240" t="s">
        <v>2878</v>
      </c>
      <c r="C473" s="404" t="s">
        <v>2798</v>
      </c>
      <c r="D473" s="434" t="s">
        <v>2879</v>
      </c>
      <c r="E473" s="355">
        <v>515848.5</v>
      </c>
      <c r="F473" s="511">
        <v>1799139</v>
      </c>
      <c r="G473" s="348">
        <v>23833.4</v>
      </c>
      <c r="H473" s="348">
        <v>23500</v>
      </c>
      <c r="I473" s="358">
        <f t="shared" ref="I473:I552" si="21">H473-G473</f>
        <v>-333.40000000000146</v>
      </c>
      <c r="J473" s="361">
        <f t="shared" si="20"/>
        <v>953.14000000002852</v>
      </c>
      <c r="K473" s="348"/>
    </row>
    <row r="474" spans="1:11" ht="63" x14ac:dyDescent="0.4">
      <c r="A474" s="345">
        <v>44076</v>
      </c>
      <c r="B474" s="253" t="s">
        <v>2880</v>
      </c>
      <c r="C474" s="404" t="s">
        <v>2798</v>
      </c>
      <c r="D474" s="434" t="s">
        <v>2881</v>
      </c>
      <c r="E474" s="355">
        <v>534345</v>
      </c>
      <c r="F474" s="511">
        <v>1800227</v>
      </c>
      <c r="G474" s="348">
        <v>25143.26</v>
      </c>
      <c r="H474" s="348">
        <v>24500</v>
      </c>
      <c r="I474" s="358">
        <f t="shared" si="21"/>
        <v>-643.2599999999984</v>
      </c>
      <c r="J474" s="360">
        <f t="shared" si="20"/>
        <v>309.88000000003012</v>
      </c>
      <c r="K474" s="348"/>
    </row>
    <row r="475" spans="1:11" ht="63" x14ac:dyDescent="0.4">
      <c r="A475" s="345">
        <v>44078</v>
      </c>
      <c r="B475" s="253" t="s">
        <v>2882</v>
      </c>
      <c r="C475" s="404" t="s">
        <v>2798</v>
      </c>
      <c r="D475" s="434" t="s">
        <v>2883</v>
      </c>
      <c r="E475" s="355">
        <v>544225</v>
      </c>
      <c r="F475" s="511">
        <v>1802600</v>
      </c>
      <c r="G475" s="348">
        <v>26837.48</v>
      </c>
      <c r="H475" s="348">
        <v>25000</v>
      </c>
      <c r="I475" s="358">
        <f t="shared" si="21"/>
        <v>-1837.4799999999996</v>
      </c>
      <c r="J475" s="360">
        <f t="shared" si="20"/>
        <v>-1527.5999999999694</v>
      </c>
      <c r="K475" s="348"/>
    </row>
    <row r="476" spans="1:11" ht="63" x14ac:dyDescent="0.4">
      <c r="A476" s="345">
        <v>44083</v>
      </c>
      <c r="B476" s="253" t="s">
        <v>2885</v>
      </c>
      <c r="C476" s="404" t="s">
        <v>2798</v>
      </c>
      <c r="D476" s="434" t="s">
        <v>2884</v>
      </c>
      <c r="E476" s="355">
        <v>603148</v>
      </c>
      <c r="F476" s="511">
        <v>1802601</v>
      </c>
      <c r="G476" s="348">
        <v>28728.59</v>
      </c>
      <c r="H476" s="348">
        <v>28000</v>
      </c>
      <c r="I476" s="358">
        <f t="shared" si="21"/>
        <v>-728.59000000000015</v>
      </c>
      <c r="J476" s="360">
        <f t="shared" si="20"/>
        <v>-2256.1899999999696</v>
      </c>
      <c r="K476" s="348"/>
    </row>
    <row r="477" spans="1:11" ht="63" x14ac:dyDescent="0.4">
      <c r="A477" s="345">
        <v>44085</v>
      </c>
      <c r="B477" s="253" t="s">
        <v>2886</v>
      </c>
      <c r="C477" s="404" t="s">
        <v>2798</v>
      </c>
      <c r="D477" s="434" t="s">
        <v>2887</v>
      </c>
      <c r="E477" s="355">
        <v>638700</v>
      </c>
      <c r="F477" s="511">
        <v>1803888</v>
      </c>
      <c r="G477" s="348">
        <v>30308.01</v>
      </c>
      <c r="H477" s="348">
        <v>30000</v>
      </c>
      <c r="I477" s="358">
        <f t="shared" si="21"/>
        <v>-308.0099999999984</v>
      </c>
      <c r="J477" s="360">
        <f t="shared" si="20"/>
        <v>-2564.199999999968</v>
      </c>
      <c r="K477" s="348"/>
    </row>
    <row r="478" spans="1:11" ht="63" x14ac:dyDescent="0.4">
      <c r="A478" s="345">
        <v>44089</v>
      </c>
      <c r="B478" s="253" t="s">
        <v>2888</v>
      </c>
      <c r="C478" s="404" t="s">
        <v>2798</v>
      </c>
      <c r="D478" s="434" t="s">
        <v>2889</v>
      </c>
      <c r="E478" s="355">
        <v>716720</v>
      </c>
      <c r="F478" s="511">
        <v>1805587</v>
      </c>
      <c r="G478" s="348">
        <v>31657.46</v>
      </c>
      <c r="H478" s="348">
        <v>34000</v>
      </c>
      <c r="I478" s="358">
        <f t="shared" si="21"/>
        <v>2342.5400000000009</v>
      </c>
      <c r="J478" s="360">
        <f t="shared" si="20"/>
        <v>-221.65999999996711</v>
      </c>
      <c r="K478" s="348"/>
    </row>
    <row r="479" spans="1:11" ht="63" x14ac:dyDescent="0.4">
      <c r="A479" s="345">
        <v>44091</v>
      </c>
      <c r="B479" s="253" t="s">
        <v>2890</v>
      </c>
      <c r="C479" s="404" t="s">
        <v>2798</v>
      </c>
      <c r="D479" s="434" t="s">
        <v>2891</v>
      </c>
      <c r="E479" s="355">
        <v>672000</v>
      </c>
      <c r="F479" s="511">
        <v>1806421</v>
      </c>
      <c r="G479" s="348">
        <v>32161.34</v>
      </c>
      <c r="H479" s="348">
        <v>32000</v>
      </c>
      <c r="I479" s="358">
        <f t="shared" si="21"/>
        <v>-161.34000000000015</v>
      </c>
      <c r="J479" s="360">
        <f t="shared" ref="J479:J560" si="22">J478+I479</f>
        <v>-382.99999999996726</v>
      </c>
      <c r="K479" s="348"/>
    </row>
    <row r="480" spans="1:11" ht="63" x14ac:dyDescent="0.4">
      <c r="A480" s="345">
        <v>44092</v>
      </c>
      <c r="B480" s="253" t="s">
        <v>2892</v>
      </c>
      <c r="C480" s="404" t="s">
        <v>2798</v>
      </c>
      <c r="D480" s="434" t="s">
        <v>2893</v>
      </c>
      <c r="E480" s="355">
        <v>672000</v>
      </c>
      <c r="F480" s="511">
        <v>1806785</v>
      </c>
      <c r="G480" s="348">
        <v>32551.64</v>
      </c>
      <c r="H480" s="348">
        <v>32000</v>
      </c>
      <c r="I480" s="358">
        <f t="shared" si="21"/>
        <v>-551.63999999999942</v>
      </c>
      <c r="J480" s="360">
        <f t="shared" si="22"/>
        <v>-934.63999999996668</v>
      </c>
      <c r="K480" s="348"/>
    </row>
    <row r="481" spans="1:11" ht="63" x14ac:dyDescent="0.4">
      <c r="A481" s="345">
        <v>44096</v>
      </c>
      <c r="B481" s="253" t="s">
        <v>2894</v>
      </c>
      <c r="C481" s="404" t="s">
        <v>2798</v>
      </c>
      <c r="D481" s="434" t="s">
        <v>2895</v>
      </c>
      <c r="E481" s="355">
        <v>686400</v>
      </c>
      <c r="F481" s="511">
        <v>1808444</v>
      </c>
      <c r="G481" s="348">
        <v>34630.57</v>
      </c>
      <c r="H481" s="348">
        <v>32000</v>
      </c>
      <c r="I481" s="358">
        <f t="shared" si="21"/>
        <v>-2630.5699999999997</v>
      </c>
      <c r="J481" s="360">
        <f t="shared" si="22"/>
        <v>-3565.2099999999664</v>
      </c>
      <c r="K481" s="348"/>
    </row>
    <row r="482" spans="1:11" ht="63" x14ac:dyDescent="0.4">
      <c r="A482" s="345">
        <v>44098</v>
      </c>
      <c r="B482" s="253" t="s">
        <v>2896</v>
      </c>
      <c r="C482" s="404" t="s">
        <v>2798</v>
      </c>
      <c r="D482" s="434" t="s">
        <v>2897</v>
      </c>
      <c r="E482" s="355">
        <v>778015</v>
      </c>
      <c r="F482" s="511">
        <v>1809303</v>
      </c>
      <c r="G482" s="348">
        <v>33295.99</v>
      </c>
      <c r="H482" s="348">
        <v>35000</v>
      </c>
      <c r="I482" s="358">
        <f t="shared" si="21"/>
        <v>1704.010000000002</v>
      </c>
      <c r="J482" s="360">
        <f t="shared" si="22"/>
        <v>-1861.1999999999643</v>
      </c>
      <c r="K482" s="348"/>
    </row>
    <row r="483" spans="1:11" ht="63" x14ac:dyDescent="0.4">
      <c r="A483" s="345">
        <v>44099</v>
      </c>
      <c r="B483" s="253" t="s">
        <v>2900</v>
      </c>
      <c r="C483" s="404" t="s">
        <v>2798</v>
      </c>
      <c r="D483" s="434" t="s">
        <v>2898</v>
      </c>
      <c r="E483" s="355">
        <v>814740</v>
      </c>
      <c r="F483" s="511">
        <v>1809643</v>
      </c>
      <c r="G483" s="348">
        <v>33823.21</v>
      </c>
      <c r="H483" s="348">
        <v>37000</v>
      </c>
      <c r="I483" s="358">
        <f t="shared" si="21"/>
        <v>3176.7900000000009</v>
      </c>
      <c r="J483" s="360">
        <f t="shared" si="22"/>
        <v>1315.5900000000365</v>
      </c>
      <c r="K483" s="348"/>
    </row>
    <row r="484" spans="1:11" ht="63" x14ac:dyDescent="0.4">
      <c r="A484" s="345">
        <v>44103</v>
      </c>
      <c r="B484" s="253" t="s">
        <v>2899</v>
      </c>
      <c r="C484" s="404" t="s">
        <v>2798</v>
      </c>
      <c r="D484" s="434" t="s">
        <v>2901</v>
      </c>
      <c r="E484" s="355">
        <v>803160</v>
      </c>
      <c r="F484" s="511">
        <v>1811207</v>
      </c>
      <c r="G484" s="348">
        <v>32961.79</v>
      </c>
      <c r="H484" s="348">
        <v>36000</v>
      </c>
      <c r="I484" s="358">
        <f t="shared" si="21"/>
        <v>3038.2099999999991</v>
      </c>
      <c r="J484" s="360">
        <f t="shared" si="22"/>
        <v>4353.8000000000357</v>
      </c>
      <c r="K484" s="348"/>
    </row>
    <row r="485" spans="1:11" ht="63" x14ac:dyDescent="0.4">
      <c r="A485" s="345">
        <v>44103</v>
      </c>
      <c r="B485" s="253" t="s">
        <v>2902</v>
      </c>
      <c r="C485" s="404" t="s">
        <v>2798</v>
      </c>
      <c r="D485" s="434" t="s">
        <v>2903</v>
      </c>
      <c r="E485" s="355">
        <v>758540</v>
      </c>
      <c r="F485" s="511">
        <v>1811208</v>
      </c>
      <c r="G485" s="348">
        <v>32107.4</v>
      </c>
      <c r="H485" s="348">
        <v>34000</v>
      </c>
      <c r="I485" s="358">
        <f t="shared" si="21"/>
        <v>1892.5999999999985</v>
      </c>
      <c r="J485" s="360">
        <f t="shared" si="22"/>
        <v>6246.4000000000342</v>
      </c>
      <c r="K485" s="348"/>
    </row>
    <row r="486" spans="1:11" ht="63" x14ac:dyDescent="0.4">
      <c r="A486" s="345">
        <v>44105</v>
      </c>
      <c r="B486" s="254" t="s">
        <v>2905</v>
      </c>
      <c r="C486" s="404" t="s">
        <v>2798</v>
      </c>
      <c r="D486" s="434" t="s">
        <v>2904</v>
      </c>
      <c r="E486" s="355">
        <v>616728</v>
      </c>
      <c r="F486" s="511">
        <v>1812085</v>
      </c>
      <c r="G486" s="348">
        <v>32581.11</v>
      </c>
      <c r="H486" s="348">
        <v>28000</v>
      </c>
      <c r="I486" s="358">
        <f t="shared" si="21"/>
        <v>-4581.1100000000006</v>
      </c>
      <c r="J486" s="360">
        <f t="shared" si="22"/>
        <v>1665.2900000000336</v>
      </c>
      <c r="K486" s="348"/>
    </row>
    <row r="487" spans="1:11" ht="63" x14ac:dyDescent="0.4">
      <c r="A487" s="345">
        <v>44106</v>
      </c>
      <c r="B487" s="254" t="s">
        <v>2906</v>
      </c>
      <c r="C487" s="404" t="s">
        <v>2798</v>
      </c>
      <c r="D487" s="434" t="s">
        <v>2907</v>
      </c>
      <c r="E487" s="355">
        <v>692320</v>
      </c>
      <c r="F487" s="511">
        <v>1812412</v>
      </c>
      <c r="G487" s="348">
        <v>30743.97</v>
      </c>
      <c r="H487" s="348">
        <v>32000</v>
      </c>
      <c r="I487" s="358">
        <f t="shared" si="21"/>
        <v>1256.0299999999988</v>
      </c>
      <c r="J487" s="360">
        <f t="shared" si="22"/>
        <v>2921.3200000000325</v>
      </c>
      <c r="K487" s="348"/>
    </row>
    <row r="488" spans="1:11" ht="63" x14ac:dyDescent="0.4">
      <c r="A488" s="345">
        <v>44110</v>
      </c>
      <c r="B488" s="254" t="s">
        <v>2908</v>
      </c>
      <c r="C488" s="404" t="s">
        <v>2798</v>
      </c>
      <c r="D488" s="434" t="s">
        <v>2909</v>
      </c>
      <c r="E488" s="355">
        <v>687680</v>
      </c>
      <c r="F488" s="511">
        <v>1813969</v>
      </c>
      <c r="G488" s="348">
        <v>27589.51</v>
      </c>
      <c r="H488" s="348">
        <v>32000</v>
      </c>
      <c r="I488" s="358">
        <f t="shared" si="21"/>
        <v>4410.4900000000016</v>
      </c>
      <c r="J488" s="360">
        <f t="shared" si="22"/>
        <v>7331.8100000000341</v>
      </c>
      <c r="K488" s="348"/>
    </row>
    <row r="489" spans="1:11" ht="60" x14ac:dyDescent="0.4">
      <c r="A489" s="345">
        <v>44112</v>
      </c>
      <c r="B489" s="254" t="s">
        <v>2910</v>
      </c>
      <c r="C489" s="404" t="s">
        <v>2798</v>
      </c>
      <c r="D489" s="434" t="s">
        <v>2911</v>
      </c>
      <c r="E489" s="355">
        <v>581661</v>
      </c>
      <c r="F489" s="511">
        <v>1814855</v>
      </c>
      <c r="G489" s="348">
        <v>27937.17</v>
      </c>
      <c r="H489" s="348">
        <v>27000</v>
      </c>
      <c r="I489" s="358">
        <f t="shared" si="21"/>
        <v>-937.16999999999825</v>
      </c>
      <c r="J489" s="360">
        <f t="shared" si="22"/>
        <v>6394.6400000000358</v>
      </c>
      <c r="K489" s="348"/>
    </row>
    <row r="490" spans="1:11" ht="63" x14ac:dyDescent="0.4">
      <c r="A490" s="345">
        <v>44112</v>
      </c>
      <c r="B490" s="254" t="s">
        <v>2912</v>
      </c>
      <c r="C490" s="404" t="s">
        <v>2798</v>
      </c>
      <c r="D490" s="434" t="s">
        <v>2913</v>
      </c>
      <c r="E490" s="355">
        <v>580446</v>
      </c>
      <c r="F490" s="511">
        <v>1815248</v>
      </c>
      <c r="G490" s="348">
        <v>27824.6</v>
      </c>
      <c r="H490" s="348">
        <v>27000</v>
      </c>
      <c r="I490" s="358">
        <f t="shared" si="21"/>
        <v>-824.59999999999854</v>
      </c>
      <c r="J490" s="360">
        <f t="shared" si="22"/>
        <v>5570.0400000000373</v>
      </c>
      <c r="K490" s="348"/>
    </row>
    <row r="491" spans="1:11" ht="63" x14ac:dyDescent="0.4">
      <c r="A491" s="345">
        <v>44113</v>
      </c>
      <c r="B491" s="254" t="s">
        <v>2914</v>
      </c>
      <c r="C491" s="404" t="s">
        <v>2798</v>
      </c>
      <c r="D491" s="434" t="s">
        <v>2915</v>
      </c>
      <c r="E491" s="355">
        <v>444990</v>
      </c>
      <c r="F491" s="511">
        <v>1815611</v>
      </c>
      <c r="G491" s="348">
        <v>28997.360000000001</v>
      </c>
      <c r="H491" s="348">
        <v>21000</v>
      </c>
      <c r="I491" s="358">
        <f t="shared" si="21"/>
        <v>-7997.3600000000006</v>
      </c>
      <c r="J491" s="360">
        <f t="shared" si="22"/>
        <v>-2427.3199999999633</v>
      </c>
      <c r="K491" s="348"/>
    </row>
    <row r="492" spans="1:11" ht="63" x14ac:dyDescent="0.4">
      <c r="A492" s="345">
        <v>44117</v>
      </c>
      <c r="B492" s="254" t="s">
        <v>2916</v>
      </c>
      <c r="C492" s="404" t="s">
        <v>2798</v>
      </c>
      <c r="D492" s="434" t="s">
        <v>2917</v>
      </c>
      <c r="E492" s="355">
        <v>641400</v>
      </c>
      <c r="F492" s="511">
        <v>1816870</v>
      </c>
      <c r="G492" s="348">
        <v>31889.200000000001</v>
      </c>
      <c r="H492" s="348">
        <v>30000</v>
      </c>
      <c r="I492" s="358">
        <f t="shared" si="21"/>
        <v>-1889.2000000000007</v>
      </c>
      <c r="J492" s="360">
        <f t="shared" si="22"/>
        <v>-4316.5199999999641</v>
      </c>
      <c r="K492" s="348"/>
    </row>
    <row r="493" spans="1:11" ht="63" x14ac:dyDescent="0.4">
      <c r="A493" s="345">
        <v>44119</v>
      </c>
      <c r="B493" s="254" t="s">
        <v>2923</v>
      </c>
      <c r="C493" s="404" t="s">
        <v>2798</v>
      </c>
      <c r="D493" s="434" t="s">
        <v>2918</v>
      </c>
      <c r="E493" s="355">
        <v>683200</v>
      </c>
      <c r="F493" s="511">
        <v>1817682</v>
      </c>
      <c r="G493" s="348">
        <v>30154.83</v>
      </c>
      <c r="H493" s="348">
        <v>32000</v>
      </c>
      <c r="I493" s="358">
        <f t="shared" si="21"/>
        <v>1845.1699999999983</v>
      </c>
      <c r="J493" s="360">
        <f t="shared" si="22"/>
        <v>-2471.3499999999658</v>
      </c>
      <c r="K493" s="348"/>
    </row>
    <row r="494" spans="1:11" ht="63" x14ac:dyDescent="0.4">
      <c r="A494" s="345">
        <v>44119</v>
      </c>
      <c r="B494" s="254" t="s">
        <v>2922</v>
      </c>
      <c r="C494" s="404" t="s">
        <v>2798</v>
      </c>
      <c r="D494" s="434" t="s">
        <v>2919</v>
      </c>
      <c r="E494" s="355">
        <v>684032</v>
      </c>
      <c r="F494" s="511">
        <v>1817683</v>
      </c>
      <c r="G494" s="348">
        <v>30667.99</v>
      </c>
      <c r="H494" s="348">
        <v>32000</v>
      </c>
      <c r="I494" s="358">
        <f t="shared" si="21"/>
        <v>1332.0099999999984</v>
      </c>
      <c r="J494" s="360">
        <f>J493+I494</f>
        <v>-1139.3399999999674</v>
      </c>
      <c r="K494" s="348"/>
    </row>
    <row r="495" spans="1:11" ht="63" x14ac:dyDescent="0.4">
      <c r="A495" s="345">
        <v>44120</v>
      </c>
      <c r="B495" s="254" t="s">
        <v>2920</v>
      </c>
      <c r="C495" s="404" t="s">
        <v>2798</v>
      </c>
      <c r="D495" s="434" t="s">
        <v>2921</v>
      </c>
      <c r="E495" s="355">
        <v>710233.5</v>
      </c>
      <c r="F495" s="511">
        <v>1818007</v>
      </c>
      <c r="G495" s="348">
        <v>33614.9</v>
      </c>
      <c r="H495" s="348">
        <v>33500</v>
      </c>
      <c r="I495" s="358">
        <f>H495-G495</f>
        <v>-114.90000000000146</v>
      </c>
      <c r="J495" s="360">
        <f t="shared" si="22"/>
        <v>-1254.2399999999689</v>
      </c>
      <c r="K495" s="348"/>
    </row>
    <row r="496" spans="1:11" ht="63" x14ac:dyDescent="0.5">
      <c r="A496" s="345">
        <v>44124</v>
      </c>
      <c r="B496" s="254" t="s">
        <v>2924</v>
      </c>
      <c r="C496" s="404" t="s">
        <v>2798</v>
      </c>
      <c r="D496" s="434" t="s">
        <v>2925</v>
      </c>
      <c r="E496" s="355">
        <v>743155</v>
      </c>
      <c r="F496" s="511">
        <v>1820021</v>
      </c>
      <c r="G496" s="348">
        <v>33318.06</v>
      </c>
      <c r="H496" s="348">
        <v>35000</v>
      </c>
      <c r="I496" s="358">
        <f t="shared" si="21"/>
        <v>1681.9400000000023</v>
      </c>
      <c r="J496" s="361">
        <f t="shared" si="22"/>
        <v>427.70000000003347</v>
      </c>
      <c r="K496" s="407" t="s">
        <v>1305</v>
      </c>
    </row>
    <row r="497" spans="1:11" ht="63" x14ac:dyDescent="0.4">
      <c r="A497" s="345">
        <v>44126</v>
      </c>
      <c r="B497" s="254" t="s">
        <v>2926</v>
      </c>
      <c r="C497" s="404" t="s">
        <v>2798</v>
      </c>
      <c r="D497" s="434" t="s">
        <v>2927</v>
      </c>
      <c r="E497" s="355">
        <v>707151.5</v>
      </c>
      <c r="F497" s="511">
        <v>1820377</v>
      </c>
      <c r="G497" s="348">
        <v>33732.589999999997</v>
      </c>
      <c r="H497" s="348">
        <v>33500</v>
      </c>
      <c r="I497" s="358">
        <f t="shared" si="21"/>
        <v>-232.58999999999651</v>
      </c>
      <c r="J497" s="360">
        <f t="shared" si="22"/>
        <v>195.11000000003696</v>
      </c>
      <c r="K497" s="348"/>
    </row>
    <row r="498" spans="1:11" ht="63" x14ac:dyDescent="0.4">
      <c r="A498" s="345">
        <v>44127</v>
      </c>
      <c r="B498" s="254" t="s">
        <v>2928</v>
      </c>
      <c r="C498" s="404" t="s">
        <v>2798</v>
      </c>
      <c r="D498" s="434" t="s">
        <v>2929</v>
      </c>
      <c r="E498" s="355">
        <v>703332.5</v>
      </c>
      <c r="F498" s="511">
        <v>1820718</v>
      </c>
      <c r="G498" s="348">
        <v>34590.629999999997</v>
      </c>
      <c r="H498" s="348">
        <v>33500</v>
      </c>
      <c r="I498" s="358">
        <f t="shared" si="21"/>
        <v>-1090.6299999999974</v>
      </c>
      <c r="J498" s="408">
        <f t="shared" si="22"/>
        <v>-895.51999999996042</v>
      </c>
      <c r="K498" s="348"/>
    </row>
    <row r="499" spans="1:11" ht="63" x14ac:dyDescent="0.35">
      <c r="A499" s="345">
        <v>44131</v>
      </c>
      <c r="B499" s="254" t="s">
        <v>2932</v>
      </c>
      <c r="C499" s="343" t="s">
        <v>2933</v>
      </c>
      <c r="D499" s="434" t="s">
        <v>2934</v>
      </c>
      <c r="E499" s="355">
        <v>797734</v>
      </c>
      <c r="F499" s="511">
        <v>1823232</v>
      </c>
      <c r="G499" s="348">
        <v>35477.42</v>
      </c>
      <c r="H499" s="348">
        <v>38000</v>
      </c>
      <c r="I499" s="358">
        <f t="shared" si="21"/>
        <v>2522.5800000000017</v>
      </c>
      <c r="J499" s="360">
        <f t="shared" si="22"/>
        <v>1627.0600000000413</v>
      </c>
      <c r="K499" s="348"/>
    </row>
    <row r="500" spans="1:11" ht="62.45" customHeight="1" x14ac:dyDescent="0.4">
      <c r="A500" s="345">
        <v>44133</v>
      </c>
      <c r="B500" s="254" t="s">
        <v>2937</v>
      </c>
      <c r="C500" s="404" t="s">
        <v>2798</v>
      </c>
      <c r="D500" s="434" t="s">
        <v>2938</v>
      </c>
      <c r="E500" s="355">
        <v>761120</v>
      </c>
      <c r="F500" s="511">
        <v>1823233</v>
      </c>
      <c r="G500" s="348">
        <v>36072.85</v>
      </c>
      <c r="H500" s="348">
        <v>35500</v>
      </c>
      <c r="I500" s="358">
        <f t="shared" si="21"/>
        <v>-572.84999999999854</v>
      </c>
      <c r="J500" s="360">
        <f t="shared" si="22"/>
        <v>1054.2100000000428</v>
      </c>
      <c r="K500" s="348"/>
    </row>
    <row r="501" spans="1:11" ht="62.45" customHeight="1" x14ac:dyDescent="0.35">
      <c r="A501" s="345">
        <v>44133</v>
      </c>
      <c r="B501" s="254" t="s">
        <v>2935</v>
      </c>
      <c r="C501" s="343" t="s">
        <v>2933</v>
      </c>
      <c r="D501" s="434" t="s">
        <v>2936</v>
      </c>
      <c r="E501" s="355">
        <v>761120</v>
      </c>
      <c r="F501" s="511">
        <v>1823234</v>
      </c>
      <c r="G501" s="348">
        <v>34632.33</v>
      </c>
      <c r="H501" s="348">
        <v>35500</v>
      </c>
      <c r="I501" s="358">
        <f t="shared" si="21"/>
        <v>867.66999999999825</v>
      </c>
      <c r="J501" s="360">
        <f t="shared" si="22"/>
        <v>1921.880000000041</v>
      </c>
      <c r="K501" s="348"/>
    </row>
    <row r="502" spans="1:11" ht="63" x14ac:dyDescent="0.35">
      <c r="A502" s="345">
        <v>44134</v>
      </c>
      <c r="B502" s="254" t="s">
        <v>2940</v>
      </c>
      <c r="C502" s="343" t="s">
        <v>2933</v>
      </c>
      <c r="D502" s="434" t="s">
        <v>2939</v>
      </c>
      <c r="E502" s="355">
        <v>755972.5</v>
      </c>
      <c r="F502" s="511">
        <v>1823900</v>
      </c>
      <c r="G502" s="348">
        <v>35688.730000000003</v>
      </c>
      <c r="H502" s="348">
        <v>35500</v>
      </c>
      <c r="I502" s="358">
        <f t="shared" si="21"/>
        <v>-188.7300000000032</v>
      </c>
      <c r="J502" s="360">
        <f t="shared" si="22"/>
        <v>1733.1500000000378</v>
      </c>
      <c r="K502" s="348"/>
    </row>
    <row r="503" spans="1:11" ht="63" x14ac:dyDescent="0.4">
      <c r="A503" s="345">
        <v>44138</v>
      </c>
      <c r="B503" s="255" t="s">
        <v>2941</v>
      </c>
      <c r="C503" s="404" t="s">
        <v>2798</v>
      </c>
      <c r="D503" s="434" t="s">
        <v>2942</v>
      </c>
      <c r="E503" s="355">
        <v>756150</v>
      </c>
      <c r="F503" s="511">
        <v>1825283</v>
      </c>
      <c r="G503" s="348">
        <v>36260.42</v>
      </c>
      <c r="H503" s="348">
        <v>35500</v>
      </c>
      <c r="I503" s="358">
        <f t="shared" si="21"/>
        <v>-760.41999999999825</v>
      </c>
      <c r="J503" s="360">
        <f t="shared" si="22"/>
        <v>972.73000000003958</v>
      </c>
      <c r="K503" s="348"/>
    </row>
    <row r="504" spans="1:11" ht="62.45" customHeight="1" x14ac:dyDescent="0.35">
      <c r="A504" s="345">
        <v>44140</v>
      </c>
      <c r="B504" s="255" t="s">
        <v>2949</v>
      </c>
      <c r="C504" s="343" t="s">
        <v>2933</v>
      </c>
      <c r="D504" s="434" t="s">
        <v>2950</v>
      </c>
      <c r="E504" s="355">
        <v>767595</v>
      </c>
      <c r="F504" s="511">
        <v>1826111</v>
      </c>
      <c r="G504" s="348">
        <v>36156.33</v>
      </c>
      <c r="H504" s="348">
        <v>36500</v>
      </c>
      <c r="I504" s="358">
        <f t="shared" si="21"/>
        <v>343.66999999999825</v>
      </c>
      <c r="J504" s="360">
        <f t="shared" si="22"/>
        <v>1316.4000000000378</v>
      </c>
      <c r="K504" s="348"/>
    </row>
    <row r="505" spans="1:11" ht="63" x14ac:dyDescent="0.4">
      <c r="A505" s="345">
        <v>44140</v>
      </c>
      <c r="B505" s="255" t="s">
        <v>2945</v>
      </c>
      <c r="C505" s="404" t="s">
        <v>2798</v>
      </c>
      <c r="D505" s="434" t="s">
        <v>2946</v>
      </c>
      <c r="E505" s="355">
        <v>767595</v>
      </c>
      <c r="F505" s="511">
        <v>1826112</v>
      </c>
      <c r="G505" s="348">
        <v>36245.07</v>
      </c>
      <c r="H505" s="348">
        <v>36500</v>
      </c>
      <c r="I505" s="358">
        <f t="shared" si="21"/>
        <v>254.93000000000029</v>
      </c>
      <c r="J505" s="360">
        <f t="shared" si="22"/>
        <v>1571.3300000000381</v>
      </c>
      <c r="K505" s="348"/>
    </row>
    <row r="506" spans="1:11" ht="62.45" customHeight="1" x14ac:dyDescent="0.35">
      <c r="A506" s="345">
        <v>44141</v>
      </c>
      <c r="B506" s="255" t="s">
        <v>2951</v>
      </c>
      <c r="C506" s="343" t="s">
        <v>2933</v>
      </c>
      <c r="D506" s="434" t="s">
        <v>2952</v>
      </c>
      <c r="E506" s="355">
        <v>760660</v>
      </c>
      <c r="F506" s="511">
        <v>1826582</v>
      </c>
      <c r="G506" s="348">
        <v>36345.99</v>
      </c>
      <c r="H506" s="348">
        <v>36500</v>
      </c>
      <c r="I506" s="358">
        <f t="shared" si="21"/>
        <v>154.01000000000204</v>
      </c>
      <c r="J506" s="360">
        <f t="shared" si="22"/>
        <v>1725.3400000000402</v>
      </c>
      <c r="K506" s="348"/>
    </row>
    <row r="507" spans="1:11" ht="62.45" customHeight="1" x14ac:dyDescent="0.35">
      <c r="A507" s="345">
        <v>44145</v>
      </c>
      <c r="B507" s="255" t="s">
        <v>2954</v>
      </c>
      <c r="C507" s="343" t="s">
        <v>2933</v>
      </c>
      <c r="D507" s="434" t="s">
        <v>2955</v>
      </c>
      <c r="E507" s="355">
        <v>751644.5</v>
      </c>
      <c r="F507" s="511">
        <v>1829063</v>
      </c>
      <c r="G507" s="348">
        <v>35031.58</v>
      </c>
      <c r="H507" s="348">
        <v>36500</v>
      </c>
      <c r="I507" s="358">
        <f>H507-G507</f>
        <v>1468.4199999999983</v>
      </c>
      <c r="J507" s="360">
        <f t="shared" si="22"/>
        <v>3193.7600000000384</v>
      </c>
      <c r="K507" s="348"/>
    </row>
    <row r="508" spans="1:11" ht="62.45" customHeight="1" x14ac:dyDescent="0.35">
      <c r="A508" s="345">
        <v>44145</v>
      </c>
      <c r="B508" s="255" t="s">
        <v>2953</v>
      </c>
      <c r="C508" s="343" t="s">
        <v>2933</v>
      </c>
      <c r="D508" s="434" t="s">
        <v>2679</v>
      </c>
      <c r="E508" s="355">
        <v>895795.5</v>
      </c>
      <c r="F508" s="511">
        <v>1828626</v>
      </c>
      <c r="G508" s="348">
        <v>43795.05</v>
      </c>
      <c r="H508" s="348">
        <v>43500</v>
      </c>
      <c r="I508" s="358">
        <f>H508-G508</f>
        <v>-295.05000000000291</v>
      </c>
      <c r="J508" s="361">
        <f t="shared" si="22"/>
        <v>2898.7100000000355</v>
      </c>
      <c r="K508" s="348"/>
    </row>
    <row r="509" spans="1:11" ht="63" x14ac:dyDescent="0.35">
      <c r="A509" s="345">
        <v>44147</v>
      </c>
      <c r="B509" s="255" t="s">
        <v>2956</v>
      </c>
      <c r="C509" s="343" t="s">
        <v>2933</v>
      </c>
      <c r="D509" s="434" t="s">
        <v>2957</v>
      </c>
      <c r="E509" s="355">
        <v>741600</v>
      </c>
      <c r="F509" s="511">
        <v>1829473</v>
      </c>
      <c r="G509" s="348">
        <v>34767.22</v>
      </c>
      <c r="H509" s="348">
        <v>36000</v>
      </c>
      <c r="I509" s="358">
        <f>H509-G509</f>
        <v>1232.7799999999988</v>
      </c>
      <c r="J509" s="360">
        <f t="shared" si="22"/>
        <v>4131.4900000000343</v>
      </c>
      <c r="K509" s="348"/>
    </row>
    <row r="510" spans="1:11" ht="60" customHeight="1" x14ac:dyDescent="0.4">
      <c r="A510" s="345">
        <v>44147</v>
      </c>
      <c r="B510" s="255" t="s">
        <v>2947</v>
      </c>
      <c r="C510" s="404" t="s">
        <v>2798</v>
      </c>
      <c r="D510" s="434" t="s">
        <v>2948</v>
      </c>
      <c r="E510" s="355">
        <v>741600</v>
      </c>
      <c r="F510" s="511">
        <v>1829474</v>
      </c>
      <c r="G510" s="348">
        <v>35017.19</v>
      </c>
      <c r="H510" s="348">
        <v>36000</v>
      </c>
      <c r="I510" s="358">
        <f>H510-G510</f>
        <v>982.80999999999767</v>
      </c>
      <c r="J510" s="360">
        <f t="shared" si="22"/>
        <v>5114.300000000032</v>
      </c>
      <c r="K510" s="348"/>
    </row>
    <row r="511" spans="1:11" ht="63" x14ac:dyDescent="0.35">
      <c r="A511" s="345">
        <v>44148</v>
      </c>
      <c r="B511" s="255" t="s">
        <v>2958</v>
      </c>
      <c r="C511" s="343" t="s">
        <v>2933</v>
      </c>
      <c r="D511" s="434" t="s">
        <v>2959</v>
      </c>
      <c r="E511" s="355">
        <v>616200</v>
      </c>
      <c r="F511" s="511">
        <v>1829895</v>
      </c>
      <c r="G511" s="348">
        <v>33947.68</v>
      </c>
      <c r="H511" s="348">
        <v>30000</v>
      </c>
      <c r="I511" s="358">
        <f t="shared" si="21"/>
        <v>-3947.6800000000003</v>
      </c>
      <c r="J511" s="360">
        <f t="shared" si="22"/>
        <v>1166.6200000000317</v>
      </c>
      <c r="K511" s="348"/>
    </row>
    <row r="512" spans="1:11" ht="63" x14ac:dyDescent="0.35">
      <c r="A512" s="345">
        <v>44152</v>
      </c>
      <c r="B512" s="255" t="s">
        <v>2966</v>
      </c>
      <c r="C512" s="343" t="s">
        <v>2933</v>
      </c>
      <c r="D512" s="434" t="s">
        <v>2967</v>
      </c>
      <c r="E512" s="355">
        <v>701385</v>
      </c>
      <c r="F512" s="511">
        <v>1831639</v>
      </c>
      <c r="G512" s="348">
        <v>31277.77</v>
      </c>
      <c r="H512" s="348">
        <v>34500</v>
      </c>
      <c r="I512" s="358">
        <f t="shared" si="21"/>
        <v>3222.2299999999996</v>
      </c>
      <c r="J512" s="360">
        <f t="shared" si="22"/>
        <v>4388.8500000000313</v>
      </c>
      <c r="K512" s="348"/>
    </row>
    <row r="513" spans="1:11" ht="63" x14ac:dyDescent="0.35">
      <c r="A513" s="345">
        <v>44154</v>
      </c>
      <c r="B513" s="255" t="s">
        <v>2968</v>
      </c>
      <c r="C513" s="343" t="s">
        <v>2933</v>
      </c>
      <c r="D513" s="434" t="s">
        <v>2969</v>
      </c>
      <c r="E513" s="355">
        <v>607800</v>
      </c>
      <c r="F513" s="511">
        <v>1832075</v>
      </c>
      <c r="G513" s="348">
        <v>31147.98</v>
      </c>
      <c r="H513" s="348">
        <v>30000</v>
      </c>
      <c r="I513" s="358">
        <f t="shared" si="21"/>
        <v>-1147.9799999999996</v>
      </c>
      <c r="J513" s="360">
        <f t="shared" si="22"/>
        <v>3240.8700000000317</v>
      </c>
      <c r="K513" s="348"/>
    </row>
    <row r="514" spans="1:11" ht="63" x14ac:dyDescent="0.4">
      <c r="A514" s="345">
        <v>44154</v>
      </c>
      <c r="B514" s="255" t="s">
        <v>2960</v>
      </c>
      <c r="C514" s="404" t="s">
        <v>2798</v>
      </c>
      <c r="D514" s="434" t="s">
        <v>2961</v>
      </c>
      <c r="E514" s="355">
        <v>607800</v>
      </c>
      <c r="F514" s="511">
        <v>1832352</v>
      </c>
      <c r="G514" s="348">
        <v>31750.47</v>
      </c>
      <c r="H514" s="348">
        <v>30000</v>
      </c>
      <c r="I514" s="358">
        <f t="shared" si="21"/>
        <v>-1750.4700000000012</v>
      </c>
      <c r="J514" s="360">
        <f t="shared" si="22"/>
        <v>1490.4000000000306</v>
      </c>
      <c r="K514" s="348"/>
    </row>
    <row r="515" spans="1:11" ht="63" x14ac:dyDescent="0.35">
      <c r="A515" s="345">
        <v>44155</v>
      </c>
      <c r="B515" s="255" t="s">
        <v>2970</v>
      </c>
      <c r="C515" s="343" t="s">
        <v>2933</v>
      </c>
      <c r="D515" s="434" t="s">
        <v>2971</v>
      </c>
      <c r="E515" s="355">
        <v>584350</v>
      </c>
      <c r="F515" s="511">
        <v>1832912</v>
      </c>
      <c r="G515" s="348">
        <v>31347.49</v>
      </c>
      <c r="H515" s="348">
        <v>29000</v>
      </c>
      <c r="I515" s="358">
        <f t="shared" si="21"/>
        <v>-2347.4900000000016</v>
      </c>
      <c r="J515" s="408">
        <f t="shared" si="22"/>
        <v>-857.08999999997104</v>
      </c>
      <c r="K515" s="348"/>
    </row>
    <row r="516" spans="1:11" ht="63" x14ac:dyDescent="0.4">
      <c r="A516" s="345">
        <v>44159</v>
      </c>
      <c r="B516" s="255" t="s">
        <v>2963</v>
      </c>
      <c r="C516" s="404" t="s">
        <v>2798</v>
      </c>
      <c r="D516" s="434" t="s">
        <v>2962</v>
      </c>
      <c r="E516" s="355">
        <v>642400</v>
      </c>
      <c r="F516" s="511">
        <v>1833500</v>
      </c>
      <c r="G516" s="348">
        <v>31596.9</v>
      </c>
      <c r="H516" s="348">
        <v>32000</v>
      </c>
      <c r="I516" s="358">
        <f t="shared" si="21"/>
        <v>403.09999999999854</v>
      </c>
      <c r="J516" s="409">
        <f t="shared" si="22"/>
        <v>-453.9899999999725</v>
      </c>
      <c r="K516" s="348"/>
    </row>
    <row r="517" spans="1:11" ht="63" x14ac:dyDescent="0.4">
      <c r="A517" s="345">
        <v>44160</v>
      </c>
      <c r="B517" s="255" t="s">
        <v>2972</v>
      </c>
      <c r="C517" s="404" t="s">
        <v>2798</v>
      </c>
      <c r="D517" s="434" t="s">
        <v>2973</v>
      </c>
      <c r="E517" s="355">
        <v>660330</v>
      </c>
      <c r="F517" s="511">
        <v>1834538</v>
      </c>
      <c r="G517" s="348">
        <v>31108.47</v>
      </c>
      <c r="H517" s="348">
        <v>33000</v>
      </c>
      <c r="I517" s="358">
        <f t="shared" si="21"/>
        <v>1891.5299999999988</v>
      </c>
      <c r="J517" s="360">
        <f t="shared" si="22"/>
        <v>1437.5400000000263</v>
      </c>
      <c r="K517" s="348"/>
    </row>
    <row r="518" spans="1:11" ht="63" x14ac:dyDescent="0.35">
      <c r="A518" s="345">
        <v>44162</v>
      </c>
      <c r="B518" s="255" t="s">
        <v>2976</v>
      </c>
      <c r="C518" s="343" t="s">
        <v>2933</v>
      </c>
      <c r="D518" s="434" t="s">
        <v>2977</v>
      </c>
      <c r="E518" s="355">
        <v>652372.5</v>
      </c>
      <c r="F518" s="511">
        <v>1834921</v>
      </c>
      <c r="G518" s="348">
        <v>31877.65</v>
      </c>
      <c r="H518" s="348">
        <v>32500</v>
      </c>
      <c r="I518" s="358">
        <f t="shared" si="21"/>
        <v>622.34999999999854</v>
      </c>
      <c r="J518" s="360">
        <f t="shared" si="22"/>
        <v>2059.8900000000249</v>
      </c>
      <c r="K518" s="348"/>
    </row>
    <row r="519" spans="1:11" ht="63" x14ac:dyDescent="0.35">
      <c r="A519" s="345">
        <v>44162</v>
      </c>
      <c r="B519" s="255" t="s">
        <v>2978</v>
      </c>
      <c r="C519" s="343" t="s">
        <v>2933</v>
      </c>
      <c r="D519" s="434" t="s">
        <v>2979</v>
      </c>
      <c r="E519" s="355">
        <v>652372.5</v>
      </c>
      <c r="F519" s="511">
        <v>1834922</v>
      </c>
      <c r="G519" s="348">
        <v>31638.49</v>
      </c>
      <c r="H519" s="348">
        <v>32500</v>
      </c>
      <c r="I519" s="358">
        <f t="shared" si="21"/>
        <v>861.5099999999984</v>
      </c>
      <c r="J519" s="360">
        <f t="shared" si="22"/>
        <v>2921.4000000000233</v>
      </c>
      <c r="K519" s="348"/>
    </row>
    <row r="520" spans="1:11" ht="63" x14ac:dyDescent="0.35">
      <c r="A520" s="345">
        <v>44167</v>
      </c>
      <c r="B520" s="260" t="s">
        <v>2984</v>
      </c>
      <c r="C520" s="343" t="s">
        <v>2933</v>
      </c>
      <c r="D520" s="434" t="s">
        <v>2985</v>
      </c>
      <c r="E520" s="355">
        <v>702800</v>
      </c>
      <c r="F520" s="511">
        <v>1837505</v>
      </c>
      <c r="G520" s="348">
        <v>33143.730000000003</v>
      </c>
      <c r="H520" s="348">
        <v>35000</v>
      </c>
      <c r="I520" s="358">
        <f t="shared" si="21"/>
        <v>1856.2699999999968</v>
      </c>
      <c r="J520" s="360">
        <f t="shared" si="22"/>
        <v>4777.6700000000201</v>
      </c>
      <c r="K520" s="348"/>
    </row>
    <row r="521" spans="1:11" ht="63" x14ac:dyDescent="0.35">
      <c r="A521" s="345">
        <v>44169</v>
      </c>
      <c r="B521" s="260" t="s">
        <v>2986</v>
      </c>
      <c r="C521" s="343" t="s">
        <v>2933</v>
      </c>
      <c r="D521" s="434" t="s">
        <v>2987</v>
      </c>
      <c r="E521" s="355">
        <v>699860</v>
      </c>
      <c r="F521" s="511">
        <v>1837922</v>
      </c>
      <c r="G521" s="348">
        <v>35178.300000000003</v>
      </c>
      <c r="H521" s="348">
        <v>35000</v>
      </c>
      <c r="I521" s="358">
        <f t="shared" si="21"/>
        <v>-178.30000000000291</v>
      </c>
      <c r="J521" s="360">
        <f t="shared" si="22"/>
        <v>4599.3700000000172</v>
      </c>
      <c r="K521" s="348"/>
    </row>
    <row r="522" spans="1:11" ht="63" x14ac:dyDescent="0.35">
      <c r="A522" s="345">
        <v>44169</v>
      </c>
      <c r="B522" s="260" t="s">
        <v>2988</v>
      </c>
      <c r="C522" s="343" t="s">
        <v>2933</v>
      </c>
      <c r="D522" s="434" t="s">
        <v>2989</v>
      </c>
      <c r="E522" s="355">
        <v>695100</v>
      </c>
      <c r="F522" s="511">
        <v>1837923</v>
      </c>
      <c r="G522" s="348">
        <v>34692.639999999999</v>
      </c>
      <c r="H522" s="348">
        <v>35000</v>
      </c>
      <c r="I522" s="358">
        <f t="shared" si="21"/>
        <v>307.36000000000058</v>
      </c>
      <c r="J522" s="360">
        <f t="shared" si="22"/>
        <v>4906.7300000000178</v>
      </c>
      <c r="K522" s="348"/>
    </row>
    <row r="523" spans="1:11" ht="63" x14ac:dyDescent="0.35">
      <c r="A523" s="345">
        <v>44172</v>
      </c>
      <c r="B523" s="260" t="s">
        <v>2990</v>
      </c>
      <c r="C523" s="343" t="s">
        <v>2933</v>
      </c>
      <c r="D523" s="434" t="s">
        <v>2991</v>
      </c>
      <c r="E523" s="355">
        <v>704675</v>
      </c>
      <c r="F523" s="511">
        <v>1838294</v>
      </c>
      <c r="G523" s="348">
        <v>35755.919999999998</v>
      </c>
      <c r="H523" s="348">
        <v>35500</v>
      </c>
      <c r="I523" s="358">
        <f t="shared" si="21"/>
        <v>-255.91999999999825</v>
      </c>
      <c r="J523" s="360">
        <f t="shared" si="22"/>
        <v>4650.8100000000195</v>
      </c>
      <c r="K523" s="348"/>
    </row>
    <row r="524" spans="1:11" ht="63" x14ac:dyDescent="0.35">
      <c r="A524" s="345">
        <v>44175</v>
      </c>
      <c r="B524" s="260" t="s">
        <v>3002</v>
      </c>
      <c r="C524" s="343" t="s">
        <v>2933</v>
      </c>
      <c r="D524" s="434" t="s">
        <v>3003</v>
      </c>
      <c r="E524" s="355">
        <v>657030</v>
      </c>
      <c r="F524" s="511">
        <v>1840384</v>
      </c>
      <c r="G524" s="348">
        <v>35099.26</v>
      </c>
      <c r="H524" s="348">
        <v>33000</v>
      </c>
      <c r="I524" s="358">
        <f t="shared" si="21"/>
        <v>-2099.260000000002</v>
      </c>
      <c r="J524" s="360">
        <f t="shared" si="22"/>
        <v>2551.5500000000175</v>
      </c>
      <c r="K524" s="348"/>
    </row>
    <row r="525" spans="1:11" ht="63" x14ac:dyDescent="0.35">
      <c r="A525" s="345">
        <v>44176</v>
      </c>
      <c r="B525" s="260" t="s">
        <v>3004</v>
      </c>
      <c r="C525" s="343" t="s">
        <v>2933</v>
      </c>
      <c r="D525" s="434" t="s">
        <v>3005</v>
      </c>
      <c r="E525" s="355">
        <v>756375</v>
      </c>
      <c r="F525" s="511">
        <v>1841217</v>
      </c>
      <c r="G525" s="348">
        <v>36578.269999999997</v>
      </c>
      <c r="H525" s="348">
        <v>37500</v>
      </c>
      <c r="I525" s="358">
        <f t="shared" si="21"/>
        <v>921.7300000000032</v>
      </c>
      <c r="J525" s="360">
        <f t="shared" si="22"/>
        <v>3473.2800000000207</v>
      </c>
      <c r="K525" s="348"/>
    </row>
    <row r="526" spans="1:11" ht="63" x14ac:dyDescent="0.35">
      <c r="A526" s="345">
        <v>44176</v>
      </c>
      <c r="B526" s="260" t="s">
        <v>3006</v>
      </c>
      <c r="C526" s="343" t="s">
        <v>2933</v>
      </c>
      <c r="D526" s="434" t="s">
        <v>3007</v>
      </c>
      <c r="E526" s="355">
        <v>756375</v>
      </c>
      <c r="F526" s="511">
        <v>1841218</v>
      </c>
      <c r="G526" s="348">
        <v>36426.99</v>
      </c>
      <c r="H526" s="348">
        <v>37500</v>
      </c>
      <c r="I526" s="358">
        <f t="shared" si="21"/>
        <v>1073.010000000002</v>
      </c>
      <c r="J526" s="360">
        <f t="shared" si="22"/>
        <v>4546.2900000000227</v>
      </c>
      <c r="K526" s="348"/>
    </row>
    <row r="527" spans="1:11" ht="63" x14ac:dyDescent="0.35">
      <c r="A527" s="345">
        <v>44179</v>
      </c>
      <c r="B527" s="260" t="s">
        <v>3012</v>
      </c>
      <c r="C527" s="343" t="s">
        <v>2933</v>
      </c>
      <c r="D527" s="434" t="s">
        <v>3013</v>
      </c>
      <c r="E527" s="355">
        <v>702450</v>
      </c>
      <c r="F527" s="511">
        <v>1841219</v>
      </c>
      <c r="G527" s="348">
        <v>32573.29</v>
      </c>
      <c r="H527" s="348">
        <v>35000</v>
      </c>
      <c r="I527" s="358">
        <f t="shared" si="21"/>
        <v>2426.7099999999991</v>
      </c>
      <c r="J527" s="360">
        <f t="shared" si="22"/>
        <v>6973.0000000000218</v>
      </c>
      <c r="K527" s="348"/>
    </row>
    <row r="528" spans="1:11" ht="63" x14ac:dyDescent="0.35">
      <c r="A528" s="345">
        <v>44179</v>
      </c>
      <c r="B528" s="260" t="s">
        <v>3010</v>
      </c>
      <c r="C528" s="343" t="s">
        <v>2933</v>
      </c>
      <c r="D528" s="434" t="s">
        <v>3011</v>
      </c>
      <c r="E528" s="355">
        <v>702450</v>
      </c>
      <c r="F528" s="511">
        <v>1841220</v>
      </c>
      <c r="G528" s="348">
        <v>33035.86</v>
      </c>
      <c r="H528" s="348">
        <v>35000</v>
      </c>
      <c r="I528" s="358">
        <f t="shared" si="21"/>
        <v>1964.1399999999994</v>
      </c>
      <c r="J528" s="360">
        <f t="shared" si="22"/>
        <v>8937.1400000000212</v>
      </c>
      <c r="K528" s="348"/>
    </row>
    <row r="529" spans="1:15" ht="63" x14ac:dyDescent="0.4">
      <c r="A529" s="345">
        <v>44180</v>
      </c>
      <c r="B529" s="260" t="s">
        <v>2996</v>
      </c>
      <c r="C529" s="404" t="s">
        <v>2798</v>
      </c>
      <c r="D529" s="434" t="s">
        <v>2997</v>
      </c>
      <c r="E529" s="355">
        <v>727920</v>
      </c>
      <c r="F529" s="511">
        <v>1842459</v>
      </c>
      <c r="G529" s="348">
        <v>28599.34</v>
      </c>
      <c r="H529" s="348">
        <v>36000</v>
      </c>
      <c r="I529" s="358">
        <f t="shared" si="21"/>
        <v>7400.66</v>
      </c>
      <c r="J529" s="360">
        <f t="shared" si="22"/>
        <v>16337.800000000021</v>
      </c>
      <c r="K529" s="348"/>
    </row>
    <row r="530" spans="1:15" ht="63" x14ac:dyDescent="0.4">
      <c r="A530" s="345">
        <v>44181</v>
      </c>
      <c r="B530" s="260" t="s">
        <v>2998</v>
      </c>
      <c r="C530" s="404" t="s">
        <v>2798</v>
      </c>
      <c r="D530" s="434" t="s">
        <v>2999</v>
      </c>
      <c r="E530" s="355">
        <v>718488</v>
      </c>
      <c r="F530" s="511">
        <v>1842460</v>
      </c>
      <c r="G530" s="348">
        <v>28866.6</v>
      </c>
      <c r="H530" s="348">
        <v>36000</v>
      </c>
      <c r="I530" s="358">
        <f t="shared" si="21"/>
        <v>7133.4000000000015</v>
      </c>
      <c r="J530" s="360">
        <f t="shared" si="22"/>
        <v>23471.200000000023</v>
      </c>
      <c r="K530" s="348"/>
    </row>
    <row r="531" spans="1:15" ht="63" x14ac:dyDescent="0.35">
      <c r="A531" s="345">
        <v>44182</v>
      </c>
      <c r="B531" s="260" t="s">
        <v>3014</v>
      </c>
      <c r="C531" s="343" t="s">
        <v>2933</v>
      </c>
      <c r="D531" s="434" t="s">
        <v>3015</v>
      </c>
      <c r="E531" s="355">
        <v>475680</v>
      </c>
      <c r="F531" s="511">
        <v>1843454</v>
      </c>
      <c r="G531" s="348">
        <v>28659.93</v>
      </c>
      <c r="H531" s="348">
        <v>24000</v>
      </c>
      <c r="I531" s="358">
        <f t="shared" si="21"/>
        <v>-4659.93</v>
      </c>
      <c r="J531" s="360">
        <f t="shared" si="22"/>
        <v>18811.270000000022</v>
      </c>
      <c r="K531" s="348"/>
    </row>
    <row r="532" spans="1:15" ht="63" x14ac:dyDescent="0.4">
      <c r="A532" s="345">
        <v>44182</v>
      </c>
      <c r="B532" s="260" t="s">
        <v>3000</v>
      </c>
      <c r="C532" s="404" t="s">
        <v>2798</v>
      </c>
      <c r="D532" s="434" t="s">
        <v>3001</v>
      </c>
      <c r="E532" s="355">
        <v>475680</v>
      </c>
      <c r="F532" s="511">
        <v>1843455</v>
      </c>
      <c r="G532" s="348">
        <v>28426.14</v>
      </c>
      <c r="H532" s="348">
        <v>24000</v>
      </c>
      <c r="I532" s="358">
        <f t="shared" si="21"/>
        <v>-4426.1399999999994</v>
      </c>
      <c r="J532" s="391">
        <f t="shared" si="22"/>
        <v>14385.130000000023</v>
      </c>
      <c r="K532" s="392"/>
    </row>
    <row r="533" spans="1:15" ht="63" x14ac:dyDescent="0.35">
      <c r="A533" s="345">
        <v>44182</v>
      </c>
      <c r="B533" s="260" t="s">
        <v>3016</v>
      </c>
      <c r="C533" s="343" t="s">
        <v>2933</v>
      </c>
      <c r="D533" s="434" t="s">
        <v>3017</v>
      </c>
      <c r="E533" s="355">
        <v>247750</v>
      </c>
      <c r="F533" s="511">
        <v>1841988</v>
      </c>
      <c r="G533" s="348">
        <v>12540.9</v>
      </c>
      <c r="H533" s="348">
        <v>12500</v>
      </c>
      <c r="I533" s="358">
        <f t="shared" si="21"/>
        <v>-40.899999999999636</v>
      </c>
      <c r="J533" s="361">
        <f t="shared" si="22"/>
        <v>14344.230000000023</v>
      </c>
      <c r="K533" s="410" t="s">
        <v>1305</v>
      </c>
    </row>
    <row r="534" spans="1:15" ht="63" x14ac:dyDescent="0.35">
      <c r="A534" s="345">
        <v>44187</v>
      </c>
      <c r="B534" s="260" t="s">
        <v>3019</v>
      </c>
      <c r="C534" s="343" t="s">
        <v>2933</v>
      </c>
      <c r="D534" s="434" t="s">
        <v>3020</v>
      </c>
      <c r="E534" s="355">
        <v>481440</v>
      </c>
      <c r="F534" s="511">
        <v>1844679</v>
      </c>
      <c r="G534" s="348">
        <v>23774.12</v>
      </c>
      <c r="H534" s="348">
        <v>24000</v>
      </c>
      <c r="I534" s="358">
        <f t="shared" si="21"/>
        <v>225.88000000000102</v>
      </c>
      <c r="J534" s="360">
        <f t="shared" si="22"/>
        <v>14570.110000000024</v>
      </c>
      <c r="K534" s="348"/>
    </row>
    <row r="535" spans="1:15" ht="63" x14ac:dyDescent="0.35">
      <c r="A535" s="345">
        <v>44187</v>
      </c>
      <c r="B535" s="260" t="s">
        <v>3021</v>
      </c>
      <c r="C535" s="343" t="s">
        <v>2933</v>
      </c>
      <c r="D535" s="434" t="s">
        <v>3018</v>
      </c>
      <c r="E535" s="355">
        <v>481440</v>
      </c>
      <c r="F535" s="511">
        <v>1844680</v>
      </c>
      <c r="G535" s="348">
        <v>23882.37</v>
      </c>
      <c r="H535" s="348">
        <v>24000</v>
      </c>
      <c r="I535" s="358">
        <f t="shared" si="21"/>
        <v>117.63000000000102</v>
      </c>
      <c r="J535" s="360">
        <f t="shared" si="22"/>
        <v>14687.740000000025</v>
      </c>
      <c r="K535" s="348"/>
    </row>
    <row r="536" spans="1:15" ht="63" x14ac:dyDescent="0.35">
      <c r="A536" s="345">
        <v>44187</v>
      </c>
      <c r="B536" s="260" t="s">
        <v>3022</v>
      </c>
      <c r="C536" s="343" t="s">
        <v>2933</v>
      </c>
      <c r="D536" s="434" t="s">
        <v>3023</v>
      </c>
      <c r="E536" s="355">
        <v>481440</v>
      </c>
      <c r="F536" s="511">
        <v>1844681</v>
      </c>
      <c r="G536" s="348">
        <v>23941.73</v>
      </c>
      <c r="H536" s="348">
        <v>24000</v>
      </c>
      <c r="I536" s="358">
        <f t="shared" si="21"/>
        <v>58.270000000000437</v>
      </c>
      <c r="J536" s="360">
        <f t="shared" si="22"/>
        <v>14746.010000000026</v>
      </c>
      <c r="K536" s="348"/>
    </row>
    <row r="537" spans="1:15" ht="63" x14ac:dyDescent="0.35">
      <c r="A537" s="345">
        <v>44188</v>
      </c>
      <c r="B537" s="260" t="s">
        <v>3028</v>
      </c>
      <c r="C537" s="343" t="s">
        <v>2933</v>
      </c>
      <c r="D537" s="434" t="s">
        <v>3029</v>
      </c>
      <c r="E537" s="355">
        <v>401600</v>
      </c>
      <c r="F537" s="511">
        <v>1846916</v>
      </c>
      <c r="G537" s="348">
        <v>26562.46</v>
      </c>
      <c r="H537" s="348">
        <v>20000</v>
      </c>
      <c r="I537" s="358">
        <f t="shared" si="21"/>
        <v>-6562.4599999999991</v>
      </c>
      <c r="J537" s="360">
        <f t="shared" si="22"/>
        <v>8183.5500000000266</v>
      </c>
      <c r="K537" s="348"/>
    </row>
    <row r="538" spans="1:15" ht="63" x14ac:dyDescent="0.35">
      <c r="A538" s="345">
        <v>44195</v>
      </c>
      <c r="B538" s="260" t="s">
        <v>3030</v>
      </c>
      <c r="C538" s="343" t="s">
        <v>2933</v>
      </c>
      <c r="D538" s="434" t="s">
        <v>3033</v>
      </c>
      <c r="E538" s="355">
        <v>438306</v>
      </c>
      <c r="F538" s="511">
        <v>1847613</v>
      </c>
      <c r="G538" s="348">
        <v>25751.18</v>
      </c>
      <c r="H538" s="348">
        <v>22000</v>
      </c>
      <c r="I538" s="358">
        <f t="shared" si="21"/>
        <v>-3751.1800000000003</v>
      </c>
      <c r="J538" s="360">
        <f t="shared" si="22"/>
        <v>4432.3700000000263</v>
      </c>
      <c r="K538" s="348"/>
    </row>
    <row r="539" spans="1:15" ht="63" x14ac:dyDescent="0.35">
      <c r="A539" s="345">
        <v>44195</v>
      </c>
      <c r="B539" s="260" t="s">
        <v>3031</v>
      </c>
      <c r="C539" s="343" t="s">
        <v>2933</v>
      </c>
      <c r="D539" s="434" t="s">
        <v>3032</v>
      </c>
      <c r="E539" s="355">
        <v>478680</v>
      </c>
      <c r="F539" s="511">
        <v>1848010</v>
      </c>
      <c r="G539" s="348">
        <v>27771.61</v>
      </c>
      <c r="H539" s="348">
        <v>24000</v>
      </c>
      <c r="I539" s="358">
        <f t="shared" si="21"/>
        <v>-3771.6100000000006</v>
      </c>
      <c r="J539" s="360">
        <f t="shared" si="22"/>
        <v>660.76000000002568</v>
      </c>
      <c r="K539" s="348"/>
    </row>
    <row r="540" spans="1:15" ht="63" x14ac:dyDescent="0.35">
      <c r="A540" s="345">
        <v>44195</v>
      </c>
      <c r="B540" s="260" t="s">
        <v>3034</v>
      </c>
      <c r="C540" s="343" t="s">
        <v>2933</v>
      </c>
      <c r="D540" s="434" t="s">
        <v>3035</v>
      </c>
      <c r="E540" s="355">
        <v>478680</v>
      </c>
      <c r="F540" s="511">
        <v>1848011</v>
      </c>
      <c r="G540" s="348">
        <v>27917.040000000001</v>
      </c>
      <c r="H540" s="348">
        <v>24000</v>
      </c>
      <c r="I540" s="358">
        <f t="shared" si="21"/>
        <v>-3917.0400000000009</v>
      </c>
      <c r="J540" s="409">
        <f t="shared" si="22"/>
        <v>-3256.2799999999752</v>
      </c>
      <c r="K540" s="411" t="s">
        <v>2762</v>
      </c>
      <c r="L540" s="355">
        <v>0</v>
      </c>
      <c r="M540" s="412" t="s">
        <v>2764</v>
      </c>
      <c r="N540" s="348">
        <v>0</v>
      </c>
      <c r="O540" s="413">
        <v>205.54</v>
      </c>
    </row>
    <row r="541" spans="1:15" ht="63" x14ac:dyDescent="0.35">
      <c r="A541" s="345">
        <v>44201</v>
      </c>
      <c r="B541" s="262" t="s">
        <v>3042</v>
      </c>
      <c r="C541" s="343" t="s">
        <v>2933</v>
      </c>
      <c r="D541" s="434" t="s">
        <v>3043</v>
      </c>
      <c r="E541" s="355">
        <v>578550</v>
      </c>
      <c r="F541" s="511">
        <v>1849566</v>
      </c>
      <c r="G541" s="348">
        <v>30366.080000000002</v>
      </c>
      <c r="H541" s="348">
        <v>29000</v>
      </c>
      <c r="I541" s="358">
        <f t="shared" si="21"/>
        <v>-1366.0800000000017</v>
      </c>
      <c r="J541" s="408">
        <f t="shared" si="22"/>
        <v>-4622.3599999999769</v>
      </c>
      <c r="K541" s="197"/>
      <c r="L541" s="355"/>
      <c r="M541" s="414"/>
      <c r="N541" s="348"/>
      <c r="O541" s="413"/>
    </row>
    <row r="542" spans="1:15" ht="63" x14ac:dyDescent="0.35">
      <c r="A542" s="345">
        <v>44203</v>
      </c>
      <c r="B542" s="262" t="s">
        <v>3044</v>
      </c>
      <c r="C542" s="343" t="s">
        <v>2933</v>
      </c>
      <c r="D542" s="434" t="s">
        <v>3045</v>
      </c>
      <c r="E542" s="355">
        <v>648945</v>
      </c>
      <c r="F542" s="511">
        <v>1850475</v>
      </c>
      <c r="G542" s="348">
        <v>31305.71</v>
      </c>
      <c r="H542" s="348">
        <v>33000</v>
      </c>
      <c r="I542" s="358">
        <f t="shared" si="21"/>
        <v>1694.2900000000009</v>
      </c>
      <c r="J542" s="408">
        <f t="shared" si="22"/>
        <v>-2928.0699999999761</v>
      </c>
      <c r="K542" s="197"/>
      <c r="L542" s="355"/>
      <c r="M542" s="414"/>
      <c r="N542" s="348"/>
      <c r="O542" s="413"/>
    </row>
    <row r="543" spans="1:15" ht="63" x14ac:dyDescent="0.4">
      <c r="A543" s="345">
        <v>44204</v>
      </c>
      <c r="B543" s="262" t="s">
        <v>3038</v>
      </c>
      <c r="C543" s="404" t="s">
        <v>2798</v>
      </c>
      <c r="D543" s="434" t="s">
        <v>3039</v>
      </c>
      <c r="E543" s="355">
        <v>610545</v>
      </c>
      <c r="F543" s="511">
        <v>1850833</v>
      </c>
      <c r="G543" s="348">
        <v>33028.01</v>
      </c>
      <c r="H543" s="348">
        <v>31000</v>
      </c>
      <c r="I543" s="358">
        <f t="shared" si="21"/>
        <v>-2028.010000000002</v>
      </c>
      <c r="J543" s="408">
        <f t="shared" si="22"/>
        <v>-4956.0799999999781</v>
      </c>
      <c r="K543" s="348"/>
    </row>
    <row r="544" spans="1:15" ht="63" x14ac:dyDescent="0.4">
      <c r="A544" s="345">
        <v>44204</v>
      </c>
      <c r="B544" s="262" t="s">
        <v>3040</v>
      </c>
      <c r="C544" s="404" t="s">
        <v>2798</v>
      </c>
      <c r="D544" s="434" t="s">
        <v>3041</v>
      </c>
      <c r="E544" s="355">
        <v>610545</v>
      </c>
      <c r="F544" s="511">
        <v>1850834</v>
      </c>
      <c r="G544" s="348">
        <v>32687.759999999998</v>
      </c>
      <c r="H544" s="348">
        <v>31000</v>
      </c>
      <c r="I544" s="358">
        <f t="shared" si="21"/>
        <v>-1687.7599999999984</v>
      </c>
      <c r="J544" s="360">
        <f t="shared" si="22"/>
        <v>-6643.8399999999765</v>
      </c>
      <c r="K544" s="348"/>
    </row>
    <row r="545" spans="1:11" ht="63" x14ac:dyDescent="0.35">
      <c r="A545" s="345">
        <v>44208</v>
      </c>
      <c r="B545" s="262" t="s">
        <v>3047</v>
      </c>
      <c r="C545" s="343" t="s">
        <v>2933</v>
      </c>
      <c r="D545" s="434" t="s">
        <v>3048</v>
      </c>
      <c r="E545" s="355">
        <v>680680</v>
      </c>
      <c r="F545" s="511">
        <v>1852468</v>
      </c>
      <c r="G545" s="348">
        <v>31938.880000000001</v>
      </c>
      <c r="H545" s="348">
        <v>34000</v>
      </c>
      <c r="I545" s="358">
        <f t="shared" si="21"/>
        <v>2061.119999999999</v>
      </c>
      <c r="J545" s="360">
        <f t="shared" si="22"/>
        <v>-4582.7199999999775</v>
      </c>
      <c r="K545" s="348"/>
    </row>
    <row r="546" spans="1:11" ht="63" x14ac:dyDescent="0.4">
      <c r="A546" s="345">
        <v>44209</v>
      </c>
      <c r="B546" s="262" t="s">
        <v>3049</v>
      </c>
      <c r="C546" s="404" t="s">
        <v>2798</v>
      </c>
      <c r="D546" s="434" t="s">
        <v>3050</v>
      </c>
      <c r="E546" s="355">
        <v>713880</v>
      </c>
      <c r="F546" s="511">
        <v>1852046</v>
      </c>
      <c r="G546" s="348">
        <v>31629.74</v>
      </c>
      <c r="H546" s="348">
        <v>36000</v>
      </c>
      <c r="I546" s="358">
        <f t="shared" si="21"/>
        <v>4370.2599999999984</v>
      </c>
      <c r="J546" s="360">
        <f t="shared" si="22"/>
        <v>-212.45999999997912</v>
      </c>
      <c r="K546" s="348"/>
    </row>
    <row r="547" spans="1:11" ht="63" x14ac:dyDescent="0.35">
      <c r="A547" s="345">
        <v>44210</v>
      </c>
      <c r="B547" s="262" t="s">
        <v>3054</v>
      </c>
      <c r="C547" s="343" t="s">
        <v>2933</v>
      </c>
      <c r="D547" s="434" t="s">
        <v>3055</v>
      </c>
      <c r="E547" s="355">
        <v>671160</v>
      </c>
      <c r="F547" s="511">
        <v>1853362</v>
      </c>
      <c r="G547" s="348">
        <v>30729.24</v>
      </c>
      <c r="H547" s="348">
        <v>34000</v>
      </c>
      <c r="I547" s="358">
        <f t="shared" si="21"/>
        <v>3270.7599999999984</v>
      </c>
      <c r="J547" s="360">
        <f t="shared" si="22"/>
        <v>3058.3000000000193</v>
      </c>
      <c r="K547" s="348"/>
    </row>
    <row r="548" spans="1:11" ht="63" x14ac:dyDescent="0.35">
      <c r="A548" s="345">
        <v>44211</v>
      </c>
      <c r="B548" s="262" t="s">
        <v>3056</v>
      </c>
      <c r="C548" s="343" t="s">
        <v>2933</v>
      </c>
      <c r="D548" s="434" t="s">
        <v>3057</v>
      </c>
      <c r="E548" s="355">
        <v>591390</v>
      </c>
      <c r="F548" s="511">
        <v>1853742</v>
      </c>
      <c r="G548" s="348">
        <v>30369.1</v>
      </c>
      <c r="H548" s="348">
        <v>30000</v>
      </c>
      <c r="I548" s="358">
        <f t="shared" si="21"/>
        <v>-369.09999999999854</v>
      </c>
      <c r="J548" s="360">
        <f t="shared" si="22"/>
        <v>2689.2000000000207</v>
      </c>
      <c r="K548" s="348"/>
    </row>
    <row r="549" spans="1:11" ht="63" x14ac:dyDescent="0.4">
      <c r="A549" s="345">
        <v>44211</v>
      </c>
      <c r="B549" s="262" t="s">
        <v>3051</v>
      </c>
      <c r="C549" s="404" t="s">
        <v>2798</v>
      </c>
      <c r="D549" s="434" t="s">
        <v>3052</v>
      </c>
      <c r="E549" s="355">
        <v>591390</v>
      </c>
      <c r="F549" s="511">
        <v>1853743</v>
      </c>
      <c r="G549" s="348">
        <v>30247.16</v>
      </c>
      <c r="H549" s="348">
        <v>30000</v>
      </c>
      <c r="I549" s="358">
        <f>H549-G549</f>
        <v>-247.15999999999985</v>
      </c>
      <c r="J549" s="360">
        <f t="shared" si="22"/>
        <v>2442.0400000000209</v>
      </c>
      <c r="K549" s="348"/>
    </row>
    <row r="550" spans="1:11" ht="78.75" x14ac:dyDescent="0.4">
      <c r="A550" s="345">
        <v>44215</v>
      </c>
      <c r="B550" s="262" t="s">
        <v>3068</v>
      </c>
      <c r="C550" s="404" t="s">
        <v>2798</v>
      </c>
      <c r="D550" s="434" t="s">
        <v>3071</v>
      </c>
      <c r="E550" s="355">
        <v>572460</v>
      </c>
      <c r="F550" s="511">
        <v>1855419</v>
      </c>
      <c r="G550" s="348">
        <v>30151.91</v>
      </c>
      <c r="H550" s="348">
        <v>29000</v>
      </c>
      <c r="I550" s="358">
        <f>H550-G550</f>
        <v>-1151.9099999999999</v>
      </c>
      <c r="J550" s="360">
        <f t="shared" si="22"/>
        <v>1290.130000000021</v>
      </c>
      <c r="K550" s="348"/>
    </row>
    <row r="551" spans="1:11" ht="71.25" customHeight="1" x14ac:dyDescent="0.4">
      <c r="A551" s="345"/>
      <c r="B551" s="265" t="s">
        <v>3069</v>
      </c>
      <c r="C551" s="404"/>
      <c r="D551" s="434" t="s">
        <v>3071</v>
      </c>
      <c r="E551" s="355">
        <v>0</v>
      </c>
      <c r="F551" s="511" t="s">
        <v>3070</v>
      </c>
      <c r="G551" s="348">
        <v>0</v>
      </c>
      <c r="H551" s="390">
        <v>596.91999999999996</v>
      </c>
      <c r="I551" s="358">
        <f>H551-G551</f>
        <v>596.91999999999996</v>
      </c>
      <c r="J551" s="360">
        <f t="shared" si="22"/>
        <v>1887.0500000000211</v>
      </c>
      <c r="K551" s="348"/>
    </row>
    <row r="552" spans="1:11" ht="63" x14ac:dyDescent="0.35">
      <c r="A552" s="345">
        <v>44217</v>
      </c>
      <c r="B552" s="262" t="s">
        <v>3059</v>
      </c>
      <c r="C552" s="343" t="s">
        <v>2933</v>
      </c>
      <c r="D552" s="434" t="s">
        <v>3060</v>
      </c>
      <c r="E552" s="355">
        <v>574635</v>
      </c>
      <c r="F552" s="511">
        <v>1856271</v>
      </c>
      <c r="G552" s="348">
        <v>29882.91</v>
      </c>
      <c r="H552" s="348">
        <v>29000</v>
      </c>
      <c r="I552" s="358">
        <f t="shared" si="21"/>
        <v>-882.90999999999985</v>
      </c>
      <c r="J552" s="360">
        <f t="shared" si="22"/>
        <v>1004.1400000000212</v>
      </c>
      <c r="K552" s="348"/>
    </row>
    <row r="553" spans="1:11" ht="63" x14ac:dyDescent="0.4">
      <c r="A553" s="345">
        <v>44218</v>
      </c>
      <c r="B553" s="262" t="s">
        <v>3061</v>
      </c>
      <c r="C553" s="404" t="s">
        <v>2798</v>
      </c>
      <c r="D553" s="434" t="s">
        <v>3062</v>
      </c>
      <c r="E553" s="355">
        <v>574722</v>
      </c>
      <c r="F553" s="511">
        <v>1856642</v>
      </c>
      <c r="G553" s="348">
        <v>29968.23</v>
      </c>
      <c r="H553" s="348">
        <v>29000</v>
      </c>
      <c r="I553" s="358">
        <f t="shared" ref="I553:I620" si="23">H553-G553</f>
        <v>-968.22999999999956</v>
      </c>
      <c r="J553" s="360">
        <f t="shared" si="22"/>
        <v>35.910000000021682</v>
      </c>
      <c r="K553" s="348"/>
    </row>
    <row r="554" spans="1:11" ht="63" x14ac:dyDescent="0.35">
      <c r="A554" s="345">
        <v>44221</v>
      </c>
      <c r="B554" s="262" t="s">
        <v>3063</v>
      </c>
      <c r="C554" s="343" t="s">
        <v>2933</v>
      </c>
      <c r="D554" s="434" t="s">
        <v>3064</v>
      </c>
      <c r="E554" s="355">
        <v>624247</v>
      </c>
      <c r="F554" s="511">
        <v>1856643</v>
      </c>
      <c r="G554" s="348">
        <v>30186.25</v>
      </c>
      <c r="H554" s="348">
        <v>31000</v>
      </c>
      <c r="I554" s="358">
        <f t="shared" si="23"/>
        <v>813.75</v>
      </c>
      <c r="J554" s="360">
        <f t="shared" si="22"/>
        <v>849.66000000002168</v>
      </c>
      <c r="K554" s="348"/>
    </row>
    <row r="555" spans="1:11" ht="63" x14ac:dyDescent="0.35">
      <c r="A555" s="345">
        <v>44222</v>
      </c>
      <c r="B555" s="262" t="s">
        <v>3072</v>
      </c>
      <c r="C555" s="343" t="s">
        <v>2933</v>
      </c>
      <c r="D555" s="502" t="s">
        <v>3073</v>
      </c>
      <c r="E555" s="355">
        <v>352397.5</v>
      </c>
      <c r="F555" s="511">
        <v>1857234</v>
      </c>
      <c r="G555" s="348">
        <v>16965.310000000001</v>
      </c>
      <c r="H555" s="348">
        <v>17500</v>
      </c>
      <c r="I555" s="358">
        <f t="shared" si="23"/>
        <v>534.68999999999869</v>
      </c>
      <c r="J555" s="360">
        <f t="shared" si="22"/>
        <v>1384.3500000000204</v>
      </c>
      <c r="K555" s="348"/>
    </row>
    <row r="556" spans="1:11" ht="63" x14ac:dyDescent="0.4">
      <c r="A556" s="345">
        <v>44222</v>
      </c>
      <c r="B556" s="262" t="s">
        <v>3066</v>
      </c>
      <c r="C556" s="404" t="s">
        <v>2798</v>
      </c>
      <c r="D556" s="434" t="s">
        <v>3067</v>
      </c>
      <c r="E556" s="355">
        <v>621550</v>
      </c>
      <c r="F556" s="511">
        <v>1858110</v>
      </c>
      <c r="G556" s="348">
        <v>29618.03</v>
      </c>
      <c r="H556" s="348">
        <v>31000</v>
      </c>
      <c r="I556" s="358">
        <f t="shared" si="23"/>
        <v>1381.9700000000012</v>
      </c>
      <c r="J556" s="360">
        <f t="shared" si="22"/>
        <v>2766.3200000000215</v>
      </c>
      <c r="K556" s="348"/>
    </row>
    <row r="557" spans="1:11" ht="63" x14ac:dyDescent="0.35">
      <c r="A557" s="345">
        <v>44224</v>
      </c>
      <c r="B557" s="262" t="s">
        <v>3074</v>
      </c>
      <c r="C557" s="343" t="s">
        <v>2933</v>
      </c>
      <c r="D557" s="434" t="s">
        <v>3075</v>
      </c>
      <c r="E557" s="355">
        <v>610800</v>
      </c>
      <c r="F557" s="511">
        <v>1859067</v>
      </c>
      <c r="G557" s="348">
        <v>29830.82</v>
      </c>
      <c r="H557" s="348">
        <v>30000</v>
      </c>
      <c r="I557" s="358">
        <f t="shared" si="23"/>
        <v>169.18000000000029</v>
      </c>
      <c r="J557" s="360">
        <f t="shared" si="22"/>
        <v>2935.5000000000218</v>
      </c>
      <c r="K557" s="348"/>
    </row>
    <row r="558" spans="1:11" ht="63" x14ac:dyDescent="0.4">
      <c r="A558" s="345">
        <v>44225</v>
      </c>
      <c r="B558" s="262" t="s">
        <v>3076</v>
      </c>
      <c r="C558" s="404" t="s">
        <v>2798</v>
      </c>
      <c r="D558" s="434" t="s">
        <v>3077</v>
      </c>
      <c r="E558" s="355">
        <v>585365</v>
      </c>
      <c r="F558" s="511">
        <v>1859867</v>
      </c>
      <c r="G558" s="348">
        <v>29499.53</v>
      </c>
      <c r="H558" s="348">
        <v>29000</v>
      </c>
      <c r="I558" s="358">
        <f t="shared" si="23"/>
        <v>-499.52999999999884</v>
      </c>
      <c r="J558" s="360">
        <f t="shared" si="22"/>
        <v>2435.970000000023</v>
      </c>
      <c r="K558" s="348"/>
    </row>
    <row r="559" spans="1:11" ht="63" x14ac:dyDescent="0.4">
      <c r="A559" s="345">
        <v>44225</v>
      </c>
      <c r="B559" s="262" t="s">
        <v>3078</v>
      </c>
      <c r="C559" s="404" t="s">
        <v>2798</v>
      </c>
      <c r="D559" s="434" t="s">
        <v>3079</v>
      </c>
      <c r="E559" s="355">
        <v>595370</v>
      </c>
      <c r="F559" s="511">
        <v>1859868</v>
      </c>
      <c r="G559" s="348">
        <v>29014.85</v>
      </c>
      <c r="H559" s="348">
        <v>29000</v>
      </c>
      <c r="I559" s="358">
        <f t="shared" si="23"/>
        <v>-14.849999999998545</v>
      </c>
      <c r="J559" s="360">
        <f t="shared" si="22"/>
        <v>2421.1200000000244</v>
      </c>
      <c r="K559" s="348"/>
    </row>
    <row r="560" spans="1:11" ht="63" x14ac:dyDescent="0.35">
      <c r="A560" s="345">
        <v>44231</v>
      </c>
      <c r="B560" s="266" t="s">
        <v>3086</v>
      </c>
      <c r="C560" s="343" t="s">
        <v>2933</v>
      </c>
      <c r="D560" s="434" t="s">
        <v>3087</v>
      </c>
      <c r="E560" s="355">
        <v>623572.5</v>
      </c>
      <c r="F560" s="511">
        <v>1861999</v>
      </c>
      <c r="G560" s="348">
        <v>29963.200000000001</v>
      </c>
      <c r="H560" s="348">
        <v>30500</v>
      </c>
      <c r="I560" s="358">
        <f t="shared" si="23"/>
        <v>536.79999999999927</v>
      </c>
      <c r="J560" s="360">
        <f t="shared" si="22"/>
        <v>2957.9200000000237</v>
      </c>
      <c r="K560" s="348"/>
    </row>
    <row r="561" spans="1:11" ht="63" x14ac:dyDescent="0.4">
      <c r="A561" s="345">
        <v>44232</v>
      </c>
      <c r="B561" s="266" t="s">
        <v>3081</v>
      </c>
      <c r="C561" s="404" t="s">
        <v>2798</v>
      </c>
      <c r="D561" s="434" t="s">
        <v>3080</v>
      </c>
      <c r="E561" s="355">
        <v>620980</v>
      </c>
      <c r="F561" s="511">
        <v>1862395</v>
      </c>
      <c r="G561" s="348">
        <v>31611.51</v>
      </c>
      <c r="H561" s="348">
        <v>30500</v>
      </c>
      <c r="I561" s="358">
        <f t="shared" si="23"/>
        <v>-1111.5099999999984</v>
      </c>
      <c r="J561" s="360">
        <f t="shared" ref="J561" si="24">J560+I561</f>
        <v>1846.4100000000253</v>
      </c>
      <c r="K561" s="348"/>
    </row>
    <row r="562" spans="1:11" ht="63" x14ac:dyDescent="0.4">
      <c r="A562" s="345">
        <v>44232</v>
      </c>
      <c r="B562" s="266" t="s">
        <v>3082</v>
      </c>
      <c r="C562" s="404" t="s">
        <v>2798</v>
      </c>
      <c r="D562" s="434" t="s">
        <v>3083</v>
      </c>
      <c r="E562" s="355">
        <v>614880</v>
      </c>
      <c r="F562" s="511">
        <v>1862396</v>
      </c>
      <c r="G562" s="348">
        <v>31296.87</v>
      </c>
      <c r="H562" s="348">
        <v>30500</v>
      </c>
      <c r="I562" s="358">
        <f t="shared" si="23"/>
        <v>-796.86999999999898</v>
      </c>
      <c r="J562" s="360">
        <f t="shared" ref="J562:J618" si="25">J561+I562</f>
        <v>1049.5400000000263</v>
      </c>
      <c r="K562" s="348"/>
    </row>
    <row r="563" spans="1:11" ht="63" x14ac:dyDescent="0.35">
      <c r="A563" s="345">
        <v>44235</v>
      </c>
      <c r="B563" s="266" t="s">
        <v>3096</v>
      </c>
      <c r="C563" s="343" t="s">
        <v>2933</v>
      </c>
      <c r="D563" s="434" t="s">
        <v>3097</v>
      </c>
      <c r="E563" s="355">
        <v>352537.5</v>
      </c>
      <c r="F563" s="511">
        <v>1863529</v>
      </c>
      <c r="G563" s="348">
        <v>18104.86</v>
      </c>
      <c r="H563" s="348">
        <v>17500</v>
      </c>
      <c r="I563" s="358">
        <f t="shared" si="23"/>
        <v>-604.86000000000058</v>
      </c>
      <c r="J563" s="360">
        <f t="shared" si="25"/>
        <v>444.68000000002576</v>
      </c>
      <c r="K563" s="348"/>
    </row>
    <row r="564" spans="1:11" ht="63" x14ac:dyDescent="0.4">
      <c r="A564" s="345">
        <v>44236</v>
      </c>
      <c r="B564" s="266" t="s">
        <v>3088</v>
      </c>
      <c r="C564" s="404" t="s">
        <v>2798</v>
      </c>
      <c r="D564" s="434" t="s">
        <v>3089</v>
      </c>
      <c r="E564" s="355">
        <v>644800</v>
      </c>
      <c r="F564" s="511">
        <v>1863940</v>
      </c>
      <c r="G564" s="348">
        <v>34231.86</v>
      </c>
      <c r="H564" s="348">
        <v>32000</v>
      </c>
      <c r="I564" s="358">
        <f t="shared" si="23"/>
        <v>-2231.8600000000006</v>
      </c>
      <c r="J564" s="360">
        <f t="shared" si="25"/>
        <v>-1787.1799999999748</v>
      </c>
      <c r="K564" s="348"/>
    </row>
    <row r="565" spans="1:11" ht="63" x14ac:dyDescent="0.4">
      <c r="A565" s="345">
        <v>44238</v>
      </c>
      <c r="B565" s="266" t="s">
        <v>3092</v>
      </c>
      <c r="C565" s="404" t="s">
        <v>2798</v>
      </c>
      <c r="D565" s="434" t="s">
        <v>3093</v>
      </c>
      <c r="E565" s="355">
        <v>660660</v>
      </c>
      <c r="F565" s="511">
        <v>1864763</v>
      </c>
      <c r="G565" s="348">
        <v>34439.279999999999</v>
      </c>
      <c r="H565" s="348">
        <v>33000</v>
      </c>
      <c r="I565" s="358">
        <f t="shared" si="23"/>
        <v>-1439.2799999999988</v>
      </c>
      <c r="J565" s="360">
        <f t="shared" si="25"/>
        <v>-3226.4599999999737</v>
      </c>
      <c r="K565" s="348"/>
    </row>
    <row r="566" spans="1:11" ht="63" x14ac:dyDescent="0.4">
      <c r="A566" s="345">
        <v>44239</v>
      </c>
      <c r="B566" s="266" t="s">
        <v>3099</v>
      </c>
      <c r="C566" s="404" t="s">
        <v>2798</v>
      </c>
      <c r="D566" s="434" t="s">
        <v>3100</v>
      </c>
      <c r="E566" s="355">
        <v>738705</v>
      </c>
      <c r="F566" s="511">
        <v>1866405</v>
      </c>
      <c r="G566" s="348">
        <v>34631.089999999997</v>
      </c>
      <c r="H566" s="348">
        <v>37000</v>
      </c>
      <c r="I566" s="358">
        <f t="shared" si="23"/>
        <v>2368.9100000000035</v>
      </c>
      <c r="J566" s="360">
        <f t="shared" si="25"/>
        <v>-857.54999999997017</v>
      </c>
      <c r="K566" s="348"/>
    </row>
    <row r="567" spans="1:11" ht="63" x14ac:dyDescent="0.4">
      <c r="A567" s="345">
        <v>44239</v>
      </c>
      <c r="B567" s="266" t="s">
        <v>3094</v>
      </c>
      <c r="C567" s="404" t="s">
        <v>2798</v>
      </c>
      <c r="D567" s="434" t="s">
        <v>3095</v>
      </c>
      <c r="E567" s="355">
        <v>738705</v>
      </c>
      <c r="F567" s="511">
        <v>1865318</v>
      </c>
      <c r="G567" s="348">
        <v>34651.64</v>
      </c>
      <c r="H567" s="348">
        <v>37000</v>
      </c>
      <c r="I567" s="358">
        <f t="shared" si="23"/>
        <v>2348.3600000000006</v>
      </c>
      <c r="J567" s="360">
        <f t="shared" si="25"/>
        <v>1490.8100000000304</v>
      </c>
      <c r="K567" s="348"/>
    </row>
    <row r="568" spans="1:11" ht="63" x14ac:dyDescent="0.4">
      <c r="A568" s="345">
        <v>44243</v>
      </c>
      <c r="B568" s="266" t="s">
        <v>3101</v>
      </c>
      <c r="C568" s="404" t="s">
        <v>2798</v>
      </c>
      <c r="D568" s="434" t="s">
        <v>3098</v>
      </c>
      <c r="E568" s="355">
        <v>739445</v>
      </c>
      <c r="F568" s="511">
        <v>1866406</v>
      </c>
      <c r="G568" s="348">
        <v>34002.58</v>
      </c>
      <c r="H568" s="348">
        <v>37000</v>
      </c>
      <c r="I568" s="358">
        <f t="shared" si="23"/>
        <v>2997.4199999999983</v>
      </c>
      <c r="J568" s="360">
        <f t="shared" si="25"/>
        <v>4488.2300000000287</v>
      </c>
      <c r="K568" s="348"/>
    </row>
    <row r="569" spans="1:11" ht="63" x14ac:dyDescent="0.4">
      <c r="A569" s="345">
        <v>44245</v>
      </c>
      <c r="B569" s="266" t="s">
        <v>3102</v>
      </c>
      <c r="C569" s="404" t="s">
        <v>2798</v>
      </c>
      <c r="D569" s="434" t="s">
        <v>3103</v>
      </c>
      <c r="E569" s="355">
        <v>735660</v>
      </c>
      <c r="F569" s="511">
        <v>1867342</v>
      </c>
      <c r="G569" s="348">
        <v>35644.120000000003</v>
      </c>
      <c r="H569" s="348">
        <v>36000</v>
      </c>
      <c r="I569" s="358">
        <f t="shared" si="23"/>
        <v>355.87999999999738</v>
      </c>
      <c r="J569" s="360">
        <f t="shared" si="25"/>
        <v>4844.110000000026</v>
      </c>
      <c r="K569" s="348"/>
    </row>
    <row r="570" spans="1:11" ht="63" x14ac:dyDescent="0.4">
      <c r="A570" s="345">
        <v>44246</v>
      </c>
      <c r="B570" s="266" t="s">
        <v>3104</v>
      </c>
      <c r="C570" s="404" t="s">
        <v>2798</v>
      </c>
      <c r="D570" s="434" t="s">
        <v>3105</v>
      </c>
      <c r="E570" s="355">
        <v>738000</v>
      </c>
      <c r="F570" s="511">
        <v>1867687</v>
      </c>
      <c r="G570" s="348">
        <v>36018.11</v>
      </c>
      <c r="H570" s="348">
        <v>36000</v>
      </c>
      <c r="I570" s="358">
        <f t="shared" si="23"/>
        <v>-18.110000000000582</v>
      </c>
      <c r="J570" s="360">
        <f t="shared" si="25"/>
        <v>4826.0000000000255</v>
      </c>
      <c r="K570" s="348"/>
    </row>
    <row r="571" spans="1:11" ht="63" x14ac:dyDescent="0.4">
      <c r="A571" s="345">
        <v>44249</v>
      </c>
      <c r="B571" s="266" t="s">
        <v>3106</v>
      </c>
      <c r="C571" s="404" t="s">
        <v>2798</v>
      </c>
      <c r="D571" s="434" t="s">
        <v>3107</v>
      </c>
      <c r="E571" s="355">
        <v>382950</v>
      </c>
      <c r="F571" s="511">
        <v>1868300</v>
      </c>
      <c r="G571" s="348">
        <v>19976.77</v>
      </c>
      <c r="H571" s="348">
        <v>18500</v>
      </c>
      <c r="I571" s="358">
        <f t="shared" si="23"/>
        <v>-1476.7700000000004</v>
      </c>
      <c r="J571" s="360">
        <f t="shared" si="25"/>
        <v>3349.230000000025</v>
      </c>
      <c r="K571" s="348"/>
    </row>
    <row r="572" spans="1:11" ht="60" x14ac:dyDescent="0.35">
      <c r="A572" s="345">
        <v>44249</v>
      </c>
      <c r="B572" s="266" t="s">
        <v>3110</v>
      </c>
      <c r="C572" s="343" t="s">
        <v>2933</v>
      </c>
      <c r="D572" s="434" t="s">
        <v>3111</v>
      </c>
      <c r="E572" s="355">
        <v>745920</v>
      </c>
      <c r="F572" s="511">
        <v>1868029</v>
      </c>
      <c r="G572" s="348">
        <v>35725.64</v>
      </c>
      <c r="H572" s="348">
        <v>36000</v>
      </c>
      <c r="I572" s="358">
        <f t="shared" si="23"/>
        <v>274.36000000000058</v>
      </c>
      <c r="J572" s="360">
        <f t="shared" si="25"/>
        <v>3623.5900000000256</v>
      </c>
      <c r="K572" s="348"/>
    </row>
    <row r="573" spans="1:11" ht="60" x14ac:dyDescent="0.35">
      <c r="A573" s="345">
        <v>44251</v>
      </c>
      <c r="B573" s="266" t="s">
        <v>3114</v>
      </c>
      <c r="C573" s="343" t="s">
        <v>2933</v>
      </c>
      <c r="D573" s="434" t="s">
        <v>3115</v>
      </c>
      <c r="E573" s="355">
        <v>699822</v>
      </c>
      <c r="F573" s="511">
        <v>1869349</v>
      </c>
      <c r="G573" s="348">
        <v>35614.239999999998</v>
      </c>
      <c r="H573" s="348">
        <v>34000</v>
      </c>
      <c r="I573" s="358">
        <f t="shared" si="23"/>
        <v>-1614.239999999998</v>
      </c>
      <c r="J573" s="360">
        <f t="shared" si="25"/>
        <v>2009.3500000000276</v>
      </c>
      <c r="K573" s="348"/>
    </row>
    <row r="574" spans="1:11" ht="60" x14ac:dyDescent="0.4">
      <c r="A574" s="345">
        <v>44252</v>
      </c>
      <c r="B574" s="266" t="s">
        <v>3118</v>
      </c>
      <c r="C574" s="404" t="s">
        <v>2798</v>
      </c>
      <c r="D574" s="434" t="s">
        <v>3116</v>
      </c>
      <c r="E574" s="355">
        <v>736668</v>
      </c>
      <c r="F574" s="511">
        <v>1870484</v>
      </c>
      <c r="G574" s="348">
        <v>36303.01</v>
      </c>
      <c r="H574" s="348">
        <v>36000</v>
      </c>
      <c r="I574" s="358">
        <f t="shared" si="23"/>
        <v>-303.01000000000204</v>
      </c>
      <c r="J574" s="360">
        <f t="shared" si="25"/>
        <v>1706.3400000000256</v>
      </c>
      <c r="K574" s="348"/>
    </row>
    <row r="575" spans="1:11" ht="60" x14ac:dyDescent="0.4">
      <c r="A575" s="345">
        <v>44253</v>
      </c>
      <c r="B575" s="266" t="s">
        <v>3117</v>
      </c>
      <c r="C575" s="404" t="s">
        <v>2798</v>
      </c>
      <c r="D575" s="434" t="s">
        <v>3119</v>
      </c>
      <c r="E575" s="355">
        <v>753480</v>
      </c>
      <c r="F575" s="511">
        <v>1870485</v>
      </c>
      <c r="G575" s="348">
        <v>34744.04</v>
      </c>
      <c r="H575" s="348">
        <v>36000</v>
      </c>
      <c r="I575" s="358">
        <f t="shared" si="23"/>
        <v>1255.9599999999991</v>
      </c>
      <c r="J575" s="360">
        <f t="shared" si="25"/>
        <v>2962.3000000000247</v>
      </c>
      <c r="K575" s="348"/>
    </row>
    <row r="576" spans="1:11" ht="60" x14ac:dyDescent="0.4">
      <c r="A576" s="345">
        <v>44256</v>
      </c>
      <c r="B576" s="232" t="s">
        <v>3120</v>
      </c>
      <c r="C576" s="404" t="s">
        <v>2798</v>
      </c>
      <c r="D576" s="434" t="s">
        <v>3121</v>
      </c>
      <c r="E576" s="355">
        <v>746280</v>
      </c>
      <c r="F576" s="511">
        <v>1870813</v>
      </c>
      <c r="G576" s="348">
        <v>34205.49</v>
      </c>
      <c r="H576" s="348">
        <v>36000</v>
      </c>
      <c r="I576" s="358">
        <f t="shared" si="23"/>
        <v>1794.510000000002</v>
      </c>
      <c r="J576" s="360">
        <f t="shared" si="25"/>
        <v>4756.8100000000268</v>
      </c>
      <c r="K576" s="348"/>
    </row>
    <row r="577" spans="1:11" ht="60" x14ac:dyDescent="0.4">
      <c r="A577" s="345">
        <v>44257</v>
      </c>
      <c r="B577" s="232" t="s">
        <v>3122</v>
      </c>
      <c r="C577" s="404" t="s">
        <v>2798</v>
      </c>
      <c r="D577" s="434" t="s">
        <v>3123</v>
      </c>
      <c r="E577" s="355">
        <v>672587.5</v>
      </c>
      <c r="F577" s="511">
        <v>1872696</v>
      </c>
      <c r="G577" s="348">
        <v>33613.339999999997</v>
      </c>
      <c r="H577" s="348">
        <v>32500</v>
      </c>
      <c r="I577" s="358">
        <f t="shared" si="23"/>
        <v>-1113.3399999999965</v>
      </c>
      <c r="J577" s="360">
        <f t="shared" si="25"/>
        <v>3643.4700000000303</v>
      </c>
      <c r="K577" s="348"/>
    </row>
    <row r="578" spans="1:11" ht="60" x14ac:dyDescent="0.35">
      <c r="A578" s="345">
        <v>44258</v>
      </c>
      <c r="B578" s="232" t="s">
        <v>3136</v>
      </c>
      <c r="C578" s="343" t="s">
        <v>2933</v>
      </c>
      <c r="D578" s="434" t="s">
        <v>3137</v>
      </c>
      <c r="E578" s="355">
        <v>673075</v>
      </c>
      <c r="F578" s="511">
        <v>1872697</v>
      </c>
      <c r="G578" s="348">
        <v>33379.83</v>
      </c>
      <c r="H578" s="348">
        <v>32500</v>
      </c>
      <c r="I578" s="358">
        <f t="shared" si="23"/>
        <v>-879.83000000000175</v>
      </c>
      <c r="J578" s="360">
        <f t="shared" si="25"/>
        <v>2763.6400000000285</v>
      </c>
      <c r="K578" s="348"/>
    </row>
    <row r="579" spans="1:11" ht="60" x14ac:dyDescent="0.4">
      <c r="A579" s="345">
        <v>44260</v>
      </c>
      <c r="B579" s="232" t="s">
        <v>3126</v>
      </c>
      <c r="C579" s="404" t="s">
        <v>2798</v>
      </c>
      <c r="D579" s="434" t="s">
        <v>3127</v>
      </c>
      <c r="E579" s="355">
        <v>734677.5</v>
      </c>
      <c r="F579" s="511">
        <v>1873349</v>
      </c>
      <c r="G579" s="348">
        <v>33948.69</v>
      </c>
      <c r="H579" s="348">
        <v>34500</v>
      </c>
      <c r="I579" s="358">
        <f t="shared" si="23"/>
        <v>551.30999999999767</v>
      </c>
      <c r="J579" s="360">
        <f t="shared" si="25"/>
        <v>3314.9500000000262</v>
      </c>
      <c r="K579" s="348"/>
    </row>
    <row r="580" spans="1:11" ht="60" x14ac:dyDescent="0.4">
      <c r="A580" s="345">
        <v>44260</v>
      </c>
      <c r="B580" s="232" t="s">
        <v>3128</v>
      </c>
      <c r="C580" s="404" t="s">
        <v>2798</v>
      </c>
      <c r="D580" s="434" t="s">
        <v>3129</v>
      </c>
      <c r="E580" s="355">
        <v>736575</v>
      </c>
      <c r="F580" s="511">
        <v>1873673</v>
      </c>
      <c r="G580" s="348">
        <v>33352.68</v>
      </c>
      <c r="H580" s="348">
        <v>34500</v>
      </c>
      <c r="I580" s="358">
        <f t="shared" si="23"/>
        <v>1147.3199999999997</v>
      </c>
      <c r="J580" s="360">
        <f t="shared" si="25"/>
        <v>4462.2700000000259</v>
      </c>
      <c r="K580" s="348"/>
    </row>
    <row r="581" spans="1:11" ht="60" x14ac:dyDescent="0.35">
      <c r="A581" s="345">
        <v>44264</v>
      </c>
      <c r="B581" s="232" t="s">
        <v>3140</v>
      </c>
      <c r="C581" s="343" t="s">
        <v>2933</v>
      </c>
      <c r="D581" s="434" t="s">
        <v>3141</v>
      </c>
      <c r="E581" s="355">
        <v>747845</v>
      </c>
      <c r="F581" s="511">
        <v>1874842</v>
      </c>
      <c r="G581" s="348">
        <v>34882.769999999997</v>
      </c>
      <c r="H581" s="348">
        <v>35000</v>
      </c>
      <c r="I581" s="358">
        <f t="shared" si="23"/>
        <v>117.2300000000032</v>
      </c>
      <c r="J581" s="360">
        <f t="shared" si="25"/>
        <v>4579.5000000000291</v>
      </c>
      <c r="K581" s="348"/>
    </row>
    <row r="582" spans="1:11" ht="60" x14ac:dyDescent="0.4">
      <c r="A582" s="345">
        <v>44265</v>
      </c>
      <c r="B582" s="232" t="s">
        <v>3132</v>
      </c>
      <c r="C582" s="404" t="s">
        <v>2798</v>
      </c>
      <c r="D582" s="434" t="s">
        <v>3133</v>
      </c>
      <c r="E582" s="355">
        <v>748020</v>
      </c>
      <c r="F582" s="511">
        <v>1874843</v>
      </c>
      <c r="G582" s="348">
        <v>35391.69</v>
      </c>
      <c r="H582" s="348">
        <v>35000</v>
      </c>
      <c r="I582" s="358">
        <f t="shared" si="23"/>
        <v>-391.69000000000233</v>
      </c>
      <c r="J582" s="360">
        <f t="shared" si="25"/>
        <v>4187.8100000000268</v>
      </c>
      <c r="K582" s="348"/>
    </row>
    <row r="583" spans="1:11" ht="60" x14ac:dyDescent="0.4">
      <c r="A583" s="345">
        <v>44266</v>
      </c>
      <c r="B583" s="232" t="s">
        <v>3135</v>
      </c>
      <c r="C583" s="404" t="s">
        <v>2798</v>
      </c>
      <c r="D583" s="434" t="s">
        <v>3134</v>
      </c>
      <c r="E583" s="355">
        <v>756468</v>
      </c>
      <c r="F583" s="511">
        <v>1876036</v>
      </c>
      <c r="G583" s="348">
        <v>34837.14</v>
      </c>
      <c r="H583" s="348">
        <v>36000</v>
      </c>
      <c r="I583" s="358">
        <f t="shared" si="23"/>
        <v>1162.8600000000006</v>
      </c>
      <c r="J583" s="360">
        <f t="shared" si="25"/>
        <v>5350.6700000000274</v>
      </c>
      <c r="K583" s="348"/>
    </row>
    <row r="584" spans="1:11" ht="60" x14ac:dyDescent="0.35">
      <c r="A584" s="345">
        <v>44263</v>
      </c>
      <c r="B584" s="232" t="s">
        <v>3138</v>
      </c>
      <c r="C584" s="343" t="s">
        <v>2933</v>
      </c>
      <c r="D584" s="434" t="s">
        <v>3139</v>
      </c>
      <c r="E584" s="355">
        <v>450534</v>
      </c>
      <c r="F584" s="511">
        <v>1873859</v>
      </c>
      <c r="G584" s="348">
        <v>23041.5</v>
      </c>
      <c r="H584" s="348">
        <v>21000</v>
      </c>
      <c r="I584" s="358">
        <f t="shared" si="23"/>
        <v>-2041.5</v>
      </c>
      <c r="J584" s="360">
        <f t="shared" si="25"/>
        <v>3309.1700000000274</v>
      </c>
      <c r="K584" s="348"/>
    </row>
    <row r="585" spans="1:11" ht="60" x14ac:dyDescent="0.35">
      <c r="A585" s="345">
        <v>44267</v>
      </c>
      <c r="B585" s="232" t="s">
        <v>3142</v>
      </c>
      <c r="C585" s="343" t="s">
        <v>2933</v>
      </c>
      <c r="D585" s="434" t="s">
        <v>3143</v>
      </c>
      <c r="E585" s="355">
        <v>755550</v>
      </c>
      <c r="F585" s="511">
        <v>1875732</v>
      </c>
      <c r="G585" s="348">
        <v>34601.15</v>
      </c>
      <c r="H585" s="348">
        <v>36500</v>
      </c>
      <c r="I585" s="358">
        <f t="shared" si="23"/>
        <v>1898.8499999999985</v>
      </c>
      <c r="J585" s="360">
        <f t="shared" si="25"/>
        <v>5208.0200000000259</v>
      </c>
      <c r="K585" s="348"/>
    </row>
    <row r="586" spans="1:11" ht="60" x14ac:dyDescent="0.35">
      <c r="A586" s="345">
        <v>44271</v>
      </c>
      <c r="B586" s="232" t="s">
        <v>3144</v>
      </c>
      <c r="C586" s="343" t="s">
        <v>2933</v>
      </c>
      <c r="D586" s="434" t="s">
        <v>3145</v>
      </c>
      <c r="E586" s="355">
        <v>753141</v>
      </c>
      <c r="F586" s="511">
        <v>1876363</v>
      </c>
      <c r="G586" s="348">
        <v>36092.1</v>
      </c>
      <c r="H586" s="348">
        <v>36500</v>
      </c>
      <c r="I586" s="358">
        <f t="shared" si="23"/>
        <v>407.90000000000146</v>
      </c>
      <c r="J586" s="360">
        <f t="shared" si="25"/>
        <v>5615.9200000000274</v>
      </c>
      <c r="K586" s="348"/>
    </row>
    <row r="587" spans="1:11" ht="60" x14ac:dyDescent="0.35">
      <c r="A587" s="345">
        <v>44271</v>
      </c>
      <c r="B587" s="232" t="s">
        <v>3148</v>
      </c>
      <c r="C587" s="343" t="s">
        <v>2933</v>
      </c>
      <c r="D587" s="434" t="s">
        <v>3149</v>
      </c>
      <c r="E587" s="355">
        <v>742500</v>
      </c>
      <c r="F587" s="511">
        <v>1877486</v>
      </c>
      <c r="G587" s="348">
        <v>35385.31</v>
      </c>
      <c r="H587" s="348">
        <v>36000</v>
      </c>
      <c r="I587" s="358">
        <f t="shared" si="23"/>
        <v>614.69000000000233</v>
      </c>
      <c r="J587" s="360">
        <f t="shared" si="25"/>
        <v>6230.6100000000297</v>
      </c>
      <c r="K587" s="348"/>
    </row>
    <row r="588" spans="1:11" ht="60" x14ac:dyDescent="0.4">
      <c r="A588" s="345">
        <v>44272</v>
      </c>
      <c r="B588" s="232" t="s">
        <v>3146</v>
      </c>
      <c r="C588" s="404" t="s">
        <v>2798</v>
      </c>
      <c r="D588" s="434" t="s">
        <v>3147</v>
      </c>
      <c r="E588" s="355">
        <v>701420</v>
      </c>
      <c r="F588" s="511">
        <v>1877487</v>
      </c>
      <c r="G588" s="348">
        <v>35269.82</v>
      </c>
      <c r="H588" s="348">
        <v>34000</v>
      </c>
      <c r="I588" s="358">
        <f t="shared" si="23"/>
        <v>-1269.8199999999997</v>
      </c>
      <c r="J588" s="360">
        <f t="shared" si="25"/>
        <v>4960.79000000003</v>
      </c>
      <c r="K588" s="348"/>
    </row>
    <row r="589" spans="1:11" ht="60" x14ac:dyDescent="0.35">
      <c r="A589" s="345">
        <v>44274</v>
      </c>
      <c r="B589" s="232" t="s">
        <v>3154</v>
      </c>
      <c r="C589" s="343" t="s">
        <v>2933</v>
      </c>
      <c r="D589" s="434" t="s">
        <v>3155</v>
      </c>
      <c r="E589" s="355">
        <v>694450</v>
      </c>
      <c r="F589" s="511">
        <v>1878721</v>
      </c>
      <c r="G589" s="348">
        <v>35398.39</v>
      </c>
      <c r="H589" s="348">
        <v>34000</v>
      </c>
      <c r="I589" s="358">
        <f t="shared" si="23"/>
        <v>-1398.3899999999994</v>
      </c>
      <c r="J589" s="360">
        <f t="shared" si="25"/>
        <v>3562.4000000000306</v>
      </c>
      <c r="K589" s="348"/>
    </row>
    <row r="590" spans="1:11" ht="60" x14ac:dyDescent="0.4">
      <c r="A590" s="345">
        <v>44274</v>
      </c>
      <c r="B590" s="232" t="s">
        <v>3152</v>
      </c>
      <c r="C590" s="404" t="s">
        <v>2798</v>
      </c>
      <c r="D590" s="434" t="s">
        <v>3153</v>
      </c>
      <c r="E590" s="355">
        <v>694450</v>
      </c>
      <c r="F590" s="511">
        <v>1878722</v>
      </c>
      <c r="G590" s="348">
        <v>35875.25</v>
      </c>
      <c r="H590" s="348">
        <v>34000</v>
      </c>
      <c r="I590" s="358">
        <f t="shared" si="23"/>
        <v>-1875.25</v>
      </c>
      <c r="J590" s="360">
        <f>J588+I590</f>
        <v>3085.54000000003</v>
      </c>
      <c r="K590" s="348"/>
    </row>
    <row r="591" spans="1:11" ht="60" x14ac:dyDescent="0.35">
      <c r="A591" s="345">
        <v>44278</v>
      </c>
      <c r="B591" s="232" t="s">
        <v>3156</v>
      </c>
      <c r="C591" s="343" t="s">
        <v>2933</v>
      </c>
      <c r="D591" s="434" t="s">
        <v>3157</v>
      </c>
      <c r="E591" s="355">
        <v>741528</v>
      </c>
      <c r="F591" s="511">
        <v>1880247</v>
      </c>
      <c r="G591" s="348">
        <v>35463.31</v>
      </c>
      <c r="H591" s="348">
        <v>36000</v>
      </c>
      <c r="I591" s="358">
        <f t="shared" si="23"/>
        <v>536.69000000000233</v>
      </c>
      <c r="J591" s="360">
        <f t="shared" si="25"/>
        <v>3622.2300000000323</v>
      </c>
    </row>
    <row r="592" spans="1:11" ht="60" x14ac:dyDescent="0.35">
      <c r="A592" s="345">
        <v>44279</v>
      </c>
      <c r="B592" s="232" t="s">
        <v>3158</v>
      </c>
      <c r="C592" s="343" t="s">
        <v>2933</v>
      </c>
      <c r="D592" s="434" t="s">
        <v>3159</v>
      </c>
      <c r="E592" s="355">
        <v>750240</v>
      </c>
      <c r="F592" s="511">
        <v>1880248</v>
      </c>
      <c r="G592" s="348">
        <v>35361.75</v>
      </c>
      <c r="H592" s="348">
        <v>36000</v>
      </c>
      <c r="I592" s="358">
        <f t="shared" si="23"/>
        <v>638.25</v>
      </c>
      <c r="J592" s="360">
        <f t="shared" si="25"/>
        <v>4260.4800000000323</v>
      </c>
    </row>
    <row r="593" spans="1:11" ht="60" x14ac:dyDescent="0.4">
      <c r="A593" s="345">
        <v>44280</v>
      </c>
      <c r="B593" s="232" t="s">
        <v>3160</v>
      </c>
      <c r="C593" s="404" t="s">
        <v>2798</v>
      </c>
      <c r="D593" s="434" t="s">
        <v>3161</v>
      </c>
      <c r="E593" s="355">
        <v>750600</v>
      </c>
      <c r="F593" s="511">
        <v>1881217</v>
      </c>
      <c r="G593" s="348">
        <v>34702.21</v>
      </c>
      <c r="H593" s="348">
        <v>36000</v>
      </c>
      <c r="I593" s="358">
        <f t="shared" si="23"/>
        <v>1297.7900000000009</v>
      </c>
      <c r="J593" s="360">
        <f t="shared" si="25"/>
        <v>5558.2700000000332</v>
      </c>
    </row>
    <row r="594" spans="1:11" ht="60" x14ac:dyDescent="0.4">
      <c r="A594" s="345">
        <v>44281</v>
      </c>
      <c r="B594" s="232" t="s">
        <v>3165</v>
      </c>
      <c r="C594" s="404" t="s">
        <v>2798</v>
      </c>
      <c r="D594" s="434" t="s">
        <v>3164</v>
      </c>
      <c r="E594" s="355">
        <v>747540</v>
      </c>
      <c r="F594" s="511">
        <v>1881551</v>
      </c>
      <c r="G594" s="348">
        <v>36121.480000000003</v>
      </c>
      <c r="H594" s="348">
        <v>36000</v>
      </c>
      <c r="I594" s="358">
        <f t="shared" si="23"/>
        <v>-121.4800000000032</v>
      </c>
      <c r="J594" s="360">
        <f t="shared" si="25"/>
        <v>5436.79000000003</v>
      </c>
    </row>
    <row r="595" spans="1:11" ht="60" x14ac:dyDescent="0.4">
      <c r="A595" s="345">
        <v>44281</v>
      </c>
      <c r="B595" s="232" t="s">
        <v>3166</v>
      </c>
      <c r="C595" s="404" t="s">
        <v>2798</v>
      </c>
      <c r="D595" s="434" t="s">
        <v>3167</v>
      </c>
      <c r="E595" s="355">
        <v>743760</v>
      </c>
      <c r="F595" s="511">
        <v>1881552</v>
      </c>
      <c r="G595" s="348">
        <v>36003.480000000003</v>
      </c>
      <c r="H595" s="348">
        <v>36000</v>
      </c>
      <c r="I595" s="358">
        <f t="shared" si="23"/>
        <v>-3.4800000000032014</v>
      </c>
      <c r="J595" s="360">
        <f t="shared" si="25"/>
        <v>5433.3100000000268</v>
      </c>
    </row>
    <row r="596" spans="1:11" ht="60" x14ac:dyDescent="0.35">
      <c r="A596" s="345">
        <v>44284</v>
      </c>
      <c r="B596" s="232" t="s">
        <v>3169</v>
      </c>
      <c r="C596" s="343" t="s">
        <v>2933</v>
      </c>
      <c r="D596" s="434" t="s">
        <v>3168</v>
      </c>
      <c r="E596" s="355">
        <v>733075</v>
      </c>
      <c r="F596" s="511">
        <v>1883234</v>
      </c>
      <c r="G596" s="348">
        <v>35902.519999999997</v>
      </c>
      <c r="H596" s="348">
        <v>35500</v>
      </c>
      <c r="I596" s="358">
        <f t="shared" si="23"/>
        <v>-402.5199999999968</v>
      </c>
      <c r="J596" s="360">
        <f t="shared" si="25"/>
        <v>5030.79000000003</v>
      </c>
    </row>
    <row r="597" spans="1:11" ht="60" x14ac:dyDescent="0.4">
      <c r="A597" s="345">
        <v>44285</v>
      </c>
      <c r="B597" s="232" t="s">
        <v>3170</v>
      </c>
      <c r="C597" s="404" t="s">
        <v>2798</v>
      </c>
      <c r="D597" s="434" t="s">
        <v>3171</v>
      </c>
      <c r="E597" s="355">
        <v>731761.5</v>
      </c>
      <c r="F597" s="511">
        <v>1883235</v>
      </c>
      <c r="G597" s="348">
        <v>35255.620000000003</v>
      </c>
      <c r="H597" s="348">
        <v>35500</v>
      </c>
      <c r="I597" s="358">
        <f t="shared" si="23"/>
        <v>244.37999999999738</v>
      </c>
      <c r="J597" s="360">
        <f t="shared" si="25"/>
        <v>5275.1700000000274</v>
      </c>
    </row>
    <row r="598" spans="1:11" ht="60" x14ac:dyDescent="0.4">
      <c r="A598" s="345">
        <v>44286</v>
      </c>
      <c r="B598" s="232" t="s">
        <v>3174</v>
      </c>
      <c r="C598" s="404" t="s">
        <v>2798</v>
      </c>
      <c r="D598" s="434" t="s">
        <v>3175</v>
      </c>
      <c r="E598" s="355">
        <v>720825</v>
      </c>
      <c r="F598" s="511">
        <v>1884662</v>
      </c>
      <c r="G598" s="348">
        <v>36685.08</v>
      </c>
      <c r="H598" s="348">
        <v>35000</v>
      </c>
      <c r="I598" s="358">
        <f t="shared" si="23"/>
        <v>-1685.0800000000017</v>
      </c>
      <c r="J598" s="360">
        <f t="shared" si="25"/>
        <v>3590.0900000000256</v>
      </c>
    </row>
    <row r="599" spans="1:11" ht="60" x14ac:dyDescent="0.35">
      <c r="A599" s="345">
        <v>44291</v>
      </c>
      <c r="B599" s="276" t="s">
        <v>3178</v>
      </c>
      <c r="C599" s="343" t="s">
        <v>2933</v>
      </c>
      <c r="D599" s="434" t="s">
        <v>3179</v>
      </c>
      <c r="E599" s="355">
        <v>750360</v>
      </c>
      <c r="F599" s="511">
        <v>1885980</v>
      </c>
      <c r="G599" s="348">
        <v>38128.300000000003</v>
      </c>
      <c r="H599" s="348">
        <v>37000</v>
      </c>
      <c r="I599" s="358">
        <f t="shared" si="23"/>
        <v>-1128.3000000000029</v>
      </c>
      <c r="J599" s="360">
        <f t="shared" si="25"/>
        <v>2461.7900000000227</v>
      </c>
      <c r="K599" s="415"/>
    </row>
    <row r="600" spans="1:11" ht="60" x14ac:dyDescent="0.35">
      <c r="A600" s="345">
        <v>44292</v>
      </c>
      <c r="B600" s="276" t="s">
        <v>3186</v>
      </c>
      <c r="C600" s="343" t="s">
        <v>2933</v>
      </c>
      <c r="D600" s="434" t="s">
        <v>3194</v>
      </c>
      <c r="E600" s="355">
        <v>748140</v>
      </c>
      <c r="F600" s="511">
        <v>1887637</v>
      </c>
      <c r="G600" s="348">
        <v>38507.769999999997</v>
      </c>
      <c r="H600" s="348">
        <v>37000</v>
      </c>
      <c r="I600" s="358">
        <f t="shared" si="23"/>
        <v>-1507.7699999999968</v>
      </c>
      <c r="J600" s="360">
        <f t="shared" si="25"/>
        <v>954.0200000000259</v>
      </c>
      <c r="K600" s="415"/>
    </row>
    <row r="601" spans="1:11" ht="60" x14ac:dyDescent="0.35">
      <c r="A601" s="345">
        <v>44295</v>
      </c>
      <c r="B601" s="276" t="s">
        <v>3189</v>
      </c>
      <c r="C601" s="343" t="s">
        <v>2933</v>
      </c>
      <c r="D601" s="434" t="s">
        <v>3190</v>
      </c>
      <c r="E601" s="355">
        <v>744921</v>
      </c>
      <c r="F601" s="511">
        <v>1887296</v>
      </c>
      <c r="G601" s="348">
        <v>38018.870000000003</v>
      </c>
      <c r="H601" s="348">
        <v>37000</v>
      </c>
      <c r="I601" s="358">
        <f t="shared" si="23"/>
        <v>-1018.8700000000026</v>
      </c>
      <c r="J601" s="360">
        <f t="shared" si="25"/>
        <v>-64.849999999976717</v>
      </c>
      <c r="K601" s="415"/>
    </row>
    <row r="602" spans="1:11" ht="60" x14ac:dyDescent="0.35">
      <c r="A602" s="345">
        <v>44298</v>
      </c>
      <c r="B602" s="276" t="s">
        <v>3191</v>
      </c>
      <c r="C602" s="343" t="s">
        <v>2933</v>
      </c>
      <c r="D602" s="434" t="s">
        <v>3195</v>
      </c>
      <c r="E602" s="355">
        <v>744810</v>
      </c>
      <c r="F602" s="511">
        <v>1888840</v>
      </c>
      <c r="G602" s="348">
        <v>40993.300000000003</v>
      </c>
      <c r="H602" s="348">
        <v>37000</v>
      </c>
      <c r="I602" s="358">
        <f t="shared" si="23"/>
        <v>-3993.3000000000029</v>
      </c>
      <c r="J602" s="360">
        <f t="shared" si="25"/>
        <v>-4058.1499999999796</v>
      </c>
      <c r="K602" s="415"/>
    </row>
    <row r="603" spans="1:11" ht="60" x14ac:dyDescent="0.35">
      <c r="A603" s="345">
        <v>44302</v>
      </c>
      <c r="B603" s="276" t="s">
        <v>3192</v>
      </c>
      <c r="C603" s="343" t="s">
        <v>2933</v>
      </c>
      <c r="D603" s="434" t="s">
        <v>3193</v>
      </c>
      <c r="E603" s="355">
        <v>819590</v>
      </c>
      <c r="F603" s="511">
        <v>1890509</v>
      </c>
      <c r="G603" s="348">
        <v>43019.82</v>
      </c>
      <c r="H603" s="348">
        <v>41000</v>
      </c>
      <c r="I603" s="358">
        <f t="shared" si="23"/>
        <v>-2019.8199999999997</v>
      </c>
      <c r="J603" s="360">
        <f t="shared" si="25"/>
        <v>-6077.9699999999793</v>
      </c>
      <c r="K603" s="415"/>
    </row>
    <row r="604" spans="1:11" ht="60" x14ac:dyDescent="0.35">
      <c r="A604" s="345">
        <v>44306</v>
      </c>
      <c r="B604" s="276" t="s">
        <v>3206</v>
      </c>
      <c r="C604" s="343" t="s">
        <v>2933</v>
      </c>
      <c r="D604" s="434" t="s">
        <v>3207</v>
      </c>
      <c r="E604" s="355">
        <v>893362.5</v>
      </c>
      <c r="F604" s="511">
        <v>1891825</v>
      </c>
      <c r="G604" s="348">
        <v>43252.47</v>
      </c>
      <c r="H604" s="348">
        <v>45000</v>
      </c>
      <c r="I604" s="358">
        <f t="shared" si="23"/>
        <v>1747.5299999999988</v>
      </c>
      <c r="J604" s="360">
        <f t="shared" si="25"/>
        <v>-4330.4399999999805</v>
      </c>
      <c r="K604" s="415"/>
    </row>
    <row r="605" spans="1:11" ht="60" x14ac:dyDescent="0.35">
      <c r="A605" s="345">
        <v>44306</v>
      </c>
      <c r="B605" s="276" t="s">
        <v>3208</v>
      </c>
      <c r="C605" s="343" t="s">
        <v>2933</v>
      </c>
      <c r="D605" s="434" t="s">
        <v>3209</v>
      </c>
      <c r="E605" s="355">
        <v>893250</v>
      </c>
      <c r="F605" s="511">
        <v>1891826</v>
      </c>
      <c r="G605" s="348">
        <v>43392.49</v>
      </c>
      <c r="H605" s="348">
        <v>45000</v>
      </c>
      <c r="I605" s="358">
        <f t="shared" si="23"/>
        <v>1607.510000000002</v>
      </c>
      <c r="J605" s="360">
        <f t="shared" si="25"/>
        <v>-2722.9299999999785</v>
      </c>
      <c r="K605" s="415"/>
    </row>
    <row r="606" spans="1:11" ht="63" x14ac:dyDescent="0.4">
      <c r="A606" s="345">
        <v>44309</v>
      </c>
      <c r="B606" s="276" t="s">
        <v>3196</v>
      </c>
      <c r="C606" s="404" t="s">
        <v>2798</v>
      </c>
      <c r="D606" s="434" t="s">
        <v>3197</v>
      </c>
      <c r="E606" s="355">
        <v>895950</v>
      </c>
      <c r="F606" s="511">
        <v>1893052</v>
      </c>
      <c r="G606" s="348">
        <v>44363.87</v>
      </c>
      <c r="H606" s="348">
        <v>45000</v>
      </c>
      <c r="I606" s="358">
        <f t="shared" si="23"/>
        <v>636.12999999999738</v>
      </c>
      <c r="J606" s="360">
        <f t="shared" si="25"/>
        <v>-2086.7999999999811</v>
      </c>
      <c r="K606" s="415"/>
    </row>
    <row r="607" spans="1:11" ht="63" x14ac:dyDescent="0.4">
      <c r="A607" s="345">
        <v>44309</v>
      </c>
      <c r="B607" s="276" t="s">
        <v>3198</v>
      </c>
      <c r="C607" s="404" t="s">
        <v>2798</v>
      </c>
      <c r="D607" s="434" t="s">
        <v>3199</v>
      </c>
      <c r="E607" s="355">
        <v>897300</v>
      </c>
      <c r="F607" s="511">
        <v>1893053</v>
      </c>
      <c r="G607" s="348">
        <v>44294.27</v>
      </c>
      <c r="H607" s="348">
        <v>45000</v>
      </c>
      <c r="I607" s="358">
        <f t="shared" si="23"/>
        <v>705.7300000000032</v>
      </c>
      <c r="J607" s="360">
        <f t="shared" si="25"/>
        <v>-1381.0699999999779</v>
      </c>
      <c r="K607" s="415"/>
    </row>
    <row r="608" spans="1:11" ht="63" x14ac:dyDescent="0.35">
      <c r="A608" s="345">
        <v>44312</v>
      </c>
      <c r="B608" s="276" t="s">
        <v>3210</v>
      </c>
      <c r="C608" s="343" t="s">
        <v>2933</v>
      </c>
      <c r="D608" s="434" t="s">
        <v>3211</v>
      </c>
      <c r="E608" s="355">
        <v>894150</v>
      </c>
      <c r="F608" s="511">
        <v>1894707</v>
      </c>
      <c r="G608" s="348">
        <v>41673.56</v>
      </c>
      <c r="H608" s="348">
        <v>45000</v>
      </c>
      <c r="I608" s="358">
        <f t="shared" si="23"/>
        <v>3326.4400000000023</v>
      </c>
      <c r="J608" s="360">
        <f t="shared" si="25"/>
        <v>1945.3700000000244</v>
      </c>
      <c r="K608" s="415"/>
    </row>
    <row r="609" spans="1:11" ht="63" x14ac:dyDescent="0.4">
      <c r="A609" s="345">
        <v>44313</v>
      </c>
      <c r="B609" s="276" t="s">
        <v>3200</v>
      </c>
      <c r="C609" s="404" t="s">
        <v>2798</v>
      </c>
      <c r="D609" s="434" t="s">
        <v>3201</v>
      </c>
      <c r="E609" s="355">
        <v>901800</v>
      </c>
      <c r="F609" s="511">
        <v>1894708</v>
      </c>
      <c r="G609" s="348">
        <v>44553.71</v>
      </c>
      <c r="H609" s="348">
        <v>45000</v>
      </c>
      <c r="I609" s="358">
        <f t="shared" si="23"/>
        <v>446.29000000000087</v>
      </c>
      <c r="J609" s="360">
        <f t="shared" si="25"/>
        <v>2391.6600000000253</v>
      </c>
      <c r="K609" s="415"/>
    </row>
    <row r="610" spans="1:11" ht="63" x14ac:dyDescent="0.35">
      <c r="A610" s="345">
        <v>44316</v>
      </c>
      <c r="B610" s="276" t="s">
        <v>3214</v>
      </c>
      <c r="C610" s="343" t="s">
        <v>2933</v>
      </c>
      <c r="D610" s="434" t="s">
        <v>3215</v>
      </c>
      <c r="E610" s="355">
        <v>929200</v>
      </c>
      <c r="F610" s="511">
        <v>1896154</v>
      </c>
      <c r="G610" s="348">
        <v>45359.97</v>
      </c>
      <c r="H610" s="348">
        <v>46000</v>
      </c>
      <c r="I610" s="358">
        <f t="shared" si="23"/>
        <v>640.02999999999884</v>
      </c>
      <c r="J610" s="360">
        <f t="shared" si="25"/>
        <v>3031.6900000000242</v>
      </c>
      <c r="K610" s="415"/>
    </row>
    <row r="611" spans="1:11" ht="63" x14ac:dyDescent="0.45">
      <c r="A611" s="345">
        <v>44316</v>
      </c>
      <c r="B611" s="276" t="s">
        <v>3212</v>
      </c>
      <c r="C611" s="416" t="s">
        <v>2798</v>
      </c>
      <c r="D611" s="434" t="s">
        <v>3213</v>
      </c>
      <c r="E611" s="355">
        <v>913050</v>
      </c>
      <c r="F611" s="511">
        <v>1896155</v>
      </c>
      <c r="G611" s="348">
        <v>45269.32</v>
      </c>
      <c r="H611" s="348">
        <v>45000</v>
      </c>
      <c r="I611" s="358">
        <f t="shared" si="23"/>
        <v>-269.31999999999971</v>
      </c>
      <c r="J611" s="360">
        <f t="shared" si="25"/>
        <v>2762.3700000000244</v>
      </c>
      <c r="K611" s="415"/>
    </row>
    <row r="612" spans="1:11" ht="63" x14ac:dyDescent="0.35">
      <c r="A612" s="345">
        <v>44319</v>
      </c>
      <c r="B612" s="262" t="s">
        <v>3253</v>
      </c>
      <c r="C612" s="343" t="s">
        <v>2933</v>
      </c>
      <c r="D612" s="434" t="s">
        <v>3220</v>
      </c>
      <c r="E612" s="355">
        <v>930120</v>
      </c>
      <c r="F612" s="511">
        <v>1897308</v>
      </c>
      <c r="G612" s="348">
        <v>42627.31</v>
      </c>
      <c r="H612" s="348">
        <v>46000</v>
      </c>
      <c r="I612" s="358">
        <f t="shared" si="23"/>
        <v>3372.6900000000023</v>
      </c>
      <c r="J612" s="360">
        <f t="shared" si="25"/>
        <v>6135.0600000000268</v>
      </c>
      <c r="K612" s="415"/>
    </row>
    <row r="613" spans="1:11" ht="63" x14ac:dyDescent="0.35">
      <c r="A613" s="345">
        <v>44320</v>
      </c>
      <c r="B613" s="262" t="s">
        <v>3254</v>
      </c>
      <c r="C613" s="343" t="s">
        <v>2933</v>
      </c>
      <c r="D613" s="434" t="s">
        <v>3221</v>
      </c>
      <c r="E613" s="355">
        <v>909000</v>
      </c>
      <c r="F613" s="511">
        <v>1897309</v>
      </c>
      <c r="G613" s="348">
        <v>43339.97</v>
      </c>
      <c r="H613" s="348">
        <v>45000</v>
      </c>
      <c r="I613" s="358">
        <f t="shared" si="23"/>
        <v>1660.0299999999988</v>
      </c>
      <c r="J613" s="360">
        <f t="shared" si="25"/>
        <v>7795.0900000000256</v>
      </c>
      <c r="K613" s="415"/>
    </row>
    <row r="614" spans="1:11" ht="63" x14ac:dyDescent="0.45">
      <c r="A614" s="345">
        <v>44323</v>
      </c>
      <c r="B614" s="262" t="s">
        <v>3255</v>
      </c>
      <c r="C614" s="416" t="s">
        <v>2798</v>
      </c>
      <c r="D614" s="434" t="s">
        <v>3222</v>
      </c>
      <c r="E614" s="355">
        <v>759620</v>
      </c>
      <c r="F614" s="511">
        <v>1898923</v>
      </c>
      <c r="G614" s="348">
        <v>40582.080000000002</v>
      </c>
      <c r="H614" s="348">
        <v>38000</v>
      </c>
      <c r="I614" s="358">
        <f t="shared" si="23"/>
        <v>-2582.0800000000017</v>
      </c>
      <c r="J614" s="360">
        <f t="shared" si="25"/>
        <v>5213.0100000000239</v>
      </c>
      <c r="K614" s="415"/>
    </row>
    <row r="615" spans="1:11" ht="63" x14ac:dyDescent="0.45">
      <c r="A615" s="345">
        <v>44323</v>
      </c>
      <c r="B615" s="262" t="s">
        <v>3256</v>
      </c>
      <c r="C615" s="416" t="s">
        <v>2798</v>
      </c>
      <c r="D615" s="434" t="s">
        <v>3223</v>
      </c>
      <c r="E615" s="355">
        <v>759620</v>
      </c>
      <c r="F615" s="511">
        <v>1898924</v>
      </c>
      <c r="G615" s="348">
        <v>40272.959999999999</v>
      </c>
      <c r="H615" s="348">
        <v>38000</v>
      </c>
      <c r="I615" s="358">
        <f t="shared" si="23"/>
        <v>-2272.9599999999991</v>
      </c>
      <c r="J615" s="360">
        <f t="shared" si="25"/>
        <v>2940.0500000000247</v>
      </c>
      <c r="K615" s="415"/>
    </row>
    <row r="616" spans="1:11" ht="63" x14ac:dyDescent="0.35">
      <c r="A616" s="345">
        <v>44326</v>
      </c>
      <c r="B616" s="262" t="s">
        <v>3257</v>
      </c>
      <c r="C616" s="343" t="s">
        <v>2933</v>
      </c>
      <c r="D616" s="434" t="s">
        <v>3224</v>
      </c>
      <c r="E616" s="355">
        <v>776490</v>
      </c>
      <c r="F616" s="511">
        <v>1900120</v>
      </c>
      <c r="G616" s="348">
        <v>36732.589999999997</v>
      </c>
      <c r="H616" s="348">
        <v>39000</v>
      </c>
      <c r="I616" s="358">
        <f t="shared" si="23"/>
        <v>2267.4100000000035</v>
      </c>
      <c r="J616" s="360">
        <f t="shared" si="25"/>
        <v>5207.4600000000282</v>
      </c>
      <c r="K616" s="415"/>
    </row>
    <row r="617" spans="1:11" ht="63" x14ac:dyDescent="0.35">
      <c r="A617" s="345">
        <v>44327</v>
      </c>
      <c r="B617" s="262" t="s">
        <v>3258</v>
      </c>
      <c r="C617" s="343" t="s">
        <v>2933</v>
      </c>
      <c r="D617" s="434" t="s">
        <v>3225</v>
      </c>
      <c r="E617" s="355">
        <v>776100</v>
      </c>
      <c r="F617" s="511">
        <v>1900121</v>
      </c>
      <c r="G617" s="348">
        <v>36943.32</v>
      </c>
      <c r="H617" s="348">
        <v>39000</v>
      </c>
      <c r="I617" s="358">
        <f t="shared" si="23"/>
        <v>2056.6800000000003</v>
      </c>
      <c r="J617" s="360">
        <f t="shared" si="25"/>
        <v>7264.1400000000285</v>
      </c>
      <c r="K617" s="415"/>
    </row>
    <row r="618" spans="1:11" ht="63" x14ac:dyDescent="0.35">
      <c r="A618" s="345">
        <v>44330</v>
      </c>
      <c r="B618" s="262" t="s">
        <v>3259</v>
      </c>
      <c r="C618" s="343" t="s">
        <v>2933</v>
      </c>
      <c r="D618" s="434" t="s">
        <v>3226</v>
      </c>
      <c r="E618" s="355">
        <v>675580</v>
      </c>
      <c r="F618" s="511">
        <v>1901448</v>
      </c>
      <c r="G618" s="348">
        <v>36531.160000000003</v>
      </c>
      <c r="H618" s="348">
        <v>34000</v>
      </c>
      <c r="I618" s="358">
        <f t="shared" si="23"/>
        <v>-2531.1600000000035</v>
      </c>
      <c r="J618" s="360">
        <f t="shared" si="25"/>
        <v>4732.980000000025</v>
      </c>
      <c r="K618" s="415"/>
    </row>
    <row r="619" spans="1:11" ht="63" x14ac:dyDescent="0.35">
      <c r="A619" s="345">
        <v>44333</v>
      </c>
      <c r="B619" s="262" t="s">
        <v>3260</v>
      </c>
      <c r="C619" s="343" t="s">
        <v>2933</v>
      </c>
      <c r="D619" s="434" t="s">
        <v>3227</v>
      </c>
      <c r="E619" s="355">
        <v>676770</v>
      </c>
      <c r="F619" s="511">
        <v>1901449</v>
      </c>
      <c r="G619" s="348">
        <v>36107.760000000002</v>
      </c>
      <c r="H619" s="348">
        <v>34000</v>
      </c>
      <c r="I619" s="358">
        <f t="shared" si="23"/>
        <v>-2107.760000000002</v>
      </c>
      <c r="J619" s="360">
        <f>J618+I619</f>
        <v>2625.220000000023</v>
      </c>
      <c r="K619" s="415"/>
    </row>
    <row r="620" spans="1:11" ht="63" x14ac:dyDescent="0.45">
      <c r="A620" s="345">
        <v>44334</v>
      </c>
      <c r="B620" s="262" t="s">
        <v>3261</v>
      </c>
      <c r="C620" s="416" t="s">
        <v>2798</v>
      </c>
      <c r="D620" s="434" t="s">
        <v>3228</v>
      </c>
      <c r="E620" s="355">
        <v>714240</v>
      </c>
      <c r="F620" s="511">
        <v>1902856</v>
      </c>
      <c r="G620" s="348">
        <v>36108.160000000003</v>
      </c>
      <c r="H620" s="348">
        <v>36000</v>
      </c>
      <c r="I620" s="358">
        <f t="shared" si="23"/>
        <v>-108.16000000000349</v>
      </c>
      <c r="J620" s="360">
        <f t="shared" ref="J620:J1305" si="26">J619+I620</f>
        <v>2517.0600000000195</v>
      </c>
    </row>
    <row r="621" spans="1:11" ht="63" x14ac:dyDescent="0.35">
      <c r="A621" s="345">
        <v>44335</v>
      </c>
      <c r="B621" s="262" t="s">
        <v>3262</v>
      </c>
      <c r="C621" s="343" t="s">
        <v>2933</v>
      </c>
      <c r="D621" s="434" t="s">
        <v>3229</v>
      </c>
      <c r="E621" s="355">
        <v>712980</v>
      </c>
      <c r="F621" s="511">
        <v>1902857</v>
      </c>
      <c r="G621" s="348">
        <v>34423.19</v>
      </c>
      <c r="H621" s="348">
        <v>36000</v>
      </c>
      <c r="I621" s="358">
        <f t="shared" ref="I621:I1305" si="27">H621-G621</f>
        <v>1576.8099999999977</v>
      </c>
      <c r="J621" s="360">
        <f t="shared" si="26"/>
        <v>4093.8700000000172</v>
      </c>
    </row>
    <row r="622" spans="1:11" ht="63" x14ac:dyDescent="0.5">
      <c r="A622" s="345">
        <v>44337</v>
      </c>
      <c r="B622" s="262" t="s">
        <v>3263</v>
      </c>
      <c r="C622" s="417" t="s">
        <v>2798</v>
      </c>
      <c r="D622" s="434" t="s">
        <v>3230</v>
      </c>
      <c r="E622" s="355">
        <v>659505</v>
      </c>
      <c r="F622" s="511">
        <v>1904076</v>
      </c>
      <c r="G622" s="348">
        <v>37687.279999999999</v>
      </c>
      <c r="H622" s="348">
        <v>33000</v>
      </c>
      <c r="I622" s="358">
        <f t="shared" si="27"/>
        <v>-4687.2799999999988</v>
      </c>
      <c r="J622" s="360">
        <f t="shared" si="26"/>
        <v>-593.40999999998166</v>
      </c>
    </row>
    <row r="623" spans="1:11" ht="63" x14ac:dyDescent="0.35">
      <c r="A623" s="345">
        <v>44340</v>
      </c>
      <c r="B623" s="262" t="s">
        <v>3264</v>
      </c>
      <c r="C623" s="343" t="s">
        <v>2933</v>
      </c>
      <c r="D623" s="434" t="s">
        <v>3231</v>
      </c>
      <c r="E623" s="355">
        <v>657690</v>
      </c>
      <c r="F623" s="511">
        <v>1904077</v>
      </c>
      <c r="G623" s="348">
        <v>37433.68</v>
      </c>
      <c r="H623" s="348">
        <v>33000</v>
      </c>
      <c r="I623" s="358">
        <f t="shared" si="27"/>
        <v>-4433.68</v>
      </c>
      <c r="J623" s="360">
        <f t="shared" si="26"/>
        <v>-5027.089999999982</v>
      </c>
    </row>
    <row r="624" spans="1:11" ht="63" x14ac:dyDescent="0.35">
      <c r="A624" s="345">
        <v>44340</v>
      </c>
      <c r="B624" s="262" t="s">
        <v>3265</v>
      </c>
      <c r="C624" s="343" t="s">
        <v>2933</v>
      </c>
      <c r="D624" s="434" t="s">
        <v>3232</v>
      </c>
      <c r="E624" s="355">
        <v>755820</v>
      </c>
      <c r="F624" s="511">
        <v>1904444</v>
      </c>
      <c r="G624" s="348">
        <v>37638.089999999997</v>
      </c>
      <c r="H624" s="348">
        <v>38000</v>
      </c>
      <c r="I624" s="358">
        <f t="shared" si="27"/>
        <v>361.91000000000349</v>
      </c>
      <c r="J624" s="360">
        <f t="shared" si="26"/>
        <v>-4665.1799999999785</v>
      </c>
    </row>
    <row r="625" spans="1:10" ht="63" x14ac:dyDescent="0.35">
      <c r="A625" s="345">
        <v>44341</v>
      </c>
      <c r="B625" s="262" t="s">
        <v>3266</v>
      </c>
      <c r="C625" s="343" t="s">
        <v>2933</v>
      </c>
      <c r="D625" s="434" t="s">
        <v>3233</v>
      </c>
      <c r="E625" s="355">
        <v>758100</v>
      </c>
      <c r="F625" s="511">
        <v>1904078</v>
      </c>
      <c r="G625" s="348">
        <v>37926.800000000003</v>
      </c>
      <c r="H625" s="348">
        <v>38000</v>
      </c>
      <c r="I625" s="358">
        <f t="shared" si="27"/>
        <v>73.19999999999709</v>
      </c>
      <c r="J625" s="360">
        <f t="shared" si="26"/>
        <v>-4591.9799999999814</v>
      </c>
    </row>
    <row r="626" spans="1:10" ht="59.25" customHeight="1" x14ac:dyDescent="0.5">
      <c r="A626" s="345">
        <v>44344</v>
      </c>
      <c r="B626" s="262" t="s">
        <v>3272</v>
      </c>
      <c r="C626" s="417" t="s">
        <v>2798</v>
      </c>
      <c r="D626" s="434" t="s">
        <v>3234</v>
      </c>
      <c r="E626" s="355">
        <v>799000</v>
      </c>
      <c r="F626" s="525">
        <v>1906129</v>
      </c>
      <c r="G626" s="348">
        <v>39440.36</v>
      </c>
      <c r="H626" s="348">
        <v>40000</v>
      </c>
      <c r="I626" s="358">
        <f t="shared" si="27"/>
        <v>559.63999999999942</v>
      </c>
      <c r="J626" s="360">
        <f t="shared" si="26"/>
        <v>-4032.339999999982</v>
      </c>
    </row>
    <row r="627" spans="1:10" ht="63" x14ac:dyDescent="0.5">
      <c r="A627" s="345">
        <v>44344</v>
      </c>
      <c r="B627" s="262" t="s">
        <v>3273</v>
      </c>
      <c r="C627" s="417" t="s">
        <v>2798</v>
      </c>
      <c r="D627" s="434" t="s">
        <v>3235</v>
      </c>
      <c r="E627" s="355">
        <v>799000</v>
      </c>
      <c r="F627" s="525">
        <v>1906569</v>
      </c>
      <c r="G627" s="348">
        <v>40769.800000000003</v>
      </c>
      <c r="H627" s="348">
        <v>40000</v>
      </c>
      <c r="I627" s="358">
        <f t="shared" si="27"/>
        <v>-769.80000000000291</v>
      </c>
      <c r="J627" s="360">
        <f t="shared" si="26"/>
        <v>-4802.1399999999849</v>
      </c>
    </row>
    <row r="628" spans="1:10" ht="63" x14ac:dyDescent="0.35">
      <c r="A628" s="345">
        <v>44348</v>
      </c>
      <c r="B628" s="311" t="s">
        <v>3279</v>
      </c>
      <c r="C628" s="343" t="s">
        <v>2933</v>
      </c>
      <c r="D628" s="434" t="s">
        <v>3280</v>
      </c>
      <c r="E628" s="355">
        <v>836430</v>
      </c>
      <c r="F628" s="525">
        <v>1907711</v>
      </c>
      <c r="G628" s="348">
        <v>44774.1</v>
      </c>
      <c r="H628" s="348">
        <v>42000</v>
      </c>
      <c r="I628" s="358">
        <f t="shared" si="27"/>
        <v>-2774.0999999999985</v>
      </c>
      <c r="J628" s="360">
        <f t="shared" si="26"/>
        <v>-7576.2399999999834</v>
      </c>
    </row>
    <row r="629" spans="1:10" ht="63" x14ac:dyDescent="0.35">
      <c r="A629" s="345">
        <v>44348</v>
      </c>
      <c r="B629" s="311" t="s">
        <v>3281</v>
      </c>
      <c r="C629" s="343" t="s">
        <v>2933</v>
      </c>
      <c r="D629" s="434" t="s">
        <v>3282</v>
      </c>
      <c r="E629" s="355">
        <v>836430</v>
      </c>
      <c r="F629" s="525">
        <v>1907712</v>
      </c>
      <c r="G629" s="348">
        <v>44698.6</v>
      </c>
      <c r="H629" s="348">
        <v>42000</v>
      </c>
      <c r="I629" s="358">
        <f t="shared" si="27"/>
        <v>-2698.5999999999985</v>
      </c>
      <c r="J629" s="360">
        <f t="shared" si="26"/>
        <v>-10274.839999999982</v>
      </c>
    </row>
    <row r="630" spans="1:10" ht="63" x14ac:dyDescent="0.35">
      <c r="A630" s="345">
        <v>44351</v>
      </c>
      <c r="B630" s="311" t="s">
        <v>3284</v>
      </c>
      <c r="C630" s="343" t="s">
        <v>2933</v>
      </c>
      <c r="D630" s="434" t="s">
        <v>3285</v>
      </c>
      <c r="E630" s="355">
        <v>939295</v>
      </c>
      <c r="F630" s="525">
        <v>1908964</v>
      </c>
      <c r="G630" s="348">
        <v>45154.91</v>
      </c>
      <c r="H630" s="348">
        <v>47000</v>
      </c>
      <c r="I630" s="358">
        <f t="shared" si="27"/>
        <v>1845.0899999999965</v>
      </c>
      <c r="J630" s="360">
        <f t="shared" si="26"/>
        <v>-8429.7499999999854</v>
      </c>
    </row>
    <row r="631" spans="1:10" ht="63" x14ac:dyDescent="0.35">
      <c r="A631" s="345">
        <v>44354</v>
      </c>
      <c r="B631" s="311" t="s">
        <v>3286</v>
      </c>
      <c r="C631" s="343" t="s">
        <v>2933</v>
      </c>
      <c r="D631" s="434" t="s">
        <v>3287</v>
      </c>
      <c r="E631" s="355">
        <v>937650</v>
      </c>
      <c r="F631" s="525">
        <v>1908965</v>
      </c>
      <c r="G631" s="348">
        <v>42398.43</v>
      </c>
      <c r="H631" s="348">
        <v>47000</v>
      </c>
      <c r="I631" s="358">
        <f t="shared" si="27"/>
        <v>4601.57</v>
      </c>
      <c r="J631" s="360">
        <f t="shared" si="26"/>
        <v>-3828.1799999999857</v>
      </c>
    </row>
    <row r="632" spans="1:10" ht="63" x14ac:dyDescent="0.35">
      <c r="A632" s="345">
        <v>44355</v>
      </c>
      <c r="B632" s="311" t="s">
        <v>3288</v>
      </c>
      <c r="C632" s="343" t="s">
        <v>2933</v>
      </c>
      <c r="D632" s="434" t="s">
        <v>3289</v>
      </c>
      <c r="E632" s="355">
        <v>930835</v>
      </c>
      <c r="F632" s="525">
        <v>1910442</v>
      </c>
      <c r="G632" s="348">
        <v>37563.599999999999</v>
      </c>
      <c r="H632" s="348">
        <v>47000</v>
      </c>
      <c r="I632" s="358">
        <f t="shared" si="27"/>
        <v>9436.4000000000015</v>
      </c>
      <c r="J632" s="360">
        <f t="shared" si="26"/>
        <v>5608.2200000000157</v>
      </c>
    </row>
    <row r="633" spans="1:10" ht="63" x14ac:dyDescent="0.35">
      <c r="A633" s="345">
        <v>44355</v>
      </c>
      <c r="B633" s="311" t="s">
        <v>3290</v>
      </c>
      <c r="C633" s="343" t="s">
        <v>2933</v>
      </c>
      <c r="D633" s="434" t="s">
        <v>3291</v>
      </c>
      <c r="E633" s="355">
        <v>930835</v>
      </c>
      <c r="F633" s="525">
        <v>1910443</v>
      </c>
      <c r="G633" s="348">
        <v>37676.339999999997</v>
      </c>
      <c r="H633" s="348">
        <v>47000</v>
      </c>
      <c r="I633" s="358">
        <f t="shared" si="27"/>
        <v>9323.6600000000035</v>
      </c>
      <c r="J633" s="360">
        <f t="shared" si="26"/>
        <v>14931.880000000019</v>
      </c>
    </row>
    <row r="634" spans="1:10" ht="63" x14ac:dyDescent="0.35">
      <c r="A634" s="345">
        <v>44358</v>
      </c>
      <c r="B634" s="311" t="s">
        <v>3292</v>
      </c>
      <c r="C634" s="343" t="s">
        <v>2933</v>
      </c>
      <c r="D634" s="434" t="s">
        <v>3293</v>
      </c>
      <c r="E634" s="355">
        <v>633280</v>
      </c>
      <c r="F634" s="525">
        <v>1911479</v>
      </c>
      <c r="G634" s="348">
        <v>36489.589999999997</v>
      </c>
      <c r="H634" s="348">
        <v>32000</v>
      </c>
      <c r="I634" s="358">
        <f t="shared" si="27"/>
        <v>-4489.5899999999965</v>
      </c>
      <c r="J634" s="360">
        <f t="shared" si="26"/>
        <v>10442.290000000023</v>
      </c>
    </row>
    <row r="635" spans="1:10" ht="63" x14ac:dyDescent="0.5">
      <c r="A635" s="345">
        <v>44358</v>
      </c>
      <c r="B635" s="311" t="s">
        <v>3278</v>
      </c>
      <c r="C635" s="417" t="s">
        <v>2798</v>
      </c>
      <c r="D635" s="434" t="s">
        <v>3277</v>
      </c>
      <c r="E635" s="355">
        <v>633280</v>
      </c>
      <c r="F635" s="511">
        <v>1911870</v>
      </c>
      <c r="G635" s="348">
        <v>36381.42</v>
      </c>
      <c r="H635" s="348">
        <v>32000</v>
      </c>
      <c r="I635" s="358">
        <f>H635-G635</f>
        <v>-4381.4199999999983</v>
      </c>
      <c r="J635" s="360">
        <f t="shared" si="26"/>
        <v>6060.8700000000244</v>
      </c>
    </row>
    <row r="636" spans="1:10" ht="63" x14ac:dyDescent="0.35">
      <c r="A636" s="345">
        <v>44362</v>
      </c>
      <c r="B636" s="311" t="s">
        <v>3294</v>
      </c>
      <c r="C636" s="343" t="s">
        <v>2933</v>
      </c>
      <c r="D636" s="434" t="s">
        <v>3295</v>
      </c>
      <c r="E636" s="355">
        <v>664620</v>
      </c>
      <c r="F636" s="511">
        <v>1913081</v>
      </c>
      <c r="G636" s="348">
        <v>32675</v>
      </c>
      <c r="H636" s="348">
        <v>33000</v>
      </c>
      <c r="I636" s="358">
        <f t="shared" si="27"/>
        <v>325</v>
      </c>
      <c r="J636" s="360">
        <f t="shared" si="26"/>
        <v>6385.8700000000244</v>
      </c>
    </row>
    <row r="637" spans="1:10" ht="63" x14ac:dyDescent="0.35">
      <c r="A637" s="345">
        <v>44362</v>
      </c>
      <c r="B637" s="311" t="s">
        <v>3296</v>
      </c>
      <c r="C637" s="343" t="s">
        <v>2933</v>
      </c>
      <c r="D637" s="434" t="s">
        <v>3297</v>
      </c>
      <c r="E637" s="355">
        <v>664620</v>
      </c>
      <c r="F637" s="511">
        <v>1913082</v>
      </c>
      <c r="G637" s="348">
        <v>32796.339999999997</v>
      </c>
      <c r="H637" s="348">
        <v>33000</v>
      </c>
      <c r="I637" s="358">
        <f t="shared" si="27"/>
        <v>203.66000000000349</v>
      </c>
      <c r="J637" s="360">
        <f t="shared" si="26"/>
        <v>6589.5300000000279</v>
      </c>
    </row>
    <row r="638" spans="1:10" ht="63" x14ac:dyDescent="0.35">
      <c r="A638" s="345">
        <v>44365</v>
      </c>
      <c r="B638" s="311" t="s">
        <v>3300</v>
      </c>
      <c r="C638" s="343" t="s">
        <v>2933</v>
      </c>
      <c r="D638" s="434" t="s">
        <v>3301</v>
      </c>
      <c r="E638" s="355">
        <v>650160</v>
      </c>
      <c r="F638" s="511">
        <v>1914505</v>
      </c>
      <c r="G638" s="348">
        <v>33524.370000000003</v>
      </c>
      <c r="H638" s="348">
        <v>31500</v>
      </c>
      <c r="I638" s="358">
        <f t="shared" si="27"/>
        <v>-2024.3700000000026</v>
      </c>
      <c r="J638" s="360">
        <f t="shared" si="26"/>
        <v>4565.1600000000253</v>
      </c>
    </row>
    <row r="639" spans="1:10" ht="63" x14ac:dyDescent="0.35">
      <c r="A639" s="345">
        <v>44365</v>
      </c>
      <c r="B639" s="311" t="s">
        <v>3302</v>
      </c>
      <c r="C639" s="343" t="s">
        <v>2933</v>
      </c>
      <c r="D639" s="434" t="s">
        <v>3303</v>
      </c>
      <c r="E639" s="355">
        <v>650160</v>
      </c>
      <c r="F639" s="511">
        <v>1914506</v>
      </c>
      <c r="G639" s="348">
        <v>33658.839999999997</v>
      </c>
      <c r="H639" s="348">
        <v>31500</v>
      </c>
      <c r="I639" s="358">
        <f t="shared" si="27"/>
        <v>-2158.8399999999965</v>
      </c>
      <c r="J639" s="360">
        <f t="shared" si="26"/>
        <v>2406.3200000000288</v>
      </c>
    </row>
    <row r="640" spans="1:10" ht="63" x14ac:dyDescent="0.35">
      <c r="A640" s="345">
        <v>44369</v>
      </c>
      <c r="B640" s="311" t="s">
        <v>3304</v>
      </c>
      <c r="C640" s="343" t="s">
        <v>2933</v>
      </c>
      <c r="D640" s="434" t="s">
        <v>3305</v>
      </c>
      <c r="E640" s="355">
        <v>720650</v>
      </c>
      <c r="F640" s="511">
        <v>1915708</v>
      </c>
      <c r="G640" s="348">
        <v>34391.46</v>
      </c>
      <c r="H640" s="348">
        <v>35000</v>
      </c>
      <c r="I640" s="358">
        <f t="shared" si="27"/>
        <v>608.54000000000087</v>
      </c>
      <c r="J640" s="360">
        <f t="shared" si="26"/>
        <v>3014.8600000000297</v>
      </c>
    </row>
    <row r="641" spans="1:10" ht="63" x14ac:dyDescent="0.35">
      <c r="A641" s="345">
        <v>44369</v>
      </c>
      <c r="B641" s="311" t="s">
        <v>3306</v>
      </c>
      <c r="C641" s="343" t="s">
        <v>2933</v>
      </c>
      <c r="D641" s="434" t="s">
        <v>3307</v>
      </c>
      <c r="E641" s="355">
        <v>719950</v>
      </c>
      <c r="F641" s="511">
        <v>1915709</v>
      </c>
      <c r="G641" s="348">
        <v>35212.51</v>
      </c>
      <c r="H641" s="348">
        <v>35000</v>
      </c>
      <c r="I641" s="358">
        <f t="shared" si="27"/>
        <v>-212.51000000000204</v>
      </c>
      <c r="J641" s="360">
        <f t="shared" si="26"/>
        <v>2802.3500000000276</v>
      </c>
    </row>
    <row r="642" spans="1:10" ht="63" x14ac:dyDescent="0.35">
      <c r="A642" s="345">
        <v>44372</v>
      </c>
      <c r="B642" s="311" t="s">
        <v>3324</v>
      </c>
      <c r="C642" s="343" t="s">
        <v>2933</v>
      </c>
      <c r="D642" s="434" t="s">
        <v>3325</v>
      </c>
      <c r="E642" s="355">
        <v>674420</v>
      </c>
      <c r="F642" s="511">
        <v>1917250</v>
      </c>
      <c r="G642" s="348">
        <v>34773.74</v>
      </c>
      <c r="H642" s="348">
        <v>34000</v>
      </c>
      <c r="I642" s="358">
        <f t="shared" si="27"/>
        <v>-773.73999999999796</v>
      </c>
      <c r="J642" s="360">
        <f t="shared" si="26"/>
        <v>2028.6100000000297</v>
      </c>
    </row>
    <row r="643" spans="1:10" ht="63" x14ac:dyDescent="0.35">
      <c r="A643" s="345">
        <v>44372</v>
      </c>
      <c r="B643" s="311" t="s">
        <v>3326</v>
      </c>
      <c r="C643" s="343" t="s">
        <v>2933</v>
      </c>
      <c r="D643" s="434" t="s">
        <v>3327</v>
      </c>
      <c r="E643" s="355">
        <v>674220</v>
      </c>
      <c r="F643" s="511">
        <v>1916923</v>
      </c>
      <c r="G643" s="348">
        <v>34989.01</v>
      </c>
      <c r="H643" s="348">
        <v>34000</v>
      </c>
      <c r="I643" s="358">
        <f t="shared" si="27"/>
        <v>-989.01000000000204</v>
      </c>
      <c r="J643" s="360">
        <f t="shared" si="26"/>
        <v>1039.6000000000276</v>
      </c>
    </row>
    <row r="644" spans="1:10" ht="63" x14ac:dyDescent="0.35">
      <c r="A644" s="345">
        <v>44373</v>
      </c>
      <c r="B644" s="311" t="s">
        <v>3328</v>
      </c>
      <c r="C644" s="343" t="s">
        <v>2933</v>
      </c>
      <c r="D644" s="434" t="s">
        <v>3329</v>
      </c>
      <c r="E644" s="355">
        <v>695275</v>
      </c>
      <c r="F644" s="511">
        <v>1917251</v>
      </c>
      <c r="G644" s="348">
        <v>35086.92</v>
      </c>
      <c r="H644" s="348">
        <v>35000</v>
      </c>
      <c r="I644" s="358">
        <f t="shared" si="27"/>
        <v>-86.919999999998254</v>
      </c>
      <c r="J644" s="360">
        <f t="shared" si="26"/>
        <v>952.68000000002939</v>
      </c>
    </row>
    <row r="645" spans="1:10" ht="63" x14ac:dyDescent="0.35">
      <c r="A645" s="345">
        <v>44373</v>
      </c>
      <c r="B645" s="311" t="s">
        <v>3330</v>
      </c>
      <c r="C645" s="343" t="s">
        <v>2933</v>
      </c>
      <c r="D645" s="434" t="s">
        <v>3331</v>
      </c>
      <c r="E645" s="355">
        <v>695275</v>
      </c>
      <c r="F645" s="511">
        <v>1917252</v>
      </c>
      <c r="G645" s="348">
        <v>34158.129999999997</v>
      </c>
      <c r="H645" s="348">
        <v>35000</v>
      </c>
      <c r="I645" s="358">
        <f t="shared" si="27"/>
        <v>841.87000000000262</v>
      </c>
      <c r="J645" s="360">
        <f t="shared" si="26"/>
        <v>1794.550000000032</v>
      </c>
    </row>
    <row r="646" spans="1:10" ht="63" x14ac:dyDescent="0.35">
      <c r="A646" s="345">
        <v>44379</v>
      </c>
      <c r="B646" s="325" t="s">
        <v>3332</v>
      </c>
      <c r="C646" s="343" t="s">
        <v>2933</v>
      </c>
      <c r="D646" s="434" t="s">
        <v>3333</v>
      </c>
      <c r="E646" s="355">
        <v>715140</v>
      </c>
      <c r="F646" s="511">
        <v>1919210</v>
      </c>
      <c r="G646" s="348">
        <v>37050</v>
      </c>
      <c r="H646" s="348">
        <v>36000</v>
      </c>
      <c r="I646" s="358">
        <f t="shared" si="27"/>
        <v>-1050</v>
      </c>
      <c r="J646" s="360">
        <f t="shared" si="26"/>
        <v>744.55000000003201</v>
      </c>
    </row>
    <row r="647" spans="1:10" ht="63" x14ac:dyDescent="0.5">
      <c r="A647" s="418">
        <v>44379</v>
      </c>
      <c r="B647" s="325" t="s">
        <v>3360</v>
      </c>
      <c r="C647" s="417" t="s">
        <v>2798</v>
      </c>
      <c r="D647" s="434" t="s">
        <v>3342</v>
      </c>
      <c r="E647" s="355">
        <v>715140</v>
      </c>
      <c r="F647" s="511">
        <v>1919506</v>
      </c>
      <c r="G647" s="348">
        <v>36924.14</v>
      </c>
      <c r="H647" s="348">
        <v>36000</v>
      </c>
      <c r="I647" s="358">
        <f t="shared" si="27"/>
        <v>-924.13999999999942</v>
      </c>
      <c r="J647" s="360">
        <f t="shared" si="26"/>
        <v>-179.5899999999674</v>
      </c>
    </row>
    <row r="648" spans="1:10" ht="63" x14ac:dyDescent="0.35">
      <c r="A648" s="345">
        <v>44383</v>
      </c>
      <c r="B648" s="325" t="s">
        <v>3334</v>
      </c>
      <c r="C648" s="343" t="s">
        <v>2933</v>
      </c>
      <c r="D648" s="434" t="s">
        <v>3335</v>
      </c>
      <c r="E648" s="355">
        <v>794600</v>
      </c>
      <c r="F648" s="511">
        <v>1920570</v>
      </c>
      <c r="G648" s="348">
        <v>37319.93</v>
      </c>
      <c r="H648" s="348">
        <v>40000</v>
      </c>
      <c r="I648" s="358">
        <f t="shared" si="27"/>
        <v>2680.0699999999997</v>
      </c>
      <c r="J648" s="360">
        <f t="shared" si="26"/>
        <v>2500.4800000000323</v>
      </c>
    </row>
    <row r="649" spans="1:10" ht="63" x14ac:dyDescent="0.35">
      <c r="A649" s="345">
        <v>44383</v>
      </c>
      <c r="B649" s="325" t="s">
        <v>3336</v>
      </c>
      <c r="C649" s="343" t="s">
        <v>2933</v>
      </c>
      <c r="D649" s="434" t="s">
        <v>3337</v>
      </c>
      <c r="E649" s="355">
        <v>794600</v>
      </c>
      <c r="F649" s="511">
        <v>1920571</v>
      </c>
      <c r="G649" s="348">
        <v>37702.910000000003</v>
      </c>
      <c r="H649" s="348">
        <v>40000</v>
      </c>
      <c r="I649" s="358">
        <f t="shared" si="27"/>
        <v>2297.0899999999965</v>
      </c>
      <c r="J649" s="360">
        <f t="shared" si="26"/>
        <v>4797.5700000000288</v>
      </c>
    </row>
    <row r="650" spans="1:10" ht="63" x14ac:dyDescent="0.5">
      <c r="A650" s="419">
        <v>44386</v>
      </c>
      <c r="B650" s="325" t="s">
        <v>3361</v>
      </c>
      <c r="C650" s="417" t="s">
        <v>2798</v>
      </c>
      <c r="D650" s="434" t="s">
        <v>3343</v>
      </c>
      <c r="E650" s="355">
        <v>836640</v>
      </c>
      <c r="F650" s="511">
        <v>1921976</v>
      </c>
      <c r="G650" s="348">
        <v>38937.550000000003</v>
      </c>
      <c r="H650" s="348">
        <v>42000</v>
      </c>
      <c r="I650" s="358">
        <f t="shared" si="27"/>
        <v>3062.4499999999971</v>
      </c>
      <c r="J650" s="360">
        <f t="shared" si="26"/>
        <v>7860.0200000000259</v>
      </c>
    </row>
    <row r="651" spans="1:10" ht="63" x14ac:dyDescent="0.35">
      <c r="A651" s="345">
        <v>44389</v>
      </c>
      <c r="B651" s="325" t="s">
        <v>3344</v>
      </c>
      <c r="C651" s="343" t="s">
        <v>2933</v>
      </c>
      <c r="D651" s="434" t="s">
        <v>3345</v>
      </c>
      <c r="E651" s="355">
        <v>835800</v>
      </c>
      <c r="F651" s="511">
        <v>1921977</v>
      </c>
      <c r="G651" s="348">
        <v>38640.71</v>
      </c>
      <c r="H651" s="348">
        <v>42000</v>
      </c>
      <c r="I651" s="358">
        <f t="shared" si="27"/>
        <v>3359.2900000000009</v>
      </c>
      <c r="J651" s="360">
        <f t="shared" si="26"/>
        <v>11219.310000000027</v>
      </c>
    </row>
    <row r="652" spans="1:10" ht="63" x14ac:dyDescent="0.35">
      <c r="A652" s="345">
        <v>44390</v>
      </c>
      <c r="B652" s="325" t="s">
        <v>3346</v>
      </c>
      <c r="C652" s="343" t="s">
        <v>2933</v>
      </c>
      <c r="D652" s="434" t="s">
        <v>3347</v>
      </c>
      <c r="E652" s="355">
        <v>802800</v>
      </c>
      <c r="F652" s="511">
        <v>1922642</v>
      </c>
      <c r="G652" s="348">
        <v>43345.36</v>
      </c>
      <c r="H652" s="348">
        <v>40000</v>
      </c>
      <c r="I652" s="358">
        <f t="shared" si="27"/>
        <v>-3345.3600000000006</v>
      </c>
      <c r="J652" s="360">
        <f t="shared" si="26"/>
        <v>7873.9500000000262</v>
      </c>
    </row>
    <row r="653" spans="1:10" ht="63" x14ac:dyDescent="0.35">
      <c r="A653" s="345">
        <v>44390</v>
      </c>
      <c r="B653" s="325" t="s">
        <v>3348</v>
      </c>
      <c r="C653" s="343" t="s">
        <v>2933</v>
      </c>
      <c r="D653" s="434" t="s">
        <v>3349</v>
      </c>
      <c r="E653" s="355">
        <v>802800</v>
      </c>
      <c r="F653" s="511">
        <v>1922643</v>
      </c>
      <c r="G653" s="348">
        <v>43395.1</v>
      </c>
      <c r="H653" s="348">
        <v>40000</v>
      </c>
      <c r="I653" s="358">
        <f t="shared" si="27"/>
        <v>-3395.0999999999985</v>
      </c>
      <c r="J653" s="360">
        <f t="shared" si="26"/>
        <v>4478.8500000000276</v>
      </c>
    </row>
    <row r="654" spans="1:10" ht="63" x14ac:dyDescent="0.35">
      <c r="A654" s="345">
        <v>44393</v>
      </c>
      <c r="B654" s="325" t="s">
        <v>3350</v>
      </c>
      <c r="C654" s="343" t="s">
        <v>2933</v>
      </c>
      <c r="D654" s="434" t="s">
        <v>3351</v>
      </c>
      <c r="E654" s="355">
        <v>835170</v>
      </c>
      <c r="F654" s="511">
        <v>1925636</v>
      </c>
      <c r="G654" s="348">
        <v>44368.07</v>
      </c>
      <c r="H654" s="348">
        <v>42000</v>
      </c>
      <c r="I654" s="358">
        <f t="shared" si="27"/>
        <v>-2368.0699999999997</v>
      </c>
      <c r="J654" s="360">
        <f t="shared" si="26"/>
        <v>2110.7800000000279</v>
      </c>
    </row>
    <row r="655" spans="1:10" ht="63" x14ac:dyDescent="0.35">
      <c r="A655" s="345">
        <v>44396</v>
      </c>
      <c r="B655" s="325" t="s">
        <v>3352</v>
      </c>
      <c r="C655" s="343" t="s">
        <v>2933</v>
      </c>
      <c r="D655" s="434" t="s">
        <v>3353</v>
      </c>
      <c r="E655" s="355">
        <v>835170</v>
      </c>
      <c r="F655" s="511">
        <v>1925637</v>
      </c>
      <c r="G655" s="348">
        <v>43804.37</v>
      </c>
      <c r="H655" s="348">
        <v>42000</v>
      </c>
      <c r="I655" s="358">
        <f t="shared" si="27"/>
        <v>-1804.3700000000026</v>
      </c>
      <c r="J655" s="360">
        <f t="shared" si="26"/>
        <v>306.41000000002532</v>
      </c>
    </row>
    <row r="656" spans="1:10" ht="63" x14ac:dyDescent="0.35">
      <c r="A656" s="345">
        <v>44397</v>
      </c>
      <c r="B656" s="325" t="s">
        <v>3354</v>
      </c>
      <c r="C656" s="343" t="s">
        <v>2933</v>
      </c>
      <c r="D656" s="434" t="s">
        <v>3355</v>
      </c>
      <c r="E656" s="355">
        <v>906300</v>
      </c>
      <c r="F656" s="511">
        <v>1925638</v>
      </c>
      <c r="G656" s="348">
        <v>45694.62</v>
      </c>
      <c r="H656" s="348">
        <v>45000</v>
      </c>
      <c r="I656" s="358">
        <f t="shared" si="27"/>
        <v>-694.62000000000262</v>
      </c>
      <c r="J656" s="360">
        <f t="shared" si="26"/>
        <v>-388.2099999999773</v>
      </c>
    </row>
    <row r="657" spans="1:10" ht="63" x14ac:dyDescent="0.35">
      <c r="A657" s="345">
        <v>44398</v>
      </c>
      <c r="B657" s="325" t="s">
        <v>3356</v>
      </c>
      <c r="C657" s="343" t="s">
        <v>2933</v>
      </c>
      <c r="D657" s="434" t="s">
        <v>3357</v>
      </c>
      <c r="E657" s="355">
        <v>908370</v>
      </c>
      <c r="F657" s="511">
        <v>1925639</v>
      </c>
      <c r="G657" s="348">
        <v>46482.94</v>
      </c>
      <c r="H657" s="348">
        <v>45000</v>
      </c>
      <c r="I657" s="358">
        <f t="shared" si="27"/>
        <v>-1482.9400000000023</v>
      </c>
      <c r="J657" s="360">
        <f t="shared" si="26"/>
        <v>-1871.1499999999796</v>
      </c>
    </row>
    <row r="658" spans="1:10" ht="63" x14ac:dyDescent="0.5">
      <c r="A658" s="345">
        <v>44400</v>
      </c>
      <c r="B658" s="325" t="s">
        <v>3368</v>
      </c>
      <c r="C658" s="417" t="s">
        <v>2798</v>
      </c>
      <c r="D658" s="434" t="s">
        <v>3369</v>
      </c>
      <c r="E658" s="355">
        <v>956460</v>
      </c>
      <c r="F658" s="511">
        <v>1926596</v>
      </c>
      <c r="G658" s="348">
        <v>46273.07</v>
      </c>
      <c r="H658" s="348">
        <v>47500</v>
      </c>
      <c r="I658" s="358">
        <f t="shared" si="27"/>
        <v>1226.9300000000003</v>
      </c>
      <c r="J658" s="360">
        <f t="shared" si="26"/>
        <v>-644.21999999997934</v>
      </c>
    </row>
    <row r="659" spans="1:10" ht="63" x14ac:dyDescent="0.35">
      <c r="A659" s="345">
        <v>44403</v>
      </c>
      <c r="B659" s="325" t="s">
        <v>3370</v>
      </c>
      <c r="C659" s="343" t="s">
        <v>2933</v>
      </c>
      <c r="D659" s="434" t="s">
        <v>3371</v>
      </c>
      <c r="E659" s="355">
        <v>965280</v>
      </c>
      <c r="F659" s="511">
        <v>1926597</v>
      </c>
      <c r="G659" s="348">
        <v>46296.29</v>
      </c>
      <c r="H659" s="348">
        <v>48000</v>
      </c>
      <c r="I659" s="358">
        <f t="shared" si="27"/>
        <v>1703.7099999999991</v>
      </c>
      <c r="J659" s="360">
        <f t="shared" si="26"/>
        <v>1059.4900000000198</v>
      </c>
    </row>
    <row r="660" spans="1:10" ht="63" x14ac:dyDescent="0.35">
      <c r="A660" s="345">
        <v>44404</v>
      </c>
      <c r="B660" s="325" t="s">
        <v>3376</v>
      </c>
      <c r="C660" s="343" t="s">
        <v>2933</v>
      </c>
      <c r="D660" s="434" t="s">
        <v>3377</v>
      </c>
      <c r="E660" s="355">
        <v>931999.5</v>
      </c>
      <c r="F660" s="511">
        <v>1928590</v>
      </c>
      <c r="G660" s="348">
        <v>43864.82</v>
      </c>
      <c r="H660" s="348">
        <v>46500</v>
      </c>
      <c r="I660" s="358">
        <f t="shared" si="27"/>
        <v>2635.1800000000003</v>
      </c>
      <c r="J660" s="360">
        <f t="shared" si="26"/>
        <v>3694.6700000000201</v>
      </c>
    </row>
    <row r="661" spans="1:10" ht="63" x14ac:dyDescent="0.35">
      <c r="A661" s="345">
        <v>44404</v>
      </c>
      <c r="B661" s="325" t="s">
        <v>3378</v>
      </c>
      <c r="C661" s="343" t="s">
        <v>2933</v>
      </c>
      <c r="D661" s="434" t="s">
        <v>3379</v>
      </c>
      <c r="E661" s="355">
        <v>931999.5</v>
      </c>
      <c r="F661" s="511">
        <v>1928591</v>
      </c>
      <c r="G661" s="348">
        <v>43968.98</v>
      </c>
      <c r="H661" s="348">
        <v>46500</v>
      </c>
      <c r="I661" s="358">
        <f t="shared" si="27"/>
        <v>2531.0199999999968</v>
      </c>
      <c r="J661" s="360">
        <f t="shared" si="26"/>
        <v>6225.6900000000169</v>
      </c>
    </row>
    <row r="662" spans="1:10" ht="63" x14ac:dyDescent="0.5">
      <c r="A662" s="345">
        <v>44407</v>
      </c>
      <c r="B662" s="325" t="s">
        <v>3380</v>
      </c>
      <c r="C662" s="417" t="s">
        <v>2798</v>
      </c>
      <c r="D662" s="434" t="s">
        <v>3381</v>
      </c>
      <c r="E662" s="355">
        <v>832860</v>
      </c>
      <c r="F662" s="511">
        <v>1929533</v>
      </c>
      <c r="G662" s="348">
        <v>44949.93</v>
      </c>
      <c r="H662" s="348">
        <v>42000</v>
      </c>
      <c r="I662" s="358">
        <f t="shared" si="27"/>
        <v>-2949.9300000000003</v>
      </c>
      <c r="J662" s="360">
        <f t="shared" si="26"/>
        <v>3275.7600000000166</v>
      </c>
    </row>
    <row r="663" spans="1:10" ht="63" x14ac:dyDescent="0.35">
      <c r="A663" s="345">
        <v>44410</v>
      </c>
      <c r="B663" s="327" t="s">
        <v>3399</v>
      </c>
      <c r="C663" s="343" t="s">
        <v>2933</v>
      </c>
      <c r="D663" s="434" t="s">
        <v>3400</v>
      </c>
      <c r="E663" s="355">
        <v>833700</v>
      </c>
      <c r="F663" s="511">
        <v>1929534</v>
      </c>
      <c r="G663" s="348">
        <v>45618.04</v>
      </c>
      <c r="H663" s="348">
        <v>42000</v>
      </c>
      <c r="I663" s="358">
        <f t="shared" si="27"/>
        <v>-3618.0400000000009</v>
      </c>
      <c r="J663" s="360">
        <f t="shared" si="26"/>
        <v>-342.27999999998428</v>
      </c>
    </row>
    <row r="664" spans="1:10" ht="63" x14ac:dyDescent="0.35">
      <c r="A664" s="345">
        <v>44411</v>
      </c>
      <c r="B664" s="327" t="s">
        <v>3401</v>
      </c>
      <c r="C664" s="343" t="s">
        <v>2933</v>
      </c>
      <c r="D664" s="434" t="s">
        <v>3402</v>
      </c>
      <c r="E664" s="355">
        <v>836220</v>
      </c>
      <c r="F664" s="511">
        <v>1930711</v>
      </c>
      <c r="G664" s="348">
        <v>37719.31</v>
      </c>
      <c r="H664" s="348">
        <v>42000</v>
      </c>
      <c r="I664" s="358">
        <f t="shared" si="27"/>
        <v>4280.6900000000023</v>
      </c>
      <c r="J664" s="360">
        <f t="shared" si="26"/>
        <v>3938.410000000018</v>
      </c>
    </row>
    <row r="665" spans="1:10" ht="63" x14ac:dyDescent="0.5">
      <c r="A665" s="345">
        <v>44411</v>
      </c>
      <c r="B665" s="327" t="s">
        <v>3382</v>
      </c>
      <c r="C665" s="417" t="s">
        <v>2798</v>
      </c>
      <c r="D665" s="434" t="s">
        <v>3383</v>
      </c>
      <c r="E665" s="355">
        <v>836220</v>
      </c>
      <c r="F665" s="511">
        <v>1930712</v>
      </c>
      <c r="G665" s="348">
        <v>37182.07</v>
      </c>
      <c r="H665" s="348">
        <v>42000</v>
      </c>
      <c r="I665" s="358">
        <f t="shared" si="27"/>
        <v>4817.93</v>
      </c>
      <c r="J665" s="360">
        <f t="shared" si="26"/>
        <v>8756.3400000000183</v>
      </c>
    </row>
    <row r="666" spans="1:10" ht="63" x14ac:dyDescent="0.5">
      <c r="A666" s="345">
        <v>44414</v>
      </c>
      <c r="B666" s="327" t="s">
        <v>3389</v>
      </c>
      <c r="C666" s="417" t="s">
        <v>2798</v>
      </c>
      <c r="D666" s="434" t="s">
        <v>3390</v>
      </c>
      <c r="E666" s="355">
        <v>898200</v>
      </c>
      <c r="F666" s="511">
        <v>1931914</v>
      </c>
      <c r="G666" s="348">
        <v>36299.910000000003</v>
      </c>
      <c r="H666" s="348">
        <v>45000</v>
      </c>
      <c r="I666" s="358">
        <f t="shared" si="27"/>
        <v>8700.0899999999965</v>
      </c>
      <c r="J666" s="360">
        <f t="shared" si="26"/>
        <v>17456.430000000015</v>
      </c>
    </row>
    <row r="667" spans="1:10" ht="63" x14ac:dyDescent="0.5">
      <c r="A667" s="345">
        <v>44417</v>
      </c>
      <c r="B667" s="327" t="s">
        <v>3391</v>
      </c>
      <c r="C667" s="417" t="s">
        <v>2798</v>
      </c>
      <c r="D667" s="434" t="s">
        <v>3392</v>
      </c>
      <c r="E667" s="355">
        <v>902700</v>
      </c>
      <c r="F667" s="511">
        <v>1932326</v>
      </c>
      <c r="G667" s="348">
        <v>36409.71</v>
      </c>
      <c r="H667" s="348">
        <v>45000</v>
      </c>
      <c r="I667" s="358">
        <f t="shared" si="27"/>
        <v>8590.2900000000009</v>
      </c>
      <c r="J667" s="360">
        <f t="shared" si="26"/>
        <v>26046.720000000016</v>
      </c>
    </row>
    <row r="668" spans="1:10" ht="63" x14ac:dyDescent="0.35">
      <c r="A668" s="345">
        <v>44418</v>
      </c>
      <c r="B668" s="327" t="s">
        <v>3403</v>
      </c>
      <c r="C668" s="343" t="s">
        <v>2933</v>
      </c>
      <c r="D668" s="434" t="s">
        <v>3404</v>
      </c>
      <c r="E668" s="355">
        <v>845880</v>
      </c>
      <c r="F668" s="511">
        <v>1933452</v>
      </c>
      <c r="G668" s="348">
        <v>34446.639999999999</v>
      </c>
      <c r="H668" s="348">
        <v>42000</v>
      </c>
      <c r="I668" s="358">
        <f t="shared" si="27"/>
        <v>7553.3600000000006</v>
      </c>
      <c r="J668" s="360">
        <f t="shared" si="26"/>
        <v>33600.080000000016</v>
      </c>
    </row>
    <row r="669" spans="1:10" ht="63" x14ac:dyDescent="0.5">
      <c r="A669" s="345">
        <v>44418</v>
      </c>
      <c r="B669" s="327" t="s">
        <v>3393</v>
      </c>
      <c r="C669" s="417" t="s">
        <v>2798</v>
      </c>
      <c r="D669" s="434" t="s">
        <v>3394</v>
      </c>
      <c r="E669" s="355">
        <v>845712</v>
      </c>
      <c r="F669" s="511">
        <v>1933453</v>
      </c>
      <c r="G669" s="348">
        <v>34485.83</v>
      </c>
      <c r="H669" s="348">
        <v>42000</v>
      </c>
      <c r="I669" s="358">
        <f t="shared" si="27"/>
        <v>7514.1699999999983</v>
      </c>
      <c r="J669" s="360">
        <f t="shared" si="26"/>
        <v>41114.250000000015</v>
      </c>
    </row>
    <row r="670" spans="1:10" ht="63" x14ac:dyDescent="0.35">
      <c r="A670" s="345">
        <v>44421</v>
      </c>
      <c r="B670" s="327" t="s">
        <v>3409</v>
      </c>
      <c r="C670" s="343" t="s">
        <v>2933</v>
      </c>
      <c r="D670" s="434" t="s">
        <v>3410</v>
      </c>
      <c r="E670" s="355">
        <v>836220</v>
      </c>
      <c r="F670" s="511">
        <v>1934701</v>
      </c>
      <c r="G670" s="348">
        <v>33209.230000000003</v>
      </c>
      <c r="H670" s="348">
        <v>42000</v>
      </c>
      <c r="I670" s="358">
        <f t="shared" si="27"/>
        <v>8790.7699999999968</v>
      </c>
      <c r="J670" s="360">
        <f t="shared" si="26"/>
        <v>49905.020000000011</v>
      </c>
    </row>
    <row r="671" spans="1:10" ht="63" x14ac:dyDescent="0.35">
      <c r="A671" s="345">
        <v>44424</v>
      </c>
      <c r="B671" s="327" t="s">
        <v>3411</v>
      </c>
      <c r="C671" s="343" t="s">
        <v>2933</v>
      </c>
      <c r="D671" s="434" t="s">
        <v>3412</v>
      </c>
      <c r="E671" s="355">
        <v>795800</v>
      </c>
      <c r="F671" s="511">
        <v>1934702</v>
      </c>
      <c r="G671" s="348">
        <v>32818.28</v>
      </c>
      <c r="H671" s="348">
        <v>40000</v>
      </c>
      <c r="I671" s="358">
        <f t="shared" si="27"/>
        <v>7181.7200000000012</v>
      </c>
      <c r="J671" s="360">
        <f t="shared" si="26"/>
        <v>57086.740000000013</v>
      </c>
    </row>
    <row r="672" spans="1:10" ht="60" x14ac:dyDescent="0.35">
      <c r="A672" s="345">
        <v>44425</v>
      </c>
      <c r="B672" s="327" t="s">
        <v>3416</v>
      </c>
      <c r="C672" s="343" t="s">
        <v>2933</v>
      </c>
      <c r="D672" s="434" t="s">
        <v>3415</v>
      </c>
      <c r="E672" s="355">
        <v>200000</v>
      </c>
      <c r="F672" s="511">
        <v>1936180</v>
      </c>
      <c r="G672" s="348">
        <v>31017.439999999999</v>
      </c>
      <c r="H672" s="348">
        <v>10000</v>
      </c>
      <c r="I672" s="358">
        <f t="shared" si="27"/>
        <v>-21017.439999999999</v>
      </c>
      <c r="J672" s="360">
        <f t="shared" si="26"/>
        <v>36069.300000000017</v>
      </c>
    </row>
    <row r="673" spans="1:10" ht="60" x14ac:dyDescent="0.35">
      <c r="A673" s="345">
        <v>44425</v>
      </c>
      <c r="B673" s="327" t="s">
        <v>3417</v>
      </c>
      <c r="C673" s="343" t="s">
        <v>2933</v>
      </c>
      <c r="D673" s="434" t="s">
        <v>3418</v>
      </c>
      <c r="E673" s="355">
        <v>200000</v>
      </c>
      <c r="F673" s="511">
        <v>1936181</v>
      </c>
      <c r="G673" s="348">
        <v>30746.52</v>
      </c>
      <c r="H673" s="348">
        <v>10000</v>
      </c>
      <c r="I673" s="358">
        <f t="shared" si="27"/>
        <v>-20746.52</v>
      </c>
      <c r="J673" s="360">
        <f t="shared" si="26"/>
        <v>15322.780000000017</v>
      </c>
    </row>
    <row r="674" spans="1:10" ht="63" x14ac:dyDescent="0.5">
      <c r="A674" s="345">
        <v>44428</v>
      </c>
      <c r="B674" s="327" t="s">
        <v>3413</v>
      </c>
      <c r="C674" s="417" t="s">
        <v>2798</v>
      </c>
      <c r="D674" s="434" t="s">
        <v>3414</v>
      </c>
      <c r="E674" s="355">
        <v>510875</v>
      </c>
      <c r="F674" s="511">
        <v>1937541</v>
      </c>
      <c r="G674" s="348">
        <v>30322.15</v>
      </c>
      <c r="H674" s="348">
        <v>25000</v>
      </c>
      <c r="I674" s="358">
        <f t="shared" si="27"/>
        <v>-5322.1500000000015</v>
      </c>
      <c r="J674" s="360">
        <f t="shared" si="26"/>
        <v>10000.630000000016</v>
      </c>
    </row>
    <row r="675" spans="1:10" ht="63" x14ac:dyDescent="0.35">
      <c r="A675" s="345">
        <v>44431</v>
      </c>
      <c r="B675" s="327" t="s">
        <v>3419</v>
      </c>
      <c r="C675" s="343" t="s">
        <v>2933</v>
      </c>
      <c r="D675" s="434" t="s">
        <v>3420</v>
      </c>
      <c r="E675" s="355">
        <v>509625</v>
      </c>
      <c r="F675" s="511">
        <v>1937542</v>
      </c>
      <c r="G675" s="348">
        <v>30637.63</v>
      </c>
      <c r="H675" s="348">
        <v>25000</v>
      </c>
      <c r="I675" s="358">
        <f t="shared" si="27"/>
        <v>-5637.630000000001</v>
      </c>
      <c r="J675" s="360">
        <f t="shared" si="26"/>
        <v>4363.0000000000146</v>
      </c>
    </row>
    <row r="676" spans="1:10" ht="63" x14ac:dyDescent="0.35">
      <c r="A676" s="345">
        <v>44432</v>
      </c>
      <c r="B676" s="327" t="s">
        <v>3425</v>
      </c>
      <c r="C676" s="343" t="s">
        <v>2933</v>
      </c>
      <c r="D676" s="434" t="s">
        <v>3426</v>
      </c>
      <c r="E676" s="355">
        <v>609600</v>
      </c>
      <c r="F676" s="511">
        <v>1938643</v>
      </c>
      <c r="G676" s="348">
        <v>30913.42</v>
      </c>
      <c r="H676" s="348">
        <v>30000</v>
      </c>
      <c r="I676" s="358">
        <f t="shared" si="27"/>
        <v>-913.41999999999825</v>
      </c>
      <c r="J676" s="360">
        <f t="shared" si="26"/>
        <v>3449.5800000000163</v>
      </c>
    </row>
    <row r="677" spans="1:10" ht="63" x14ac:dyDescent="0.35">
      <c r="A677" s="345">
        <v>44432</v>
      </c>
      <c r="B677" s="327" t="s">
        <v>3427</v>
      </c>
      <c r="C677" s="343" t="s">
        <v>2933</v>
      </c>
      <c r="D677" s="434" t="s">
        <v>3428</v>
      </c>
      <c r="E677" s="355">
        <v>609600</v>
      </c>
      <c r="F677" s="511">
        <v>1938644</v>
      </c>
      <c r="G677" s="348">
        <v>29910.65</v>
      </c>
      <c r="H677" s="348">
        <v>30000</v>
      </c>
      <c r="I677" s="358">
        <f t="shared" si="27"/>
        <v>89.349999999998545</v>
      </c>
      <c r="J677" s="360">
        <f t="shared" si="26"/>
        <v>3538.9300000000148</v>
      </c>
    </row>
    <row r="678" spans="1:10" ht="63" x14ac:dyDescent="0.5">
      <c r="A678" s="345">
        <v>44435</v>
      </c>
      <c r="B678" s="327" t="s">
        <v>3429</v>
      </c>
      <c r="C678" s="417" t="s">
        <v>2798</v>
      </c>
      <c r="D678" s="434" t="s">
        <v>3430</v>
      </c>
      <c r="E678" s="355">
        <v>630075</v>
      </c>
      <c r="F678" s="511">
        <v>1940365</v>
      </c>
      <c r="G678" s="348">
        <v>28682.87</v>
      </c>
      <c r="H678" s="348">
        <v>31000</v>
      </c>
      <c r="I678" s="358">
        <f t="shared" si="27"/>
        <v>2317.130000000001</v>
      </c>
      <c r="J678" s="360">
        <f t="shared" si="26"/>
        <v>5856.0600000000159</v>
      </c>
    </row>
    <row r="679" spans="1:10" ht="63" x14ac:dyDescent="0.35">
      <c r="A679" s="345">
        <v>44438</v>
      </c>
      <c r="B679" s="327" t="s">
        <v>3431</v>
      </c>
      <c r="C679" s="343" t="s">
        <v>2933</v>
      </c>
      <c r="D679" s="434" t="s">
        <v>3432</v>
      </c>
      <c r="E679" s="355">
        <v>626610</v>
      </c>
      <c r="F679" s="511">
        <v>1939961</v>
      </c>
      <c r="G679" s="348">
        <v>28403.02</v>
      </c>
      <c r="H679" s="348">
        <v>31000</v>
      </c>
      <c r="I679" s="358">
        <f t="shared" si="27"/>
        <v>2596.9799999999996</v>
      </c>
      <c r="J679" s="360">
        <f t="shared" si="26"/>
        <v>8453.0400000000154</v>
      </c>
    </row>
    <row r="680" spans="1:10" ht="63" x14ac:dyDescent="0.35">
      <c r="A680" s="345">
        <v>44439</v>
      </c>
      <c r="B680" s="327" t="s">
        <v>3433</v>
      </c>
      <c r="C680" s="343" t="s">
        <v>2933</v>
      </c>
      <c r="D680" s="434" t="s">
        <v>3434</v>
      </c>
      <c r="E680" s="355">
        <v>634725</v>
      </c>
      <c r="F680" s="511">
        <v>1941712</v>
      </c>
      <c r="G680" s="348">
        <v>30392.79</v>
      </c>
      <c r="H680" s="348">
        <v>31500</v>
      </c>
      <c r="I680" s="358">
        <f t="shared" si="27"/>
        <v>1107.2099999999991</v>
      </c>
      <c r="J680" s="360">
        <f t="shared" si="26"/>
        <v>9560.2500000000146</v>
      </c>
    </row>
    <row r="681" spans="1:10" ht="63" x14ac:dyDescent="0.35">
      <c r="A681" s="345">
        <v>44439</v>
      </c>
      <c r="B681" s="327" t="s">
        <v>3435</v>
      </c>
      <c r="C681" s="343" t="s">
        <v>2933</v>
      </c>
      <c r="D681" s="434" t="s">
        <v>3436</v>
      </c>
      <c r="E681" s="355">
        <v>634725</v>
      </c>
      <c r="F681" s="511">
        <v>1941713</v>
      </c>
      <c r="G681" s="348">
        <v>30083.9</v>
      </c>
      <c r="H681" s="348">
        <v>31500</v>
      </c>
      <c r="I681" s="358">
        <f t="shared" si="27"/>
        <v>1416.0999999999985</v>
      </c>
      <c r="J681" s="360">
        <f t="shared" si="26"/>
        <v>10976.350000000013</v>
      </c>
    </row>
    <row r="682" spans="1:10" ht="63" x14ac:dyDescent="0.5">
      <c r="A682" s="345">
        <v>44442</v>
      </c>
      <c r="B682" s="266" t="s">
        <v>3437</v>
      </c>
      <c r="C682" s="417" t="s">
        <v>2798</v>
      </c>
      <c r="D682" s="434" t="s">
        <v>3438</v>
      </c>
      <c r="E682" s="355">
        <v>578695</v>
      </c>
      <c r="F682" s="511">
        <v>1942651</v>
      </c>
      <c r="G682" s="348">
        <v>30839.13</v>
      </c>
      <c r="H682" s="348">
        <v>29000</v>
      </c>
      <c r="I682" s="358">
        <f t="shared" si="27"/>
        <v>-1839.130000000001</v>
      </c>
      <c r="J682" s="360">
        <f t="shared" si="26"/>
        <v>9137.2200000000121</v>
      </c>
    </row>
    <row r="683" spans="1:10" ht="63" x14ac:dyDescent="0.35">
      <c r="A683" s="345">
        <v>44442</v>
      </c>
      <c r="B683" s="266" t="s">
        <v>3447</v>
      </c>
      <c r="C683" s="343" t="s">
        <v>2933</v>
      </c>
      <c r="D683" s="434" t="s">
        <v>3448</v>
      </c>
      <c r="E683" s="355">
        <v>578695</v>
      </c>
      <c r="F683" s="511">
        <v>1942948</v>
      </c>
      <c r="G683" s="348">
        <v>30736.48</v>
      </c>
      <c r="H683" s="348">
        <v>29000</v>
      </c>
      <c r="I683" s="358">
        <f t="shared" si="27"/>
        <v>-1736.4799999999996</v>
      </c>
      <c r="J683" s="360">
        <f t="shared" si="26"/>
        <v>7400.7400000000125</v>
      </c>
    </row>
    <row r="684" spans="1:10" ht="63" x14ac:dyDescent="0.35">
      <c r="A684" s="345">
        <v>44446</v>
      </c>
      <c r="B684" s="266" t="s">
        <v>3451</v>
      </c>
      <c r="C684" s="343" t="s">
        <v>2933</v>
      </c>
      <c r="D684" s="434" t="s">
        <v>3452</v>
      </c>
      <c r="E684" s="355">
        <v>578695</v>
      </c>
      <c r="F684" s="511">
        <v>1944177</v>
      </c>
      <c r="G684" s="348">
        <v>29793.25</v>
      </c>
      <c r="H684" s="348">
        <v>29000</v>
      </c>
      <c r="I684" s="358">
        <f t="shared" si="27"/>
        <v>-793.25</v>
      </c>
      <c r="J684" s="360">
        <f t="shared" si="26"/>
        <v>6607.4900000000125</v>
      </c>
    </row>
    <row r="685" spans="1:10" ht="63" x14ac:dyDescent="0.35">
      <c r="A685" s="345">
        <v>44446</v>
      </c>
      <c r="B685" s="266" t="s">
        <v>3453</v>
      </c>
      <c r="C685" s="343" t="s">
        <v>2933</v>
      </c>
      <c r="D685" s="434" t="s">
        <v>3454</v>
      </c>
      <c r="E685" s="355">
        <v>578695</v>
      </c>
      <c r="F685" s="511">
        <v>1944178</v>
      </c>
      <c r="G685" s="348">
        <v>29921.07</v>
      </c>
      <c r="H685" s="348">
        <v>29000</v>
      </c>
      <c r="I685" s="358">
        <f t="shared" si="27"/>
        <v>-921.06999999999971</v>
      </c>
      <c r="J685" s="360">
        <f t="shared" si="26"/>
        <v>5686.4200000000128</v>
      </c>
    </row>
    <row r="686" spans="1:10" ht="63" x14ac:dyDescent="0.5">
      <c r="A686" s="345">
        <v>44449</v>
      </c>
      <c r="B686" s="266" t="s">
        <v>3449</v>
      </c>
      <c r="C686" s="417" t="s">
        <v>2798</v>
      </c>
      <c r="D686" s="434" t="s">
        <v>3450</v>
      </c>
      <c r="E686" s="355">
        <v>576520</v>
      </c>
      <c r="F686" s="511">
        <v>1945556</v>
      </c>
      <c r="G686" s="348">
        <v>28867.75</v>
      </c>
      <c r="H686" s="348">
        <v>29000</v>
      </c>
      <c r="I686" s="358">
        <f t="shared" si="27"/>
        <v>132.25</v>
      </c>
      <c r="J686" s="360">
        <f t="shared" si="26"/>
        <v>5818.6700000000128</v>
      </c>
    </row>
    <row r="687" spans="1:10" ht="63" x14ac:dyDescent="0.35">
      <c r="A687" s="345">
        <v>44453</v>
      </c>
      <c r="B687" s="266" t="s">
        <v>3459</v>
      </c>
      <c r="C687" s="343" t="s">
        <v>2933</v>
      </c>
      <c r="D687" s="434" t="s">
        <v>3460</v>
      </c>
      <c r="E687" s="355">
        <v>576810</v>
      </c>
      <c r="F687" s="511">
        <v>1947199</v>
      </c>
      <c r="G687" s="348">
        <v>28011.46</v>
      </c>
      <c r="H687" s="348">
        <v>29000</v>
      </c>
      <c r="I687" s="358">
        <f t="shared" si="27"/>
        <v>988.54000000000087</v>
      </c>
      <c r="J687" s="360">
        <f t="shared" si="26"/>
        <v>6807.2100000000137</v>
      </c>
    </row>
    <row r="688" spans="1:10" ht="63" x14ac:dyDescent="0.35">
      <c r="A688" s="345">
        <v>44453</v>
      </c>
      <c r="B688" s="266" t="s">
        <v>3461</v>
      </c>
      <c r="C688" s="343" t="s">
        <v>2933</v>
      </c>
      <c r="D688" s="434" t="s">
        <v>3462</v>
      </c>
      <c r="E688" s="355">
        <v>576810</v>
      </c>
      <c r="F688" s="511">
        <v>1947200</v>
      </c>
      <c r="G688" s="348">
        <v>28015.439999999999</v>
      </c>
      <c r="H688" s="348">
        <v>29000</v>
      </c>
      <c r="I688" s="358">
        <f t="shared" si="27"/>
        <v>984.56000000000131</v>
      </c>
      <c r="J688" s="360">
        <f t="shared" si="26"/>
        <v>7791.770000000015</v>
      </c>
    </row>
    <row r="689" spans="1:10" ht="63" x14ac:dyDescent="0.35">
      <c r="A689" s="345">
        <v>44456</v>
      </c>
      <c r="B689" s="266" t="s">
        <v>3467</v>
      </c>
      <c r="C689" s="343" t="s">
        <v>2933</v>
      </c>
      <c r="D689" s="434" t="s">
        <v>3468</v>
      </c>
      <c r="E689" s="355">
        <v>536760</v>
      </c>
      <c r="F689" s="511">
        <v>1948282</v>
      </c>
      <c r="G689" s="348">
        <v>28971</v>
      </c>
      <c r="H689" s="348">
        <v>29000</v>
      </c>
      <c r="I689" s="358">
        <f t="shared" si="27"/>
        <v>29</v>
      </c>
      <c r="J689" s="360">
        <f t="shared" si="26"/>
        <v>7820.770000000015</v>
      </c>
    </row>
    <row r="690" spans="1:10" ht="63" x14ac:dyDescent="0.35">
      <c r="A690" s="345">
        <v>44460</v>
      </c>
      <c r="B690" s="266" t="s">
        <v>3469</v>
      </c>
      <c r="C690" s="343" t="s">
        <v>2933</v>
      </c>
      <c r="D690" s="434" t="s">
        <v>3470</v>
      </c>
      <c r="E690" s="355">
        <v>562660</v>
      </c>
      <c r="F690" s="511">
        <v>1949181</v>
      </c>
      <c r="G690" s="348">
        <v>31149.81</v>
      </c>
      <c r="H690" s="348">
        <v>28000</v>
      </c>
      <c r="I690" s="358">
        <f t="shared" si="27"/>
        <v>-3149.8100000000013</v>
      </c>
      <c r="J690" s="360">
        <f t="shared" si="26"/>
        <v>4670.9600000000137</v>
      </c>
    </row>
    <row r="691" spans="1:10" ht="63" x14ac:dyDescent="0.35">
      <c r="A691" s="345">
        <v>44460</v>
      </c>
      <c r="B691" s="266" t="s">
        <v>3471</v>
      </c>
      <c r="C691" s="343" t="s">
        <v>2933</v>
      </c>
      <c r="D691" s="434" t="s">
        <v>3472</v>
      </c>
      <c r="E691" s="355">
        <v>562660</v>
      </c>
      <c r="F691" s="511">
        <v>1949182</v>
      </c>
      <c r="G691" s="348">
        <v>30880.11</v>
      </c>
      <c r="H691" s="348">
        <v>28000</v>
      </c>
      <c r="I691" s="358">
        <f t="shared" si="27"/>
        <v>-2880.1100000000006</v>
      </c>
      <c r="J691" s="360">
        <f t="shared" si="26"/>
        <v>1790.8500000000131</v>
      </c>
    </row>
    <row r="692" spans="1:10" ht="63" x14ac:dyDescent="0.35">
      <c r="A692" s="345">
        <v>44463</v>
      </c>
      <c r="B692" s="266" t="s">
        <v>3473</v>
      </c>
      <c r="C692" s="343" t="s">
        <v>2933</v>
      </c>
      <c r="D692" s="434" t="s">
        <v>3474</v>
      </c>
      <c r="E692" s="355">
        <v>664521</v>
      </c>
      <c r="F692" s="511">
        <v>1951180</v>
      </c>
      <c r="G692" s="348">
        <v>32241.58</v>
      </c>
      <c r="H692" s="348">
        <v>33000</v>
      </c>
      <c r="I692" s="358">
        <f t="shared" si="27"/>
        <v>758.41999999999825</v>
      </c>
      <c r="J692" s="360">
        <f t="shared" si="26"/>
        <v>2549.2700000000114</v>
      </c>
    </row>
    <row r="693" spans="1:10" ht="63" x14ac:dyDescent="0.35">
      <c r="A693" s="345">
        <v>44467</v>
      </c>
      <c r="B693" s="266" t="s">
        <v>3479</v>
      </c>
      <c r="C693" s="343" t="s">
        <v>2933</v>
      </c>
      <c r="D693" s="434" t="s">
        <v>3480</v>
      </c>
      <c r="E693" s="355">
        <v>693260</v>
      </c>
      <c r="F693" s="511">
        <v>1952184</v>
      </c>
      <c r="G693" s="348">
        <v>35105.26</v>
      </c>
      <c r="H693" s="348">
        <v>34000</v>
      </c>
      <c r="I693" s="358">
        <f t="shared" si="27"/>
        <v>-1105.260000000002</v>
      </c>
      <c r="J693" s="360">
        <f t="shared" si="26"/>
        <v>1444.0100000000093</v>
      </c>
    </row>
    <row r="694" spans="1:10" ht="63" x14ac:dyDescent="0.35">
      <c r="A694" s="345">
        <v>44467</v>
      </c>
      <c r="B694" s="266" t="s">
        <v>3481</v>
      </c>
      <c r="C694" s="343" t="s">
        <v>2933</v>
      </c>
      <c r="D694" s="434" t="s">
        <v>3482</v>
      </c>
      <c r="E694" s="355">
        <v>693260</v>
      </c>
      <c r="F694" s="511">
        <v>1952185</v>
      </c>
      <c r="G694" s="348">
        <v>35247.24</v>
      </c>
      <c r="H694" s="348">
        <v>34000</v>
      </c>
      <c r="I694" s="358">
        <f t="shared" si="27"/>
        <v>-1247.239999999998</v>
      </c>
      <c r="J694" s="360">
        <f t="shared" si="26"/>
        <v>196.77000000001135</v>
      </c>
    </row>
    <row r="695" spans="1:10" ht="63" x14ac:dyDescent="0.5">
      <c r="A695" s="345">
        <v>44469</v>
      </c>
      <c r="B695" s="266" t="s">
        <v>3484</v>
      </c>
      <c r="C695" s="417" t="s">
        <v>2798</v>
      </c>
      <c r="D695" s="434" t="s">
        <v>3483</v>
      </c>
      <c r="E695" s="355">
        <v>784814</v>
      </c>
      <c r="F695" s="511">
        <v>1953612</v>
      </c>
      <c r="G695" s="348">
        <v>34676.720000000001</v>
      </c>
      <c r="H695" s="348">
        <v>38000</v>
      </c>
      <c r="I695" s="358">
        <f t="shared" si="27"/>
        <v>3323.2799999999988</v>
      </c>
      <c r="J695" s="360">
        <f t="shared" si="26"/>
        <v>3520.0500000000102</v>
      </c>
    </row>
    <row r="696" spans="1:10" ht="63" x14ac:dyDescent="0.5">
      <c r="A696" s="345">
        <v>44470</v>
      </c>
      <c r="B696" s="240" t="s">
        <v>3485</v>
      </c>
      <c r="C696" s="417" t="s">
        <v>2798</v>
      </c>
      <c r="D696" s="434" t="s">
        <v>3486</v>
      </c>
      <c r="E696" s="355">
        <v>780900</v>
      </c>
      <c r="F696" s="511">
        <v>1954124</v>
      </c>
      <c r="G696" s="348">
        <v>34303.71</v>
      </c>
      <c r="H696" s="348">
        <v>38000</v>
      </c>
      <c r="I696" s="358">
        <f t="shared" si="27"/>
        <v>3696.2900000000009</v>
      </c>
      <c r="J696" s="360">
        <f t="shared" si="26"/>
        <v>7216.3400000000111</v>
      </c>
    </row>
    <row r="697" spans="1:10" ht="63" x14ac:dyDescent="0.35">
      <c r="A697" s="345"/>
      <c r="B697" s="240" t="s">
        <v>3493</v>
      </c>
      <c r="C697" s="343" t="s">
        <v>2933</v>
      </c>
      <c r="D697" s="434" t="s">
        <v>3494</v>
      </c>
      <c r="E697" s="355">
        <v>769875</v>
      </c>
      <c r="F697" s="511">
        <v>1955044</v>
      </c>
      <c r="G697" s="348">
        <v>28743.52</v>
      </c>
      <c r="H697" s="348">
        <v>37500</v>
      </c>
      <c r="I697" s="358">
        <f t="shared" si="27"/>
        <v>8756.48</v>
      </c>
      <c r="J697" s="360">
        <f t="shared" si="26"/>
        <v>15972.820000000011</v>
      </c>
    </row>
    <row r="698" spans="1:10" ht="63" x14ac:dyDescent="0.5">
      <c r="A698" s="345">
        <v>44474</v>
      </c>
      <c r="B698" s="240" t="s">
        <v>3487</v>
      </c>
      <c r="C698" s="417" t="s">
        <v>2798</v>
      </c>
      <c r="D698" s="434" t="s">
        <v>3488</v>
      </c>
      <c r="E698" s="355">
        <v>769875</v>
      </c>
      <c r="F698" s="511">
        <v>1955045</v>
      </c>
      <c r="G698" s="348">
        <v>30075.17</v>
      </c>
      <c r="H698" s="348">
        <v>37500</v>
      </c>
      <c r="I698" s="358">
        <f t="shared" si="27"/>
        <v>7424.8300000000017</v>
      </c>
      <c r="J698" s="360">
        <f t="shared" si="26"/>
        <v>23397.650000000012</v>
      </c>
    </row>
    <row r="699" spans="1:10" ht="78.75" x14ac:dyDescent="0.35">
      <c r="A699" s="345">
        <v>44477</v>
      </c>
      <c r="B699" s="240" t="s">
        <v>3521</v>
      </c>
      <c r="C699" s="343" t="s">
        <v>2933</v>
      </c>
      <c r="D699" s="434" t="s">
        <v>3501</v>
      </c>
      <c r="E699" s="355">
        <v>248736</v>
      </c>
      <c r="F699" s="511">
        <v>1956739</v>
      </c>
      <c r="G699" s="348">
        <v>29692.32</v>
      </c>
      <c r="H699" s="348">
        <v>12000</v>
      </c>
      <c r="I699" s="358">
        <f t="shared" si="27"/>
        <v>-17692.32</v>
      </c>
      <c r="J699" s="360">
        <f t="shared" si="26"/>
        <v>5705.3300000000127</v>
      </c>
    </row>
    <row r="700" spans="1:10" ht="21" x14ac:dyDescent="0.35">
      <c r="A700" s="345">
        <v>44477</v>
      </c>
      <c r="B700" s="240" t="s">
        <v>2763</v>
      </c>
      <c r="C700" s="343"/>
      <c r="D700" s="434" t="s">
        <v>3501</v>
      </c>
      <c r="E700" s="355"/>
      <c r="F700" s="511" t="s">
        <v>3522</v>
      </c>
      <c r="G700" s="348"/>
      <c r="H700" s="393">
        <v>1243.05</v>
      </c>
      <c r="I700" s="393">
        <f t="shared" si="27"/>
        <v>1243.05</v>
      </c>
      <c r="J700" s="360">
        <f t="shared" si="26"/>
        <v>6948.3800000000128</v>
      </c>
    </row>
    <row r="701" spans="1:10" ht="63" x14ac:dyDescent="0.35">
      <c r="A701" s="345">
        <v>44481</v>
      </c>
      <c r="B701" s="240" t="s">
        <v>3503</v>
      </c>
      <c r="C701" s="343" t="s">
        <v>2933</v>
      </c>
      <c r="D701" s="434" t="s">
        <v>3502</v>
      </c>
      <c r="E701" s="355">
        <v>571450</v>
      </c>
      <c r="F701" s="511">
        <v>1957721</v>
      </c>
      <c r="G701" s="348">
        <v>25494.82</v>
      </c>
      <c r="H701" s="348">
        <v>27500</v>
      </c>
      <c r="I701" s="358">
        <f t="shared" si="27"/>
        <v>2005.1800000000003</v>
      </c>
      <c r="J701" s="360">
        <f t="shared" si="26"/>
        <v>8953.5600000000122</v>
      </c>
    </row>
    <row r="702" spans="1:10" ht="63" x14ac:dyDescent="0.35">
      <c r="A702" s="345">
        <v>44481</v>
      </c>
      <c r="B702" s="240" t="s">
        <v>3505</v>
      </c>
      <c r="C702" s="343" t="s">
        <v>2933</v>
      </c>
      <c r="D702" s="434" t="s">
        <v>3504</v>
      </c>
      <c r="E702" s="355">
        <v>571450</v>
      </c>
      <c r="F702" s="511">
        <v>1957722</v>
      </c>
      <c r="G702" s="348">
        <v>25532.799999999999</v>
      </c>
      <c r="H702" s="348">
        <v>27500</v>
      </c>
      <c r="I702" s="358">
        <f t="shared" si="27"/>
        <v>1967.2000000000007</v>
      </c>
      <c r="J702" s="360">
        <f t="shared" si="26"/>
        <v>10920.760000000013</v>
      </c>
    </row>
    <row r="703" spans="1:10" ht="63" x14ac:dyDescent="0.5">
      <c r="A703" s="345">
        <v>44484</v>
      </c>
      <c r="B703" s="240" t="s">
        <v>3506</v>
      </c>
      <c r="C703" s="417" t="s">
        <v>2798</v>
      </c>
      <c r="D703" s="434" t="s">
        <v>3507</v>
      </c>
      <c r="E703" s="355">
        <v>452716</v>
      </c>
      <c r="F703" s="511">
        <v>1959712</v>
      </c>
      <c r="G703" s="348">
        <v>25342.9</v>
      </c>
      <c r="H703" s="348">
        <v>22000</v>
      </c>
      <c r="I703" s="358">
        <f t="shared" si="27"/>
        <v>-3342.9000000000015</v>
      </c>
      <c r="J703" s="360">
        <f t="shared" si="26"/>
        <v>7577.8600000000115</v>
      </c>
    </row>
    <row r="704" spans="1:10" ht="63" x14ac:dyDescent="0.5">
      <c r="A704" s="345">
        <v>44484</v>
      </c>
      <c r="B704" s="240" t="s">
        <v>3508</v>
      </c>
      <c r="C704" s="417" t="s">
        <v>2798</v>
      </c>
      <c r="D704" s="434" t="s">
        <v>3509</v>
      </c>
      <c r="E704" s="355">
        <v>452716</v>
      </c>
      <c r="F704" s="511">
        <v>1959316</v>
      </c>
      <c r="G704" s="348">
        <v>25308.83</v>
      </c>
      <c r="H704" s="348">
        <v>22000</v>
      </c>
      <c r="I704" s="358">
        <f t="shared" si="27"/>
        <v>-3308.8300000000017</v>
      </c>
      <c r="J704" s="360">
        <f t="shared" si="26"/>
        <v>4269.0300000000097</v>
      </c>
    </row>
    <row r="705" spans="1:10" ht="63" x14ac:dyDescent="0.35">
      <c r="A705" s="345">
        <v>44488</v>
      </c>
      <c r="B705" s="240" t="s">
        <v>3516</v>
      </c>
      <c r="C705" s="343" t="s">
        <v>2933</v>
      </c>
      <c r="D705" s="434" t="s">
        <v>3517</v>
      </c>
      <c r="E705" s="355">
        <v>529360</v>
      </c>
      <c r="F705" s="511">
        <v>1960680</v>
      </c>
      <c r="G705" s="348">
        <v>25523.72</v>
      </c>
      <c r="H705" s="348">
        <v>26000</v>
      </c>
      <c r="I705" s="358">
        <f t="shared" si="27"/>
        <v>476.27999999999884</v>
      </c>
      <c r="J705" s="360"/>
    </row>
    <row r="706" spans="1:10" ht="63" x14ac:dyDescent="0.35">
      <c r="A706" s="345">
        <v>44488</v>
      </c>
      <c r="B706" s="240" t="s">
        <v>3514</v>
      </c>
      <c r="C706" s="343" t="s">
        <v>2933</v>
      </c>
      <c r="D706" s="434" t="s">
        <v>3515</v>
      </c>
      <c r="E706" s="355">
        <v>529360</v>
      </c>
      <c r="F706" s="511">
        <v>19606814</v>
      </c>
      <c r="G706" s="348">
        <v>25632.59</v>
      </c>
      <c r="H706" s="348">
        <v>26000</v>
      </c>
      <c r="I706" s="358">
        <f t="shared" si="27"/>
        <v>367.40999999999985</v>
      </c>
      <c r="J706" s="360"/>
    </row>
    <row r="707" spans="1:10" ht="63" x14ac:dyDescent="0.5">
      <c r="A707" s="345">
        <v>44491</v>
      </c>
      <c r="B707" s="240" t="s">
        <v>3510</v>
      </c>
      <c r="C707" s="417" t="s">
        <v>2798</v>
      </c>
      <c r="D707" s="434" t="s">
        <v>3511</v>
      </c>
      <c r="E707" s="355">
        <v>486240</v>
      </c>
      <c r="F707" s="511">
        <v>1962130</v>
      </c>
      <c r="G707" s="348">
        <v>24719.72</v>
      </c>
      <c r="H707" s="348">
        <v>24000</v>
      </c>
      <c r="I707" s="358">
        <f t="shared" si="27"/>
        <v>-719.72000000000116</v>
      </c>
      <c r="J707" s="360">
        <f>J704+I707</f>
        <v>3549.3100000000086</v>
      </c>
    </row>
    <row r="708" spans="1:10" ht="63" x14ac:dyDescent="0.35">
      <c r="A708" s="345">
        <v>44495</v>
      </c>
      <c r="B708" s="240" t="s">
        <v>3523</v>
      </c>
      <c r="C708" s="343" t="s">
        <v>2933</v>
      </c>
      <c r="D708" s="434" t="s">
        <v>3524</v>
      </c>
      <c r="E708" s="355">
        <v>504625</v>
      </c>
      <c r="F708" s="511">
        <v>1964214</v>
      </c>
      <c r="G708" s="348">
        <v>25443.66</v>
      </c>
      <c r="H708" s="348">
        <v>25000</v>
      </c>
      <c r="I708" s="358">
        <f t="shared" si="27"/>
        <v>-443.65999999999985</v>
      </c>
      <c r="J708" s="360">
        <f t="shared" si="26"/>
        <v>3105.6500000000087</v>
      </c>
    </row>
    <row r="709" spans="1:10" ht="63" x14ac:dyDescent="0.35">
      <c r="A709" s="345">
        <v>44495</v>
      </c>
      <c r="B709" s="240" t="s">
        <v>3525</v>
      </c>
      <c r="C709" s="343" t="s">
        <v>2933</v>
      </c>
      <c r="D709" s="434" t="s">
        <v>3526</v>
      </c>
      <c r="E709" s="355">
        <v>504625</v>
      </c>
      <c r="F709" s="511">
        <v>1964215</v>
      </c>
      <c r="G709" s="348">
        <v>26070.66</v>
      </c>
      <c r="H709" s="348">
        <v>25000</v>
      </c>
      <c r="I709" s="358">
        <f t="shared" si="27"/>
        <v>-1070.6599999999999</v>
      </c>
      <c r="J709" s="360">
        <f t="shared" si="26"/>
        <v>2034.9900000000089</v>
      </c>
    </row>
    <row r="710" spans="1:10" ht="63" x14ac:dyDescent="0.5">
      <c r="A710" s="345">
        <v>44498</v>
      </c>
      <c r="B710" s="240" t="s">
        <v>3530</v>
      </c>
      <c r="C710" s="417" t="s">
        <v>2798</v>
      </c>
      <c r="D710" s="434" t="s">
        <v>3527</v>
      </c>
      <c r="E710" s="355">
        <v>556470</v>
      </c>
      <c r="F710" s="511">
        <v>1965212</v>
      </c>
      <c r="G710" s="348">
        <v>26277.11</v>
      </c>
      <c r="H710" s="348">
        <v>27000</v>
      </c>
      <c r="I710" s="358">
        <f t="shared" si="27"/>
        <v>722.88999999999942</v>
      </c>
      <c r="J710" s="360">
        <f t="shared" si="26"/>
        <v>2757.8800000000083</v>
      </c>
    </row>
    <row r="711" spans="1:10" ht="63" x14ac:dyDescent="0.35">
      <c r="A711" s="345">
        <v>44498</v>
      </c>
      <c r="B711" s="240" t="s">
        <v>3528</v>
      </c>
      <c r="C711" s="343" t="s">
        <v>2933</v>
      </c>
      <c r="D711" s="434" t="s">
        <v>3543</v>
      </c>
      <c r="E711" s="355">
        <v>556470</v>
      </c>
      <c r="F711" s="511">
        <v>1965347</v>
      </c>
      <c r="G711" s="348">
        <v>26323.18</v>
      </c>
      <c r="H711" s="348">
        <v>27000</v>
      </c>
      <c r="I711" s="358">
        <f t="shared" si="27"/>
        <v>676.81999999999971</v>
      </c>
      <c r="J711" s="360">
        <f t="shared" si="26"/>
        <v>3434.700000000008</v>
      </c>
    </row>
    <row r="712" spans="1:10" s="421" customFormat="1" ht="63" x14ac:dyDescent="0.35">
      <c r="A712" s="418">
        <v>44501</v>
      </c>
      <c r="B712" s="266" t="s">
        <v>3538</v>
      </c>
      <c r="C712" s="343" t="s">
        <v>2933</v>
      </c>
      <c r="D712" s="503" t="s">
        <v>3529</v>
      </c>
      <c r="E712" s="420">
        <v>604650</v>
      </c>
      <c r="F712" s="525">
        <v>1966290</v>
      </c>
      <c r="G712" s="392">
        <v>26925.67</v>
      </c>
      <c r="H712" s="392">
        <v>29000</v>
      </c>
      <c r="I712" s="394">
        <f t="shared" si="27"/>
        <v>2074.3300000000017</v>
      </c>
      <c r="J712" s="360">
        <f t="shared" si="26"/>
        <v>5509.0300000000097</v>
      </c>
    </row>
    <row r="713" spans="1:10" s="421" customFormat="1" ht="63" x14ac:dyDescent="0.35">
      <c r="A713" s="418">
        <v>44503</v>
      </c>
      <c r="B713" s="266" t="s">
        <v>3539</v>
      </c>
      <c r="C713" s="343" t="s">
        <v>2933</v>
      </c>
      <c r="D713" s="503" t="s">
        <v>3540</v>
      </c>
      <c r="E713" s="420">
        <v>604940</v>
      </c>
      <c r="F713" s="525">
        <v>1966291</v>
      </c>
      <c r="G713" s="392">
        <v>27053.13</v>
      </c>
      <c r="H713" s="392">
        <v>29000</v>
      </c>
      <c r="I713" s="394">
        <f t="shared" si="27"/>
        <v>1946.869999999999</v>
      </c>
      <c r="J713" s="360">
        <f t="shared" si="26"/>
        <v>7455.9000000000087</v>
      </c>
    </row>
    <row r="714" spans="1:10" s="421" customFormat="1" ht="63" x14ac:dyDescent="0.35">
      <c r="A714" s="418">
        <v>44505</v>
      </c>
      <c r="B714" s="266" t="s">
        <v>3541</v>
      </c>
      <c r="C714" s="343" t="s">
        <v>2933</v>
      </c>
      <c r="D714" s="503" t="s">
        <v>3542</v>
      </c>
      <c r="E714" s="420">
        <v>532870</v>
      </c>
      <c r="F714" s="525">
        <v>1968047</v>
      </c>
      <c r="G714" s="392">
        <v>28194.54</v>
      </c>
      <c r="H714" s="392">
        <v>26000</v>
      </c>
      <c r="I714" s="394">
        <f t="shared" si="27"/>
        <v>-2194.5400000000009</v>
      </c>
      <c r="J714" s="360">
        <f t="shared" si="26"/>
        <v>5261.3600000000079</v>
      </c>
    </row>
    <row r="715" spans="1:10" ht="63" x14ac:dyDescent="0.5">
      <c r="A715" s="345">
        <v>44505</v>
      </c>
      <c r="B715" s="266" t="s">
        <v>3531</v>
      </c>
      <c r="C715" s="417" t="s">
        <v>2798</v>
      </c>
      <c r="D715" s="434" t="s">
        <v>3532</v>
      </c>
      <c r="E715" s="355">
        <v>532870</v>
      </c>
      <c r="F715" s="511">
        <v>1968048</v>
      </c>
      <c r="G715" s="348">
        <v>28396.35</v>
      </c>
      <c r="H715" s="348">
        <v>26000</v>
      </c>
      <c r="I715" s="358">
        <f t="shared" si="27"/>
        <v>-2396.3499999999985</v>
      </c>
      <c r="J715" s="360">
        <f t="shared" si="26"/>
        <v>2865.0100000000093</v>
      </c>
    </row>
    <row r="716" spans="1:10" ht="63" x14ac:dyDescent="0.5">
      <c r="A716" s="345">
        <v>44508</v>
      </c>
      <c r="B716" s="266" t="s">
        <v>3533</v>
      </c>
      <c r="C716" s="417" t="s">
        <v>2798</v>
      </c>
      <c r="D716" s="434" t="s">
        <v>3534</v>
      </c>
      <c r="E716" s="355">
        <v>654080</v>
      </c>
      <c r="F716" s="511">
        <v>1968389</v>
      </c>
      <c r="G716" s="348">
        <v>28322.240000000002</v>
      </c>
      <c r="H716" s="348">
        <v>32000</v>
      </c>
      <c r="I716" s="358">
        <f t="shared" si="27"/>
        <v>3677.7599999999984</v>
      </c>
      <c r="J716" s="360">
        <f>J715+I716</f>
        <v>6542.7700000000077</v>
      </c>
    </row>
    <row r="717" spans="1:10" ht="63" x14ac:dyDescent="0.35">
      <c r="A717" s="345">
        <v>44509</v>
      </c>
      <c r="B717" s="266" t="s">
        <v>3546</v>
      </c>
      <c r="C717" s="343" t="s">
        <v>2933</v>
      </c>
      <c r="D717" s="434" t="s">
        <v>3547</v>
      </c>
      <c r="E717" s="355">
        <v>549180</v>
      </c>
      <c r="F717" s="511">
        <v>1969824</v>
      </c>
      <c r="G717" s="348">
        <v>28344.53</v>
      </c>
      <c r="H717" s="348">
        <v>27000</v>
      </c>
      <c r="I717" s="358">
        <f t="shared" si="27"/>
        <v>-1344.5299999999988</v>
      </c>
      <c r="J717" s="360">
        <f t="shared" ref="J717:J722" si="28">J716+I717</f>
        <v>5198.2400000000089</v>
      </c>
    </row>
    <row r="718" spans="1:10" ht="63" x14ac:dyDescent="0.5">
      <c r="A718" s="345">
        <v>44512</v>
      </c>
      <c r="B718" s="266" t="s">
        <v>3544</v>
      </c>
      <c r="C718" s="417" t="s">
        <v>2798</v>
      </c>
      <c r="D718" s="434" t="s">
        <v>3545</v>
      </c>
      <c r="E718" s="355">
        <v>616650</v>
      </c>
      <c r="F718" s="511">
        <v>1970491</v>
      </c>
      <c r="G718" s="348">
        <v>30376.86</v>
      </c>
      <c r="H718" s="348">
        <v>30000</v>
      </c>
      <c r="I718" s="358">
        <f t="shared" si="27"/>
        <v>-376.86000000000058</v>
      </c>
      <c r="J718" s="360">
        <f t="shared" si="28"/>
        <v>4821.3800000000083</v>
      </c>
    </row>
    <row r="719" spans="1:10" ht="63" x14ac:dyDescent="0.35">
      <c r="A719" s="345">
        <v>44516</v>
      </c>
      <c r="B719" s="266" t="s">
        <v>3550</v>
      </c>
      <c r="C719" s="343" t="s">
        <v>2933</v>
      </c>
      <c r="D719" s="434" t="s">
        <v>3551</v>
      </c>
      <c r="E719" s="355">
        <v>622950</v>
      </c>
      <c r="F719" s="511">
        <v>1970492</v>
      </c>
      <c r="G719" s="348">
        <v>30551.63</v>
      </c>
      <c r="H719" s="348">
        <v>30000</v>
      </c>
      <c r="I719" s="358">
        <f t="shared" si="27"/>
        <v>-551.63000000000102</v>
      </c>
      <c r="J719" s="360">
        <f t="shared" si="28"/>
        <v>4269.7500000000073</v>
      </c>
    </row>
    <row r="720" spans="1:10" ht="63" x14ac:dyDescent="0.35">
      <c r="A720" s="345">
        <v>44516</v>
      </c>
      <c r="B720" s="266" t="s">
        <v>3552</v>
      </c>
      <c r="C720" s="343" t="s">
        <v>2933</v>
      </c>
      <c r="D720" s="434" t="s">
        <v>3553</v>
      </c>
      <c r="E720" s="355">
        <v>643715</v>
      </c>
      <c r="F720" s="511">
        <v>1971872</v>
      </c>
      <c r="G720" s="348">
        <v>30840.98</v>
      </c>
      <c r="H720" s="348">
        <v>31000</v>
      </c>
      <c r="I720" s="358">
        <f t="shared" si="27"/>
        <v>159.02000000000044</v>
      </c>
      <c r="J720" s="360">
        <f t="shared" si="28"/>
        <v>4428.7700000000077</v>
      </c>
    </row>
    <row r="721" spans="1:10" ht="63" x14ac:dyDescent="0.35">
      <c r="A721" s="345">
        <v>44516</v>
      </c>
      <c r="B721" s="266" t="s">
        <v>3554</v>
      </c>
      <c r="C721" s="343" t="s">
        <v>2933</v>
      </c>
      <c r="D721" s="434" t="s">
        <v>3555</v>
      </c>
      <c r="E721" s="355">
        <v>643715</v>
      </c>
      <c r="F721" s="511">
        <v>1971873</v>
      </c>
      <c r="G721" s="348">
        <v>30613.39</v>
      </c>
      <c r="H721" s="348">
        <v>31000</v>
      </c>
      <c r="I721" s="358">
        <f t="shared" si="27"/>
        <v>386.61000000000058</v>
      </c>
      <c r="J721" s="360">
        <f t="shared" si="28"/>
        <v>4815.3800000000083</v>
      </c>
    </row>
    <row r="722" spans="1:10" ht="63" x14ac:dyDescent="0.35">
      <c r="A722" s="345">
        <v>44516</v>
      </c>
      <c r="B722" s="266" t="s">
        <v>3548</v>
      </c>
      <c r="C722" s="343" t="s">
        <v>2933</v>
      </c>
      <c r="D722" s="434" t="s">
        <v>3549</v>
      </c>
      <c r="E722" s="355">
        <v>643715</v>
      </c>
      <c r="F722" s="511">
        <v>1971359</v>
      </c>
      <c r="G722" s="348">
        <v>30811.5</v>
      </c>
      <c r="H722" s="348">
        <v>31000</v>
      </c>
      <c r="I722" s="358">
        <f t="shared" si="27"/>
        <v>188.5</v>
      </c>
      <c r="J722" s="360">
        <f t="shared" si="28"/>
        <v>5003.8800000000083</v>
      </c>
    </row>
    <row r="723" spans="1:10" ht="63" x14ac:dyDescent="0.5">
      <c r="A723" s="345">
        <v>44519</v>
      </c>
      <c r="B723" s="266" t="s">
        <v>3560</v>
      </c>
      <c r="C723" s="417" t="s">
        <v>2798</v>
      </c>
      <c r="D723" s="434" t="s">
        <v>3561</v>
      </c>
      <c r="E723" s="355">
        <v>601228</v>
      </c>
      <c r="F723" s="511">
        <v>1973937</v>
      </c>
      <c r="G723" s="348">
        <v>29542.240000000002</v>
      </c>
      <c r="H723" s="348">
        <v>29000</v>
      </c>
      <c r="I723" s="358">
        <f t="shared" si="27"/>
        <v>-542.2400000000016</v>
      </c>
      <c r="J723" s="360">
        <f t="shared" si="26"/>
        <v>4461.6400000000067</v>
      </c>
    </row>
    <row r="724" spans="1:10" ht="60" x14ac:dyDescent="0.35">
      <c r="A724" s="345">
        <v>44522</v>
      </c>
      <c r="B724" s="266" t="s">
        <v>3568</v>
      </c>
      <c r="C724" s="343" t="s">
        <v>2933</v>
      </c>
      <c r="D724" s="434" t="s">
        <v>3569</v>
      </c>
      <c r="E724" s="355">
        <v>609000</v>
      </c>
      <c r="F724" s="511">
        <v>1974237</v>
      </c>
      <c r="G724" s="348">
        <v>29163.5</v>
      </c>
      <c r="H724" s="348">
        <v>29000</v>
      </c>
      <c r="I724" s="358">
        <f t="shared" si="27"/>
        <v>-163.5</v>
      </c>
      <c r="J724" s="360">
        <f t="shared" si="26"/>
        <v>4298.1400000000067</v>
      </c>
    </row>
    <row r="725" spans="1:10" ht="63" x14ac:dyDescent="0.35">
      <c r="A725" s="345">
        <v>44523</v>
      </c>
      <c r="B725" s="266" t="s">
        <v>3572</v>
      </c>
      <c r="C725" s="343" t="s">
        <v>2933</v>
      </c>
      <c r="D725" s="434" t="s">
        <v>3573</v>
      </c>
      <c r="E725" s="355">
        <v>605482.5</v>
      </c>
      <c r="F725" s="511">
        <v>1977184</v>
      </c>
      <c r="G725" s="348">
        <v>27677.41</v>
      </c>
      <c r="H725" s="348">
        <v>28500</v>
      </c>
      <c r="I725" s="358">
        <f t="shared" si="27"/>
        <v>822.59000000000015</v>
      </c>
      <c r="J725" s="360">
        <f t="shared" si="26"/>
        <v>5120.7300000000068</v>
      </c>
    </row>
    <row r="726" spans="1:10" ht="63" x14ac:dyDescent="0.35">
      <c r="A726" s="345">
        <v>44523</v>
      </c>
      <c r="B726" s="266" t="s">
        <v>3570</v>
      </c>
      <c r="C726" s="343" t="s">
        <v>2933</v>
      </c>
      <c r="D726" s="434" t="s">
        <v>3571</v>
      </c>
      <c r="E726" s="355">
        <v>605482.5</v>
      </c>
      <c r="F726" s="511">
        <v>19742.36</v>
      </c>
      <c r="G726" s="348">
        <v>28854.91</v>
      </c>
      <c r="H726" s="348">
        <v>28500</v>
      </c>
      <c r="I726" s="358">
        <f t="shared" si="27"/>
        <v>-354.90999999999985</v>
      </c>
      <c r="J726" s="360">
        <f t="shared" si="26"/>
        <v>4765.820000000007</v>
      </c>
    </row>
    <row r="727" spans="1:10" ht="63" x14ac:dyDescent="0.5">
      <c r="A727" s="345">
        <v>44524</v>
      </c>
      <c r="B727" s="266" t="s">
        <v>3562</v>
      </c>
      <c r="C727" s="417" t="s">
        <v>2798</v>
      </c>
      <c r="D727" s="434" t="s">
        <v>3563</v>
      </c>
      <c r="E727" s="355">
        <v>621035</v>
      </c>
      <c r="F727" s="511">
        <v>1973938</v>
      </c>
      <c r="G727" s="348">
        <v>29425.65</v>
      </c>
      <c r="H727" s="348">
        <v>29000</v>
      </c>
      <c r="I727" s="358">
        <f t="shared" si="27"/>
        <v>-425.65000000000146</v>
      </c>
      <c r="J727" s="360">
        <f t="shared" si="26"/>
        <v>4340.1700000000055</v>
      </c>
    </row>
    <row r="728" spans="1:10" ht="63" x14ac:dyDescent="0.5">
      <c r="A728" s="345">
        <v>44526</v>
      </c>
      <c r="B728" s="266" t="s">
        <v>3564</v>
      </c>
      <c r="C728" s="417" t="s">
        <v>2798</v>
      </c>
      <c r="D728" s="434" t="s">
        <v>3565</v>
      </c>
      <c r="E728" s="355">
        <v>622725</v>
      </c>
      <c r="F728" s="511">
        <v>1976031</v>
      </c>
      <c r="G728" s="348">
        <v>28417.759999999998</v>
      </c>
      <c r="H728" s="348">
        <v>28500</v>
      </c>
      <c r="I728" s="358">
        <f t="shared" si="27"/>
        <v>82.240000000001601</v>
      </c>
      <c r="J728" s="360">
        <f t="shared" si="26"/>
        <v>4422.4100000000071</v>
      </c>
    </row>
    <row r="729" spans="1:10" ht="60" x14ac:dyDescent="0.35">
      <c r="A729" s="345">
        <v>44526</v>
      </c>
      <c r="B729" s="266" t="s">
        <v>3574</v>
      </c>
      <c r="C729" s="343" t="s">
        <v>2933</v>
      </c>
      <c r="D729" s="434" t="s">
        <v>3575</v>
      </c>
      <c r="E729" s="355">
        <v>619305</v>
      </c>
      <c r="F729" s="511">
        <v>1975355</v>
      </c>
      <c r="G729" s="348">
        <v>29174.52</v>
      </c>
      <c r="H729" s="348">
        <v>28500</v>
      </c>
      <c r="I729" s="358">
        <f t="shared" si="27"/>
        <v>-674.52000000000044</v>
      </c>
      <c r="J729" s="360">
        <f t="shared" si="26"/>
        <v>3747.8900000000067</v>
      </c>
    </row>
    <row r="730" spans="1:10" ht="63" customHeight="1" x14ac:dyDescent="0.35">
      <c r="A730" s="345">
        <v>44529</v>
      </c>
      <c r="B730" s="266" t="s">
        <v>3577</v>
      </c>
      <c r="C730" s="343" t="s">
        <v>2933</v>
      </c>
      <c r="D730" s="434" t="s">
        <v>3578</v>
      </c>
      <c r="E730" s="355">
        <v>623010</v>
      </c>
      <c r="F730" s="511">
        <v>1977185</v>
      </c>
      <c r="G730" s="348">
        <v>27795.43</v>
      </c>
      <c r="H730" s="348">
        <v>28500</v>
      </c>
      <c r="I730" s="358">
        <f>H730-G730</f>
        <v>704.56999999999971</v>
      </c>
      <c r="J730" s="360">
        <f t="shared" si="26"/>
        <v>4452.4600000000064</v>
      </c>
    </row>
    <row r="731" spans="1:10" ht="60" customHeight="1" x14ac:dyDescent="0.5">
      <c r="A731" s="345">
        <v>44529</v>
      </c>
      <c r="B731" s="266" t="s">
        <v>3566</v>
      </c>
      <c r="C731" s="417" t="s">
        <v>2798</v>
      </c>
      <c r="D731" s="434" t="s">
        <v>3567</v>
      </c>
      <c r="E731" s="355">
        <v>621300</v>
      </c>
      <c r="F731" s="511">
        <v>1976407</v>
      </c>
      <c r="G731" s="348">
        <v>28452.27</v>
      </c>
      <c r="H731" s="348">
        <v>28500</v>
      </c>
      <c r="I731" s="358">
        <f>H731-G731</f>
        <v>47.729999999999563</v>
      </c>
      <c r="J731" s="360">
        <f t="shared" si="26"/>
        <v>4500.190000000006</v>
      </c>
    </row>
    <row r="732" spans="1:10" ht="63" x14ac:dyDescent="0.35">
      <c r="A732" s="345">
        <v>44530</v>
      </c>
      <c r="B732" s="266" t="s">
        <v>3579</v>
      </c>
      <c r="C732" s="343" t="s">
        <v>2933</v>
      </c>
      <c r="D732" s="434" t="s">
        <v>3580</v>
      </c>
      <c r="E732" s="355">
        <v>600040</v>
      </c>
      <c r="F732" s="511">
        <v>1977186</v>
      </c>
      <c r="G732" s="348">
        <v>27877.84</v>
      </c>
      <c r="H732" s="348">
        <v>28000</v>
      </c>
      <c r="I732" s="358">
        <f t="shared" si="27"/>
        <v>122.15999999999985</v>
      </c>
      <c r="J732" s="360">
        <f t="shared" si="26"/>
        <v>4622.3500000000058</v>
      </c>
    </row>
    <row r="733" spans="1:10" ht="63" x14ac:dyDescent="0.5">
      <c r="A733" s="345">
        <v>44531</v>
      </c>
      <c r="B733" s="255" t="s">
        <v>3581</v>
      </c>
      <c r="C733" s="417" t="s">
        <v>2798</v>
      </c>
      <c r="D733" s="434" t="s">
        <v>3582</v>
      </c>
      <c r="E733" s="355">
        <v>607620</v>
      </c>
      <c r="F733" s="511">
        <v>1977187</v>
      </c>
      <c r="G733" s="348">
        <v>27411.72</v>
      </c>
      <c r="H733" s="348">
        <v>28500</v>
      </c>
      <c r="I733" s="358">
        <f t="shared" ref="I733:I747" si="29">H733-G733</f>
        <v>1088.2799999999988</v>
      </c>
      <c r="J733" s="360">
        <f t="shared" ref="J733:J752" si="30">J732+I733</f>
        <v>5710.6300000000047</v>
      </c>
    </row>
    <row r="734" spans="1:10" ht="63" x14ac:dyDescent="0.35">
      <c r="A734" s="345">
        <v>44532</v>
      </c>
      <c r="B734" s="255" t="s">
        <v>3600</v>
      </c>
      <c r="C734" s="343" t="s">
        <v>2933</v>
      </c>
      <c r="D734" s="434" t="s">
        <v>3601</v>
      </c>
      <c r="E734" s="355">
        <v>608190</v>
      </c>
      <c r="F734" s="511">
        <v>1980099</v>
      </c>
      <c r="G734" s="348">
        <v>27328.86</v>
      </c>
      <c r="H734" s="348">
        <v>28500</v>
      </c>
      <c r="I734" s="358">
        <f t="shared" si="29"/>
        <v>1171.1399999999994</v>
      </c>
      <c r="J734" s="360">
        <f t="shared" si="30"/>
        <v>6881.7700000000041</v>
      </c>
    </row>
    <row r="735" spans="1:10" ht="63" x14ac:dyDescent="0.55000000000000004">
      <c r="A735" s="345">
        <v>44533</v>
      </c>
      <c r="B735" s="255" t="s">
        <v>3583</v>
      </c>
      <c r="C735" s="264" t="s">
        <v>2798</v>
      </c>
      <c r="D735" s="434" t="s">
        <v>3584</v>
      </c>
      <c r="E735" s="355">
        <v>555880</v>
      </c>
      <c r="F735" s="511">
        <v>1979298</v>
      </c>
      <c r="G735" s="348">
        <v>27515.07</v>
      </c>
      <c r="H735" s="348">
        <v>26000</v>
      </c>
      <c r="I735" s="358">
        <f t="shared" si="29"/>
        <v>-1515.0699999999997</v>
      </c>
      <c r="J735" s="360">
        <f t="shared" si="30"/>
        <v>5366.7000000000044</v>
      </c>
    </row>
    <row r="736" spans="1:10" ht="63" x14ac:dyDescent="0.35">
      <c r="A736" s="345">
        <v>44533</v>
      </c>
      <c r="B736" s="255" t="s">
        <v>3602</v>
      </c>
      <c r="C736" s="343" t="s">
        <v>2933</v>
      </c>
      <c r="D736" s="434" t="s">
        <v>3603</v>
      </c>
      <c r="E736" s="355">
        <v>606480</v>
      </c>
      <c r="F736" s="511">
        <v>1980100</v>
      </c>
      <c r="G736" s="348">
        <v>27012.16</v>
      </c>
      <c r="H736" s="348">
        <v>28500</v>
      </c>
      <c r="I736" s="358">
        <f t="shared" si="29"/>
        <v>1487.8400000000001</v>
      </c>
      <c r="J736" s="360">
        <f t="shared" si="30"/>
        <v>6854.5400000000045</v>
      </c>
    </row>
    <row r="737" spans="1:10" ht="63" x14ac:dyDescent="0.35">
      <c r="A737" s="345">
        <v>44536</v>
      </c>
      <c r="B737" s="255" t="s">
        <v>3588</v>
      </c>
      <c r="C737" s="343" t="s">
        <v>2933</v>
      </c>
      <c r="D737" s="434" t="s">
        <v>3589</v>
      </c>
      <c r="E737" s="355">
        <v>552890</v>
      </c>
      <c r="F737" s="511">
        <v>1979299</v>
      </c>
      <c r="G737" s="348">
        <v>27037.69</v>
      </c>
      <c r="H737" s="348">
        <v>26000</v>
      </c>
      <c r="I737" s="358">
        <f t="shared" si="29"/>
        <v>-1037.6899999999987</v>
      </c>
      <c r="J737" s="360">
        <f t="shared" si="30"/>
        <v>5816.8500000000058</v>
      </c>
    </row>
    <row r="738" spans="1:10" ht="63" x14ac:dyDescent="0.35">
      <c r="A738" s="345">
        <v>44537</v>
      </c>
      <c r="B738" s="255" t="s">
        <v>3604</v>
      </c>
      <c r="C738" s="343" t="s">
        <v>2933</v>
      </c>
      <c r="D738" s="434" t="s">
        <v>3605</v>
      </c>
      <c r="E738" s="355">
        <v>552630</v>
      </c>
      <c r="F738" s="511">
        <v>1980101</v>
      </c>
      <c r="G738" s="348">
        <v>27065.49</v>
      </c>
      <c r="H738" s="348">
        <v>26000</v>
      </c>
      <c r="I738" s="358">
        <f t="shared" si="29"/>
        <v>-1065.4900000000016</v>
      </c>
      <c r="J738" s="360">
        <f t="shared" si="30"/>
        <v>4751.3600000000042</v>
      </c>
    </row>
    <row r="739" spans="1:10" ht="63" x14ac:dyDescent="0.55000000000000004">
      <c r="A739" s="345">
        <v>44539</v>
      </c>
      <c r="B739" s="255" t="s">
        <v>3594</v>
      </c>
      <c r="C739" s="264" t="s">
        <v>2798</v>
      </c>
      <c r="D739" s="434" t="s">
        <v>3595</v>
      </c>
      <c r="E739" s="355">
        <v>547716</v>
      </c>
      <c r="F739" s="511">
        <v>1981176</v>
      </c>
      <c r="G739" s="348">
        <v>26383.32</v>
      </c>
      <c r="H739" s="348">
        <v>26000</v>
      </c>
      <c r="I739" s="358">
        <f t="shared" si="29"/>
        <v>-383.31999999999971</v>
      </c>
      <c r="J739" s="360">
        <f t="shared" si="30"/>
        <v>4368.0400000000045</v>
      </c>
    </row>
    <row r="740" spans="1:10" ht="63" x14ac:dyDescent="0.35">
      <c r="A740" s="345">
        <v>44540</v>
      </c>
      <c r="B740" s="255" t="s">
        <v>3606</v>
      </c>
      <c r="C740" s="343" t="s">
        <v>2933</v>
      </c>
      <c r="D740" s="434" t="s">
        <v>3607</v>
      </c>
      <c r="E740" s="355">
        <v>564300</v>
      </c>
      <c r="F740" s="511">
        <v>1981916</v>
      </c>
      <c r="G740" s="348">
        <v>27307.9</v>
      </c>
      <c r="H740" s="348">
        <v>27000</v>
      </c>
      <c r="I740" s="358">
        <f t="shared" si="29"/>
        <v>-307.90000000000146</v>
      </c>
      <c r="J740" s="360">
        <f t="shared" si="30"/>
        <v>4060.1400000000031</v>
      </c>
    </row>
    <row r="741" spans="1:10" ht="63" x14ac:dyDescent="0.5">
      <c r="A741" s="345">
        <v>44540</v>
      </c>
      <c r="B741" s="255" t="s">
        <v>3596</v>
      </c>
      <c r="C741" s="417" t="s">
        <v>2798</v>
      </c>
      <c r="D741" s="434" t="s">
        <v>3597</v>
      </c>
      <c r="E741" s="355">
        <v>563679</v>
      </c>
      <c r="F741" s="511">
        <v>1982088</v>
      </c>
      <c r="G741" s="348">
        <v>27244.05</v>
      </c>
      <c r="H741" s="348">
        <v>27000</v>
      </c>
      <c r="I741" s="358">
        <f t="shared" si="29"/>
        <v>-244.04999999999927</v>
      </c>
      <c r="J741" s="360">
        <f t="shared" si="30"/>
        <v>3816.0900000000038</v>
      </c>
    </row>
    <row r="742" spans="1:10" ht="63" x14ac:dyDescent="0.35">
      <c r="A742" s="345">
        <v>44543</v>
      </c>
      <c r="B742" s="255" t="s">
        <v>3608</v>
      </c>
      <c r="C742" s="343" t="s">
        <v>2933</v>
      </c>
      <c r="D742" s="434" t="s">
        <v>3609</v>
      </c>
      <c r="E742" s="355">
        <v>584920</v>
      </c>
      <c r="F742" s="511">
        <v>1982423</v>
      </c>
      <c r="G742" s="348">
        <v>23578.799999999999</v>
      </c>
      <c r="H742" s="348">
        <v>28000</v>
      </c>
      <c r="I742" s="358">
        <f t="shared" si="29"/>
        <v>4421.2000000000007</v>
      </c>
      <c r="J742" s="360">
        <f t="shared" si="30"/>
        <v>8237.2900000000045</v>
      </c>
    </row>
    <row r="743" spans="1:10" ht="63" x14ac:dyDescent="0.35">
      <c r="A743" s="345">
        <v>44544</v>
      </c>
      <c r="B743" s="255" t="s">
        <v>3610</v>
      </c>
      <c r="C743" s="343" t="s">
        <v>2933</v>
      </c>
      <c r="D743" s="434" t="s">
        <v>3611</v>
      </c>
      <c r="E743" s="355">
        <v>568215</v>
      </c>
      <c r="F743" s="511">
        <v>1983213</v>
      </c>
      <c r="G743" s="348">
        <v>29237.47</v>
      </c>
      <c r="H743" s="348">
        <v>27000</v>
      </c>
      <c r="I743" s="358">
        <f t="shared" si="29"/>
        <v>-2237.4700000000012</v>
      </c>
      <c r="J743" s="360">
        <f t="shared" si="30"/>
        <v>5999.8200000000033</v>
      </c>
    </row>
    <row r="744" spans="1:10" ht="63" x14ac:dyDescent="0.35">
      <c r="A744" s="345">
        <v>44544</v>
      </c>
      <c r="B744" s="255" t="s">
        <v>3612</v>
      </c>
      <c r="C744" s="343" t="s">
        <v>2933</v>
      </c>
      <c r="D744" s="434" t="s">
        <v>3613</v>
      </c>
      <c r="E744" s="355">
        <v>598215</v>
      </c>
      <c r="F744" s="511">
        <v>1983214</v>
      </c>
      <c r="G744" s="348">
        <v>29597.53</v>
      </c>
      <c r="H744" s="348">
        <v>27000</v>
      </c>
      <c r="I744" s="358">
        <f t="shared" si="29"/>
        <v>-2597.5299999999988</v>
      </c>
      <c r="J744" s="360">
        <f t="shared" si="30"/>
        <v>3402.2900000000045</v>
      </c>
    </row>
    <row r="745" spans="1:10" ht="60" x14ac:dyDescent="0.35">
      <c r="A745" s="345">
        <v>44545</v>
      </c>
      <c r="B745" s="255" t="s">
        <v>3616</v>
      </c>
      <c r="C745" s="343" t="s">
        <v>2933</v>
      </c>
      <c r="D745" s="434" t="s">
        <v>3617</v>
      </c>
      <c r="E745" s="355">
        <v>573750</v>
      </c>
      <c r="F745" s="511">
        <v>1983215</v>
      </c>
      <c r="G745" s="348">
        <v>29383.87</v>
      </c>
      <c r="H745" s="348">
        <v>27000</v>
      </c>
      <c r="I745" s="358">
        <f t="shared" si="29"/>
        <v>-2383.869999999999</v>
      </c>
      <c r="J745" s="360">
        <f t="shared" si="30"/>
        <v>1018.4200000000055</v>
      </c>
    </row>
    <row r="746" spans="1:10" ht="63" x14ac:dyDescent="0.35">
      <c r="A746" s="345">
        <v>44545</v>
      </c>
      <c r="B746" s="255" t="s">
        <v>3614</v>
      </c>
      <c r="C746" s="343" t="s">
        <v>2933</v>
      </c>
      <c r="D746" s="434" t="s">
        <v>3615</v>
      </c>
      <c r="E746" s="355">
        <v>572670</v>
      </c>
      <c r="F746" s="511">
        <v>1983216</v>
      </c>
      <c r="G746" s="348">
        <v>29213.65</v>
      </c>
      <c r="H746" s="348">
        <v>27000</v>
      </c>
      <c r="I746" s="358">
        <f t="shared" si="29"/>
        <v>-2213.6500000000015</v>
      </c>
      <c r="J746" s="360">
        <f t="shared" si="30"/>
        <v>-1195.2299999999959</v>
      </c>
    </row>
    <row r="747" spans="1:10" ht="63" x14ac:dyDescent="0.35">
      <c r="A747" s="345">
        <v>44546</v>
      </c>
      <c r="B747" s="255" t="s">
        <v>3627</v>
      </c>
      <c r="C747" s="343" t="s">
        <v>2933</v>
      </c>
      <c r="D747" s="434" t="s">
        <v>3628</v>
      </c>
      <c r="E747" s="355">
        <v>576950</v>
      </c>
      <c r="F747" s="511">
        <v>1984413</v>
      </c>
      <c r="G747" s="348">
        <v>27980.44</v>
      </c>
      <c r="H747" s="348">
        <v>27500</v>
      </c>
      <c r="I747" s="358">
        <f t="shared" si="29"/>
        <v>-480.43999999999869</v>
      </c>
      <c r="J747" s="360">
        <f t="shared" si="30"/>
        <v>-1675.6699999999946</v>
      </c>
    </row>
    <row r="748" spans="1:10" ht="63" x14ac:dyDescent="0.55000000000000004">
      <c r="A748" s="345">
        <v>44547</v>
      </c>
      <c r="B748" s="255" t="s">
        <v>3625</v>
      </c>
      <c r="C748" s="264" t="s">
        <v>2798</v>
      </c>
      <c r="D748" s="434" t="s">
        <v>3626</v>
      </c>
      <c r="E748" s="355">
        <v>623100</v>
      </c>
      <c r="F748" s="511">
        <v>1984414</v>
      </c>
      <c r="G748" s="348">
        <v>28022.48</v>
      </c>
      <c r="H748" s="348">
        <v>30000</v>
      </c>
      <c r="I748" s="358">
        <f>H748-G748</f>
        <v>1977.5200000000004</v>
      </c>
      <c r="J748" s="360">
        <f t="shared" si="30"/>
        <v>301.85000000000582</v>
      </c>
    </row>
    <row r="749" spans="1:10" ht="63" x14ac:dyDescent="0.55000000000000004">
      <c r="A749" s="345">
        <v>44547</v>
      </c>
      <c r="B749" s="255" t="s">
        <v>3621</v>
      </c>
      <c r="C749" s="264" t="s">
        <v>2798</v>
      </c>
      <c r="D749" s="434" t="s">
        <v>3622</v>
      </c>
      <c r="E749" s="355">
        <v>664640</v>
      </c>
      <c r="F749" s="511">
        <v>1984769</v>
      </c>
      <c r="G749" s="348">
        <v>26547.01</v>
      </c>
      <c r="H749" s="348">
        <v>32000</v>
      </c>
      <c r="I749" s="358">
        <f>H749-G749</f>
        <v>5452.9900000000016</v>
      </c>
      <c r="J749" s="360">
        <f t="shared" si="30"/>
        <v>5754.8400000000074</v>
      </c>
    </row>
    <row r="750" spans="1:10" ht="63" x14ac:dyDescent="0.35">
      <c r="A750" s="345">
        <v>44547</v>
      </c>
      <c r="B750" s="255" t="s">
        <v>3630</v>
      </c>
      <c r="C750" s="343" t="s">
        <v>2933</v>
      </c>
      <c r="D750" s="434" t="s">
        <v>3629</v>
      </c>
      <c r="E750" s="355">
        <v>665120</v>
      </c>
      <c r="F750" s="511">
        <v>1984770</v>
      </c>
      <c r="G750" s="348">
        <v>26777.03</v>
      </c>
      <c r="H750" s="348">
        <v>32000</v>
      </c>
      <c r="I750" s="358">
        <f>H750-G750</f>
        <v>5222.9700000000012</v>
      </c>
      <c r="J750" s="360">
        <f t="shared" si="30"/>
        <v>10977.810000000009</v>
      </c>
    </row>
    <row r="751" spans="1:10" ht="63" x14ac:dyDescent="0.55000000000000004">
      <c r="A751" s="345">
        <v>44547</v>
      </c>
      <c r="B751" s="255" t="s">
        <v>3623</v>
      </c>
      <c r="C751" s="264" t="s">
        <v>2798</v>
      </c>
      <c r="D751" s="434" t="s">
        <v>3624</v>
      </c>
      <c r="E751" s="355">
        <v>684915</v>
      </c>
      <c r="F751" s="511">
        <v>1984771</v>
      </c>
      <c r="G751" s="348">
        <v>26684.26</v>
      </c>
      <c r="H751" s="348">
        <v>33000</v>
      </c>
      <c r="I751" s="358">
        <f>H751-G751</f>
        <v>6315.7400000000016</v>
      </c>
      <c r="J751" s="360">
        <f t="shared" si="30"/>
        <v>17293.55000000001</v>
      </c>
    </row>
    <row r="752" spans="1:10" ht="63" x14ac:dyDescent="0.35">
      <c r="A752" s="345">
        <v>44551</v>
      </c>
      <c r="B752" s="255" t="s">
        <v>3631</v>
      </c>
      <c r="C752" s="343" t="s">
        <v>2933</v>
      </c>
      <c r="D752" s="434" t="s">
        <v>3632</v>
      </c>
      <c r="E752" s="355">
        <v>519500</v>
      </c>
      <c r="F752" s="511">
        <v>1986038</v>
      </c>
      <c r="G752" s="348">
        <v>27282.2</v>
      </c>
      <c r="H752" s="348">
        <v>25000</v>
      </c>
      <c r="I752" s="358">
        <f t="shared" ref="I752:I876" si="31">H752-G752</f>
        <v>-2282.2000000000007</v>
      </c>
      <c r="J752" s="360">
        <f t="shared" si="30"/>
        <v>15011.350000000009</v>
      </c>
    </row>
    <row r="753" spans="1:10" ht="63" x14ac:dyDescent="0.35">
      <c r="A753" s="345">
        <v>44551</v>
      </c>
      <c r="B753" s="255" t="s">
        <v>3653</v>
      </c>
      <c r="C753" s="343" t="s">
        <v>2933</v>
      </c>
      <c r="D753" s="434" t="s">
        <v>3639</v>
      </c>
      <c r="E753" s="355">
        <v>519500</v>
      </c>
      <c r="F753" s="511">
        <v>1985712</v>
      </c>
      <c r="G753" s="348">
        <v>27472.94</v>
      </c>
      <c r="H753" s="348">
        <v>25000</v>
      </c>
      <c r="I753" s="358">
        <f t="shared" si="31"/>
        <v>-2472.9399999999987</v>
      </c>
      <c r="J753" s="360">
        <f t="shared" ref="J753:J780" si="32">J752+I753</f>
        <v>12538.410000000011</v>
      </c>
    </row>
    <row r="754" spans="1:10" ht="63" x14ac:dyDescent="0.35">
      <c r="A754" s="345">
        <v>44552</v>
      </c>
      <c r="B754" s="255" t="s">
        <v>3640</v>
      </c>
      <c r="C754" s="343" t="s">
        <v>2933</v>
      </c>
      <c r="D754" s="434" t="s">
        <v>3641</v>
      </c>
      <c r="E754" s="355">
        <v>519375</v>
      </c>
      <c r="F754" s="511">
        <v>1986972</v>
      </c>
      <c r="G754" s="348">
        <v>27354.71</v>
      </c>
      <c r="H754" s="348">
        <v>25000</v>
      </c>
      <c r="I754" s="358">
        <f t="shared" si="31"/>
        <v>-2354.7099999999991</v>
      </c>
      <c r="J754" s="360">
        <f t="shared" si="32"/>
        <v>10183.700000000012</v>
      </c>
    </row>
    <row r="755" spans="1:10" ht="63" x14ac:dyDescent="0.35">
      <c r="A755" s="345">
        <v>44553</v>
      </c>
      <c r="B755" s="255" t="s">
        <v>3643</v>
      </c>
      <c r="C755" s="343" t="s">
        <v>2933</v>
      </c>
      <c r="D755" s="434" t="s">
        <v>3642</v>
      </c>
      <c r="E755" s="355">
        <v>527467.5</v>
      </c>
      <c r="F755" s="511">
        <v>1987349</v>
      </c>
      <c r="G755" s="348">
        <v>25297.88</v>
      </c>
      <c r="H755" s="348">
        <v>25500</v>
      </c>
      <c r="I755" s="358">
        <f t="shared" si="31"/>
        <v>202.11999999999898</v>
      </c>
      <c r="J755" s="360">
        <f t="shared" si="32"/>
        <v>10385.820000000011</v>
      </c>
    </row>
    <row r="756" spans="1:10" ht="63" x14ac:dyDescent="0.35">
      <c r="A756" s="345">
        <v>44553</v>
      </c>
      <c r="B756" s="255" t="s">
        <v>3644</v>
      </c>
      <c r="C756" s="343" t="s">
        <v>2933</v>
      </c>
      <c r="D756" s="434" t="s">
        <v>3645</v>
      </c>
      <c r="E756" s="355">
        <v>527467.5</v>
      </c>
      <c r="F756" s="511">
        <v>1986973</v>
      </c>
      <c r="G756" s="348">
        <v>25000.09</v>
      </c>
      <c r="H756" s="348">
        <v>25500</v>
      </c>
      <c r="I756" s="358">
        <f t="shared" si="31"/>
        <v>499.90999999999985</v>
      </c>
      <c r="J756" s="360">
        <f t="shared" si="32"/>
        <v>10885.73000000001</v>
      </c>
    </row>
    <row r="757" spans="1:10" ht="63" x14ac:dyDescent="0.35">
      <c r="A757" s="345">
        <v>44554</v>
      </c>
      <c r="B757" s="255" t="s">
        <v>3646</v>
      </c>
      <c r="C757" s="343" t="s">
        <v>2933</v>
      </c>
      <c r="D757" s="434" t="s">
        <v>3647</v>
      </c>
      <c r="E757" s="355">
        <v>525810</v>
      </c>
      <c r="F757" s="511">
        <v>1986974</v>
      </c>
      <c r="G757" s="348">
        <v>25359.24</v>
      </c>
      <c r="H757" s="348">
        <v>25500</v>
      </c>
      <c r="I757" s="358">
        <f t="shared" si="31"/>
        <v>140.7599999999984</v>
      </c>
      <c r="J757" s="360">
        <f t="shared" si="32"/>
        <v>11026.490000000009</v>
      </c>
    </row>
    <row r="758" spans="1:10" ht="63" x14ac:dyDescent="0.35">
      <c r="A758" s="345">
        <v>44558</v>
      </c>
      <c r="B758" s="255" t="s">
        <v>3648</v>
      </c>
      <c r="C758" s="343" t="s">
        <v>2933</v>
      </c>
      <c r="D758" s="434" t="s">
        <v>3649</v>
      </c>
      <c r="E758" s="355">
        <v>433230</v>
      </c>
      <c r="F758" s="511">
        <v>1988027</v>
      </c>
      <c r="G758" s="348">
        <v>26242.05</v>
      </c>
      <c r="H758" s="348">
        <v>21000</v>
      </c>
      <c r="I758" s="358">
        <f t="shared" si="31"/>
        <v>-5242.0499999999993</v>
      </c>
      <c r="J758" s="360">
        <f t="shared" si="32"/>
        <v>5784.4400000000096</v>
      </c>
    </row>
    <row r="759" spans="1:10" ht="63" x14ac:dyDescent="0.35">
      <c r="A759" s="345">
        <v>44558</v>
      </c>
      <c r="B759" s="255" t="s">
        <v>3650</v>
      </c>
      <c r="C759" s="343" t="s">
        <v>2933</v>
      </c>
      <c r="D759" s="434" t="s">
        <v>3651</v>
      </c>
      <c r="E759" s="355">
        <v>433230</v>
      </c>
      <c r="F759" s="511">
        <v>1988028</v>
      </c>
      <c r="G759" s="348">
        <v>26725.23</v>
      </c>
      <c r="H759" s="348">
        <v>21000</v>
      </c>
      <c r="I759" s="358">
        <f t="shared" si="31"/>
        <v>-5725.23</v>
      </c>
      <c r="J759" s="360">
        <f t="shared" si="32"/>
        <v>59.210000000010041</v>
      </c>
    </row>
    <row r="760" spans="1:10" ht="63" x14ac:dyDescent="0.35">
      <c r="A760" s="345">
        <v>44560</v>
      </c>
      <c r="B760" s="255" t="s">
        <v>3654</v>
      </c>
      <c r="C760" s="343" t="s">
        <v>2933</v>
      </c>
      <c r="D760" s="434" t="s">
        <v>3655</v>
      </c>
      <c r="E760" s="355">
        <v>576744</v>
      </c>
      <c r="F760" s="511">
        <v>1989191</v>
      </c>
      <c r="G760" s="348">
        <v>25696.560000000001</v>
      </c>
      <c r="H760" s="348">
        <v>28000</v>
      </c>
      <c r="I760" s="358">
        <f t="shared" si="31"/>
        <v>2303.4399999999987</v>
      </c>
      <c r="J760" s="360">
        <f t="shared" si="32"/>
        <v>2362.6500000000087</v>
      </c>
    </row>
    <row r="761" spans="1:10" ht="63" x14ac:dyDescent="0.35">
      <c r="A761" s="345">
        <v>44560</v>
      </c>
      <c r="B761" s="255" t="s">
        <v>3656</v>
      </c>
      <c r="C761" s="343" t="s">
        <v>2933</v>
      </c>
      <c r="D761" s="434" t="s">
        <v>3657</v>
      </c>
      <c r="E761" s="355">
        <v>576744</v>
      </c>
      <c r="F761" s="511">
        <v>1989561</v>
      </c>
      <c r="G761" s="348">
        <v>25875.919999999998</v>
      </c>
      <c r="H761" s="348">
        <v>28000</v>
      </c>
      <c r="I761" s="358">
        <f t="shared" si="31"/>
        <v>2124.0800000000017</v>
      </c>
      <c r="J761" s="360">
        <f t="shared" si="32"/>
        <v>4486.7300000000105</v>
      </c>
    </row>
    <row r="762" spans="1:10" ht="63" x14ac:dyDescent="0.35">
      <c r="A762" s="422">
        <v>44565</v>
      </c>
      <c r="B762" s="331" t="s">
        <v>3658</v>
      </c>
      <c r="C762" s="343" t="s">
        <v>2933</v>
      </c>
      <c r="D762" s="434" t="s">
        <v>3659</v>
      </c>
      <c r="E762" s="355">
        <v>554310</v>
      </c>
      <c r="F762" s="511">
        <v>1990822</v>
      </c>
      <c r="G762" s="348">
        <v>24490.720000000001</v>
      </c>
      <c r="H762" s="348">
        <v>27000</v>
      </c>
      <c r="I762" s="358">
        <f t="shared" si="31"/>
        <v>2509.2799999999988</v>
      </c>
      <c r="J762" s="360">
        <f t="shared" si="32"/>
        <v>6996.0100000000093</v>
      </c>
    </row>
    <row r="763" spans="1:10" ht="63" x14ac:dyDescent="0.35">
      <c r="A763" s="345">
        <v>44565</v>
      </c>
      <c r="B763" s="331" t="s">
        <v>3660</v>
      </c>
      <c r="C763" s="343" t="s">
        <v>2933</v>
      </c>
      <c r="D763" s="434" t="s">
        <v>3661</v>
      </c>
      <c r="E763" s="355">
        <v>554310</v>
      </c>
      <c r="F763" s="511">
        <v>1990823</v>
      </c>
      <c r="G763" s="348">
        <v>24306.560000000001</v>
      </c>
      <c r="H763" s="348">
        <v>27000</v>
      </c>
      <c r="I763" s="358">
        <f t="shared" si="31"/>
        <v>2693.4399999999987</v>
      </c>
      <c r="J763" s="360">
        <f t="shared" si="32"/>
        <v>9689.450000000008</v>
      </c>
    </row>
    <row r="764" spans="1:10" ht="63" x14ac:dyDescent="0.35">
      <c r="A764" s="345">
        <v>44566</v>
      </c>
      <c r="B764" s="331" t="s">
        <v>3662</v>
      </c>
      <c r="C764" s="343" t="s">
        <v>2933</v>
      </c>
      <c r="D764" s="434" t="s">
        <v>3663</v>
      </c>
      <c r="E764" s="355">
        <v>509750</v>
      </c>
      <c r="F764" s="511">
        <v>1991512</v>
      </c>
      <c r="G764" s="348">
        <v>23548.04</v>
      </c>
      <c r="H764" s="348">
        <v>25000</v>
      </c>
      <c r="I764" s="358">
        <f t="shared" si="31"/>
        <v>1451.9599999999991</v>
      </c>
      <c r="J764" s="360">
        <f t="shared" si="32"/>
        <v>11141.410000000007</v>
      </c>
    </row>
    <row r="765" spans="1:10" ht="63" x14ac:dyDescent="0.35">
      <c r="A765" s="345">
        <v>44567</v>
      </c>
      <c r="B765" s="331" t="s">
        <v>3667</v>
      </c>
      <c r="C765" s="343" t="s">
        <v>2933</v>
      </c>
      <c r="D765" s="434" t="s">
        <v>3668</v>
      </c>
      <c r="E765" s="355">
        <v>470120</v>
      </c>
      <c r="F765" s="511">
        <v>1992138</v>
      </c>
      <c r="G765" s="348">
        <v>21910.92</v>
      </c>
      <c r="H765" s="348">
        <v>23000</v>
      </c>
      <c r="I765" s="358">
        <f t="shared" si="31"/>
        <v>1089.0800000000017</v>
      </c>
      <c r="J765" s="360">
        <f t="shared" si="32"/>
        <v>12230.490000000009</v>
      </c>
    </row>
    <row r="766" spans="1:10" ht="63" x14ac:dyDescent="0.35">
      <c r="A766" s="345">
        <v>44568</v>
      </c>
      <c r="B766" s="331" t="s">
        <v>3672</v>
      </c>
      <c r="C766" s="343" t="s">
        <v>2933</v>
      </c>
      <c r="D766" s="434" t="s">
        <v>3673</v>
      </c>
      <c r="E766" s="355">
        <v>469430</v>
      </c>
      <c r="F766" s="511">
        <v>1992291</v>
      </c>
      <c r="G766" s="348">
        <v>22023.02</v>
      </c>
      <c r="H766" s="348">
        <v>23000</v>
      </c>
      <c r="I766" s="358">
        <f t="shared" si="31"/>
        <v>976.97999999999956</v>
      </c>
      <c r="J766" s="360">
        <f t="shared" si="32"/>
        <v>13207.470000000008</v>
      </c>
    </row>
    <row r="767" spans="1:10" ht="63" x14ac:dyDescent="0.35">
      <c r="A767" s="345">
        <v>44571</v>
      </c>
      <c r="B767" s="331" t="s">
        <v>3686</v>
      </c>
      <c r="C767" s="343" t="s">
        <v>2933</v>
      </c>
      <c r="D767" s="434" t="s">
        <v>3687</v>
      </c>
      <c r="E767" s="355">
        <v>407800</v>
      </c>
      <c r="F767" s="511">
        <v>1995871</v>
      </c>
      <c r="G767" s="348">
        <v>26227.91</v>
      </c>
      <c r="H767" s="348">
        <v>20000</v>
      </c>
      <c r="I767" s="358">
        <f t="shared" si="31"/>
        <v>-6227.91</v>
      </c>
      <c r="J767" s="360">
        <f t="shared" si="32"/>
        <v>6979.5600000000086</v>
      </c>
    </row>
    <row r="768" spans="1:10" ht="63" x14ac:dyDescent="0.35">
      <c r="A768" s="345">
        <v>44571</v>
      </c>
      <c r="B768" s="331" t="s">
        <v>3688</v>
      </c>
      <c r="C768" s="343" t="s">
        <v>2933</v>
      </c>
      <c r="D768" s="434" t="s">
        <v>3052</v>
      </c>
      <c r="E768" s="355">
        <v>407800</v>
      </c>
      <c r="F768" s="511">
        <v>1996584</v>
      </c>
      <c r="G768" s="348">
        <v>26426.47</v>
      </c>
      <c r="H768" s="348">
        <v>20000</v>
      </c>
      <c r="I768" s="358">
        <f t="shared" si="31"/>
        <v>-6426.4700000000012</v>
      </c>
      <c r="J768" s="360">
        <f t="shared" si="32"/>
        <v>553.09000000000742</v>
      </c>
    </row>
    <row r="769" spans="1:10" ht="63" x14ac:dyDescent="0.35">
      <c r="A769" s="345">
        <v>44575</v>
      </c>
      <c r="B769" s="331" t="s">
        <v>3678</v>
      </c>
      <c r="C769" s="343" t="s">
        <v>2933</v>
      </c>
      <c r="D769" s="434" t="s">
        <v>3679</v>
      </c>
      <c r="E769" s="355">
        <v>447260</v>
      </c>
      <c r="F769" s="511">
        <v>1994580</v>
      </c>
      <c r="G769" s="348">
        <v>23078.79</v>
      </c>
      <c r="H769" s="348">
        <v>22000</v>
      </c>
      <c r="I769" s="358">
        <f t="shared" si="31"/>
        <v>-1078.7900000000009</v>
      </c>
      <c r="J769" s="360">
        <f t="shared" si="32"/>
        <v>-525.69999999999345</v>
      </c>
    </row>
    <row r="770" spans="1:10" ht="63" x14ac:dyDescent="0.35">
      <c r="A770" s="345">
        <v>44575</v>
      </c>
      <c r="B770" s="331" t="s">
        <v>3680</v>
      </c>
      <c r="C770" s="343" t="s">
        <v>2933</v>
      </c>
      <c r="D770" s="434" t="s">
        <v>3681</v>
      </c>
      <c r="E770" s="355">
        <v>447260</v>
      </c>
      <c r="F770" s="511">
        <v>1994915</v>
      </c>
      <c r="G770" s="348">
        <v>23592.85</v>
      </c>
      <c r="H770" s="348">
        <v>22000</v>
      </c>
      <c r="I770" s="358">
        <f t="shared" si="31"/>
        <v>-1592.8499999999985</v>
      </c>
      <c r="J770" s="360">
        <f t="shared" si="32"/>
        <v>-2118.549999999992</v>
      </c>
    </row>
    <row r="771" spans="1:10" ht="63" x14ac:dyDescent="0.35">
      <c r="A771" s="345">
        <v>44579</v>
      </c>
      <c r="B771" s="331" t="s">
        <v>3689</v>
      </c>
      <c r="C771" s="343" t="s">
        <v>2933</v>
      </c>
      <c r="D771" s="434" t="s">
        <v>3699</v>
      </c>
      <c r="E771" s="355">
        <v>489720</v>
      </c>
      <c r="F771" s="511">
        <v>1995872</v>
      </c>
      <c r="G771" s="348">
        <v>25956.76</v>
      </c>
      <c r="H771" s="348">
        <v>24000</v>
      </c>
      <c r="I771" s="358">
        <f t="shared" si="31"/>
        <v>-1956.7599999999984</v>
      </c>
      <c r="J771" s="360">
        <f t="shared" si="32"/>
        <v>-4075.3099999999904</v>
      </c>
    </row>
    <row r="772" spans="1:10" ht="63" x14ac:dyDescent="0.35">
      <c r="A772" s="345">
        <v>44579</v>
      </c>
      <c r="B772" s="331" t="s">
        <v>3690</v>
      </c>
      <c r="C772" s="343" t="s">
        <v>2933</v>
      </c>
      <c r="D772" s="434" t="s">
        <v>3700</v>
      </c>
      <c r="E772" s="355">
        <v>489720</v>
      </c>
      <c r="F772" s="511">
        <v>1995873</v>
      </c>
      <c r="G772" s="348">
        <v>26011.98</v>
      </c>
      <c r="H772" s="348">
        <v>24000</v>
      </c>
      <c r="I772" s="358">
        <f t="shared" si="31"/>
        <v>-2011.9799999999996</v>
      </c>
      <c r="J772" s="360">
        <f t="shared" si="32"/>
        <v>-6087.28999999999</v>
      </c>
    </row>
    <row r="773" spans="1:10" ht="63" x14ac:dyDescent="0.35">
      <c r="A773" s="345">
        <v>44581</v>
      </c>
      <c r="B773" s="331" t="s">
        <v>3691</v>
      </c>
      <c r="C773" s="343" t="s">
        <v>2933</v>
      </c>
      <c r="D773" s="434" t="s">
        <v>3698</v>
      </c>
      <c r="E773" s="355">
        <v>613350</v>
      </c>
      <c r="F773" s="511">
        <v>1997314</v>
      </c>
      <c r="G773" s="348">
        <v>27039.360000000001</v>
      </c>
      <c r="H773" s="348">
        <v>30000</v>
      </c>
      <c r="I773" s="358">
        <f t="shared" si="31"/>
        <v>2960.6399999999994</v>
      </c>
      <c r="J773" s="360">
        <f t="shared" si="32"/>
        <v>-3126.6499999999905</v>
      </c>
    </row>
    <row r="774" spans="1:10" ht="63" x14ac:dyDescent="0.35">
      <c r="A774" s="345">
        <v>44582</v>
      </c>
      <c r="B774" s="331" t="s">
        <v>3692</v>
      </c>
      <c r="C774" s="343" t="s">
        <v>2933</v>
      </c>
      <c r="D774" s="434" t="s">
        <v>3697</v>
      </c>
      <c r="E774" s="355">
        <v>593775</v>
      </c>
      <c r="F774" s="511">
        <v>1997315</v>
      </c>
      <c r="G774" s="348">
        <v>26942.35</v>
      </c>
      <c r="H774" s="348">
        <v>29000</v>
      </c>
      <c r="I774" s="358">
        <f t="shared" si="31"/>
        <v>2057.6500000000015</v>
      </c>
      <c r="J774" s="360">
        <f t="shared" si="32"/>
        <v>-1068.9999999999891</v>
      </c>
    </row>
    <row r="775" spans="1:10" ht="63" x14ac:dyDescent="0.35">
      <c r="A775" s="345">
        <v>44582</v>
      </c>
      <c r="B775" s="331" t="s">
        <v>3693</v>
      </c>
      <c r="C775" s="343" t="s">
        <v>2933</v>
      </c>
      <c r="D775" s="434" t="s">
        <v>3696</v>
      </c>
      <c r="E775" s="355">
        <v>593775</v>
      </c>
      <c r="F775" s="511">
        <v>1997815</v>
      </c>
      <c r="G775" s="348">
        <v>26878.94</v>
      </c>
      <c r="H775" s="348">
        <v>29000</v>
      </c>
      <c r="I775" s="358">
        <f t="shared" si="31"/>
        <v>2121.0600000000013</v>
      </c>
      <c r="J775" s="360">
        <f t="shared" si="32"/>
        <v>1052.0600000000122</v>
      </c>
    </row>
    <row r="776" spans="1:10" ht="63" x14ac:dyDescent="0.35">
      <c r="A776" s="345">
        <v>44586</v>
      </c>
      <c r="B776" s="331" t="s">
        <v>3694</v>
      </c>
      <c r="C776" s="343" t="s">
        <v>2933</v>
      </c>
      <c r="D776" s="434" t="s">
        <v>3695</v>
      </c>
      <c r="E776" s="355">
        <v>568562.5</v>
      </c>
      <c r="F776" s="511">
        <v>1998878</v>
      </c>
      <c r="G776" s="348">
        <v>27652.880000000001</v>
      </c>
      <c r="H776" s="348">
        <v>27500</v>
      </c>
      <c r="I776" s="358">
        <f t="shared" si="31"/>
        <v>-152.88000000000102</v>
      </c>
      <c r="J776" s="360">
        <f t="shared" si="32"/>
        <v>899.1800000000112</v>
      </c>
    </row>
    <row r="777" spans="1:10" ht="63" x14ac:dyDescent="0.35">
      <c r="A777" s="345">
        <v>44586</v>
      </c>
      <c r="B777" s="331" t="s">
        <v>3701</v>
      </c>
      <c r="C777" s="343" t="s">
        <v>2933</v>
      </c>
      <c r="D777" s="434" t="s">
        <v>3702</v>
      </c>
      <c r="E777" s="355">
        <v>568562.5</v>
      </c>
      <c r="F777" s="511">
        <v>1998879</v>
      </c>
      <c r="G777" s="348">
        <v>27491.52</v>
      </c>
      <c r="H777" s="348">
        <v>27500</v>
      </c>
      <c r="I777" s="358">
        <f t="shared" si="31"/>
        <v>8.4799999999995634</v>
      </c>
      <c r="J777" s="360">
        <f t="shared" si="32"/>
        <v>907.66000000001077</v>
      </c>
    </row>
    <row r="778" spans="1:10" ht="60" x14ac:dyDescent="0.35">
      <c r="A778" s="345">
        <v>44589</v>
      </c>
      <c r="B778" s="331" t="s">
        <v>3716</v>
      </c>
      <c r="C778" s="343" t="s">
        <v>2933</v>
      </c>
      <c r="D778" s="434" t="s">
        <v>3715</v>
      </c>
      <c r="E778" s="355">
        <v>592230</v>
      </c>
      <c r="F778" s="511">
        <v>2004338</v>
      </c>
      <c r="G778" s="348">
        <v>23633.040000000001</v>
      </c>
      <c r="H778" s="348">
        <v>28500</v>
      </c>
      <c r="I778" s="358">
        <f t="shared" si="31"/>
        <v>4866.9599999999991</v>
      </c>
      <c r="J778" s="360">
        <f t="shared" si="32"/>
        <v>5774.6200000000099</v>
      </c>
    </row>
    <row r="779" spans="1:10" ht="63" x14ac:dyDescent="0.55000000000000004">
      <c r="A779" s="345">
        <v>44589</v>
      </c>
      <c r="B779" s="331" t="s">
        <v>3707</v>
      </c>
      <c r="C779" s="264" t="s">
        <v>2798</v>
      </c>
      <c r="D779" s="434" t="s">
        <v>3708</v>
      </c>
      <c r="E779" s="355">
        <v>592230</v>
      </c>
      <c r="F779" s="511">
        <v>2000715</v>
      </c>
      <c r="G779" s="348">
        <v>23661.51</v>
      </c>
      <c r="H779" s="348">
        <v>28500</v>
      </c>
      <c r="I779" s="358">
        <f t="shared" si="31"/>
        <v>4838.4900000000016</v>
      </c>
      <c r="J779" s="360">
        <f>J778+I779</f>
        <v>10613.110000000011</v>
      </c>
    </row>
    <row r="780" spans="1:10" ht="63" x14ac:dyDescent="0.35">
      <c r="A780" s="345">
        <v>44592</v>
      </c>
      <c r="B780" s="331" t="s">
        <v>3709</v>
      </c>
      <c r="C780" s="343" t="s">
        <v>2933</v>
      </c>
      <c r="D780" s="434" t="s">
        <v>3710</v>
      </c>
      <c r="E780" s="355">
        <v>559170</v>
      </c>
      <c r="F780" s="511">
        <v>2001066</v>
      </c>
      <c r="G780" s="348">
        <v>22942.52</v>
      </c>
      <c r="H780" s="348">
        <v>27000</v>
      </c>
      <c r="I780" s="358">
        <f t="shared" si="31"/>
        <v>4057.4799999999996</v>
      </c>
      <c r="J780" s="360">
        <f t="shared" si="32"/>
        <v>14670.590000000011</v>
      </c>
    </row>
    <row r="781" spans="1:10" ht="63" x14ac:dyDescent="0.35">
      <c r="A781" s="345">
        <v>44592</v>
      </c>
      <c r="B781" s="331" t="s">
        <v>3711</v>
      </c>
      <c r="C781" s="343" t="s">
        <v>2933</v>
      </c>
      <c r="D781" s="434" t="s">
        <v>3712</v>
      </c>
      <c r="E781" s="355">
        <v>413000</v>
      </c>
      <c r="F781" s="511">
        <v>2001498</v>
      </c>
      <c r="G781" s="348">
        <v>21824</v>
      </c>
      <c r="H781" s="348">
        <v>20000</v>
      </c>
      <c r="I781" s="358">
        <f t="shared" si="31"/>
        <v>-1824</v>
      </c>
      <c r="J781" s="360">
        <f t="shared" ref="J781:J849" si="33">J780+I781</f>
        <v>12846.590000000011</v>
      </c>
    </row>
    <row r="782" spans="1:10" ht="63" x14ac:dyDescent="0.35">
      <c r="A782" s="345">
        <v>44592</v>
      </c>
      <c r="B782" s="331" t="s">
        <v>3713</v>
      </c>
      <c r="C782" s="343" t="s">
        <v>2933</v>
      </c>
      <c r="D782" s="434" t="s">
        <v>3714</v>
      </c>
      <c r="E782" s="355">
        <v>413000</v>
      </c>
      <c r="F782" s="511">
        <v>2001499</v>
      </c>
      <c r="G782" s="348">
        <v>21854.63</v>
      </c>
      <c r="H782" s="348">
        <v>20000</v>
      </c>
      <c r="I782" s="358">
        <f t="shared" si="31"/>
        <v>-1854.630000000001</v>
      </c>
      <c r="J782" s="360">
        <f t="shared" si="33"/>
        <v>10991.96000000001</v>
      </c>
    </row>
    <row r="783" spans="1:10" ht="63" x14ac:dyDescent="0.35">
      <c r="A783" s="345">
        <v>44595</v>
      </c>
      <c r="B783" s="262" t="s">
        <v>3721</v>
      </c>
      <c r="C783" s="343" t="s">
        <v>2933</v>
      </c>
      <c r="D783" s="434" t="s">
        <v>3722</v>
      </c>
      <c r="E783" s="355">
        <v>412000</v>
      </c>
      <c r="F783" s="511">
        <v>2002546</v>
      </c>
      <c r="G783" s="348">
        <v>21868.18</v>
      </c>
      <c r="H783" s="348">
        <v>20000</v>
      </c>
      <c r="I783" s="358">
        <f t="shared" si="31"/>
        <v>-1868.1800000000003</v>
      </c>
      <c r="J783" s="360">
        <f t="shared" si="33"/>
        <v>9123.7800000000097</v>
      </c>
    </row>
    <row r="784" spans="1:10" ht="60" x14ac:dyDescent="0.35">
      <c r="A784" s="345">
        <v>44596</v>
      </c>
      <c r="B784" s="262" t="s">
        <v>3730</v>
      </c>
      <c r="C784" s="343" t="s">
        <v>2933</v>
      </c>
      <c r="D784" s="434" t="s">
        <v>3731</v>
      </c>
      <c r="E784" s="355">
        <v>411000</v>
      </c>
      <c r="F784" s="511">
        <v>2004337</v>
      </c>
      <c r="G784" s="348">
        <v>23597.919999999998</v>
      </c>
      <c r="H784" s="348">
        <v>20000</v>
      </c>
      <c r="I784" s="358">
        <f t="shared" si="31"/>
        <v>-3597.9199999999983</v>
      </c>
      <c r="J784" s="360">
        <f t="shared" si="33"/>
        <v>5525.8600000000115</v>
      </c>
    </row>
    <row r="785" spans="1:10" ht="63" x14ac:dyDescent="0.35">
      <c r="A785" s="345">
        <v>44596</v>
      </c>
      <c r="B785" s="262" t="s">
        <v>3723</v>
      </c>
      <c r="C785" s="343" t="s">
        <v>2933</v>
      </c>
      <c r="D785" s="434" t="s">
        <v>3724</v>
      </c>
      <c r="E785" s="355">
        <v>411000</v>
      </c>
      <c r="F785" s="511">
        <v>2003665</v>
      </c>
      <c r="G785" s="348">
        <v>22157.22</v>
      </c>
      <c r="H785" s="348">
        <v>20000</v>
      </c>
      <c r="I785" s="358">
        <f t="shared" si="31"/>
        <v>-2157.2200000000012</v>
      </c>
      <c r="J785" s="360">
        <f t="shared" si="33"/>
        <v>3368.6400000000103</v>
      </c>
    </row>
    <row r="786" spans="1:10" ht="63" x14ac:dyDescent="0.35">
      <c r="A786" s="345">
        <v>44600</v>
      </c>
      <c r="B786" s="262" t="s">
        <v>3732</v>
      </c>
      <c r="C786" s="343" t="s">
        <v>2933</v>
      </c>
      <c r="D786" s="434" t="s">
        <v>3733</v>
      </c>
      <c r="E786" s="355">
        <v>412800</v>
      </c>
      <c r="F786" s="511">
        <v>2004339</v>
      </c>
      <c r="G786" s="348">
        <v>23868.66</v>
      </c>
      <c r="H786" s="348">
        <v>20000</v>
      </c>
      <c r="I786" s="358">
        <f t="shared" si="31"/>
        <v>-3868.66</v>
      </c>
      <c r="J786" s="360">
        <f t="shared" si="33"/>
        <v>-500.01999999998952</v>
      </c>
    </row>
    <row r="787" spans="1:10" ht="63" x14ac:dyDescent="0.35">
      <c r="A787" s="345">
        <v>44602</v>
      </c>
      <c r="B787" s="262" t="s">
        <v>3734</v>
      </c>
      <c r="C787" s="343" t="s">
        <v>2933</v>
      </c>
      <c r="D787" s="434" t="s">
        <v>3735</v>
      </c>
      <c r="E787" s="355">
        <v>450406</v>
      </c>
      <c r="F787" s="511">
        <v>2004340</v>
      </c>
      <c r="G787" s="348">
        <v>25224.66</v>
      </c>
      <c r="H787" s="348">
        <v>22000</v>
      </c>
      <c r="I787" s="358">
        <f t="shared" si="31"/>
        <v>-3224.66</v>
      </c>
      <c r="J787" s="360">
        <f t="shared" si="33"/>
        <v>-3724.6799999999894</v>
      </c>
    </row>
    <row r="788" spans="1:10" ht="63" x14ac:dyDescent="0.35">
      <c r="A788" s="345">
        <v>44603</v>
      </c>
      <c r="B788" s="262" t="s">
        <v>3736</v>
      </c>
      <c r="C788" s="343" t="s">
        <v>2933</v>
      </c>
      <c r="D788" s="434" t="s">
        <v>3115</v>
      </c>
      <c r="E788" s="355">
        <v>532090</v>
      </c>
      <c r="F788" s="511">
        <v>2005731</v>
      </c>
      <c r="G788" s="348">
        <v>25902.18</v>
      </c>
      <c r="H788" s="348">
        <v>26000</v>
      </c>
      <c r="I788" s="358">
        <f t="shared" si="31"/>
        <v>97.819999999999709</v>
      </c>
      <c r="J788" s="360">
        <f t="shared" si="33"/>
        <v>-3626.8599999999897</v>
      </c>
    </row>
    <row r="789" spans="1:10" ht="63" x14ac:dyDescent="0.35">
      <c r="A789" s="345">
        <v>44603</v>
      </c>
      <c r="B789" s="262" t="s">
        <v>3737</v>
      </c>
      <c r="C789" s="343" t="s">
        <v>2933</v>
      </c>
      <c r="D789" s="434" t="s">
        <v>3738</v>
      </c>
      <c r="E789" s="355">
        <v>531960</v>
      </c>
      <c r="F789" s="511">
        <v>2006110</v>
      </c>
      <c r="G789" s="348">
        <v>26166.81</v>
      </c>
      <c r="H789" s="348">
        <v>26000</v>
      </c>
      <c r="I789" s="358">
        <f t="shared" si="31"/>
        <v>-166.81000000000131</v>
      </c>
      <c r="J789" s="360">
        <f t="shared" si="33"/>
        <v>-3793.669999999991</v>
      </c>
    </row>
    <row r="790" spans="1:10" ht="63" x14ac:dyDescent="0.35">
      <c r="A790" s="345">
        <v>44607</v>
      </c>
      <c r="B790" s="262" t="s">
        <v>3751</v>
      </c>
      <c r="C790" s="343" t="s">
        <v>2933</v>
      </c>
      <c r="D790" s="434" t="s">
        <v>3752</v>
      </c>
      <c r="E790" s="355">
        <v>611850</v>
      </c>
      <c r="F790" s="511">
        <v>2007084</v>
      </c>
      <c r="G790" s="348">
        <v>28880.86</v>
      </c>
      <c r="H790" s="348">
        <v>30000</v>
      </c>
      <c r="I790" s="358">
        <f t="shared" si="31"/>
        <v>1119.1399999999994</v>
      </c>
      <c r="J790" s="360">
        <f t="shared" si="33"/>
        <v>-2674.5299999999916</v>
      </c>
    </row>
    <row r="791" spans="1:10" ht="63" x14ac:dyDescent="0.35">
      <c r="A791" s="345">
        <v>44607</v>
      </c>
      <c r="B791" s="262" t="s">
        <v>3753</v>
      </c>
      <c r="C791" s="343" t="s">
        <v>2933</v>
      </c>
      <c r="D791" s="434" t="s">
        <v>3754</v>
      </c>
      <c r="E791" s="355">
        <v>611850</v>
      </c>
      <c r="F791" s="511">
        <v>2007085</v>
      </c>
      <c r="G791" s="348">
        <v>28538.32</v>
      </c>
      <c r="H791" s="348">
        <v>30000</v>
      </c>
      <c r="I791" s="358">
        <f t="shared" si="31"/>
        <v>1461.6800000000003</v>
      </c>
      <c r="J791" s="360">
        <f t="shared" si="33"/>
        <v>-1212.8499999999913</v>
      </c>
    </row>
    <row r="792" spans="1:10" ht="60" x14ac:dyDescent="0.35">
      <c r="A792" s="345">
        <v>44608</v>
      </c>
      <c r="B792" s="262" t="s">
        <v>3755</v>
      </c>
      <c r="C792" s="343" t="s">
        <v>2933</v>
      </c>
      <c r="D792" s="434" t="s">
        <v>3756</v>
      </c>
      <c r="E792" s="355">
        <v>561000</v>
      </c>
      <c r="F792" s="511">
        <v>2007751</v>
      </c>
      <c r="G792" s="348">
        <v>28761.21</v>
      </c>
      <c r="H792" s="348">
        <v>27500</v>
      </c>
      <c r="I792" s="358">
        <f t="shared" si="31"/>
        <v>-1261.2099999999991</v>
      </c>
      <c r="J792" s="360">
        <f t="shared" si="33"/>
        <v>-2474.0599999999904</v>
      </c>
    </row>
    <row r="793" spans="1:10" ht="63" x14ac:dyDescent="0.55000000000000004">
      <c r="A793" s="345">
        <v>44610</v>
      </c>
      <c r="B793" s="262" t="s">
        <v>3743</v>
      </c>
      <c r="C793" s="264" t="s">
        <v>2798</v>
      </c>
      <c r="D793" s="434" t="s">
        <v>3744</v>
      </c>
      <c r="E793" s="355">
        <v>669570</v>
      </c>
      <c r="F793" s="511">
        <v>2009067</v>
      </c>
      <c r="G793" s="348">
        <v>29343.97</v>
      </c>
      <c r="H793" s="348">
        <v>33000</v>
      </c>
      <c r="I793" s="358">
        <f t="shared" si="31"/>
        <v>3656.0299999999988</v>
      </c>
      <c r="J793" s="360">
        <f t="shared" si="33"/>
        <v>1181.9700000000084</v>
      </c>
    </row>
    <row r="794" spans="1:10" ht="63" x14ac:dyDescent="0.55000000000000004">
      <c r="A794" s="345">
        <v>44610</v>
      </c>
      <c r="B794" s="262" t="s">
        <v>3745</v>
      </c>
      <c r="C794" s="264" t="s">
        <v>2798</v>
      </c>
      <c r="D794" s="434" t="s">
        <v>3746</v>
      </c>
      <c r="E794" s="355">
        <v>669570</v>
      </c>
      <c r="F794" s="511">
        <v>2009121</v>
      </c>
      <c r="G794" s="348">
        <v>29317.360000000001</v>
      </c>
      <c r="H794" s="348">
        <v>33000</v>
      </c>
      <c r="I794" s="358">
        <f t="shared" si="31"/>
        <v>3682.6399999999994</v>
      </c>
      <c r="J794" s="360">
        <f t="shared" si="33"/>
        <v>4864.6100000000079</v>
      </c>
    </row>
    <row r="795" spans="1:10" ht="63" x14ac:dyDescent="0.35">
      <c r="A795" s="345">
        <v>44614</v>
      </c>
      <c r="B795" s="262" t="s">
        <v>3757</v>
      </c>
      <c r="C795" s="343" t="s">
        <v>2933</v>
      </c>
      <c r="D795" s="434" t="s">
        <v>3758</v>
      </c>
      <c r="E795" s="355">
        <v>599440</v>
      </c>
      <c r="F795" s="511">
        <v>2010181</v>
      </c>
      <c r="G795" s="348">
        <v>31653.8</v>
      </c>
      <c r="H795" s="348">
        <v>29500</v>
      </c>
      <c r="I795" s="358">
        <f t="shared" si="31"/>
        <v>-2153.7999999999993</v>
      </c>
      <c r="J795" s="360">
        <f t="shared" si="33"/>
        <v>2710.8100000000086</v>
      </c>
    </row>
    <row r="796" spans="1:10" ht="63" x14ac:dyDescent="0.35">
      <c r="A796" s="345">
        <v>44614</v>
      </c>
      <c r="B796" s="262" t="s">
        <v>3759</v>
      </c>
      <c r="C796" s="343" t="s">
        <v>2933</v>
      </c>
      <c r="D796" s="434" t="s">
        <v>3760</v>
      </c>
      <c r="E796" s="355">
        <v>599440</v>
      </c>
      <c r="F796" s="511">
        <v>2010182</v>
      </c>
      <c r="G796" s="348">
        <v>31775.08</v>
      </c>
      <c r="H796" s="348">
        <v>29500</v>
      </c>
      <c r="I796" s="358">
        <f t="shared" si="31"/>
        <v>-2275.0800000000017</v>
      </c>
      <c r="J796" s="360">
        <f t="shared" si="33"/>
        <v>435.73000000000684</v>
      </c>
    </row>
    <row r="797" spans="1:10" ht="63" x14ac:dyDescent="0.35">
      <c r="A797" s="345">
        <v>44616</v>
      </c>
      <c r="B797" s="262" t="s">
        <v>3765</v>
      </c>
      <c r="C797" s="343" t="s">
        <v>2933</v>
      </c>
      <c r="D797" s="434" t="s">
        <v>3766</v>
      </c>
      <c r="E797" s="355">
        <v>637670</v>
      </c>
      <c r="F797" s="511">
        <v>2011060</v>
      </c>
      <c r="G797" s="348">
        <v>32271.62</v>
      </c>
      <c r="H797" s="348">
        <v>31000</v>
      </c>
      <c r="I797" s="358">
        <f t="shared" si="31"/>
        <v>-1271.619999999999</v>
      </c>
      <c r="J797" s="360">
        <f t="shared" si="33"/>
        <v>-835.88999999999214</v>
      </c>
    </row>
    <row r="798" spans="1:10" ht="63" x14ac:dyDescent="0.55000000000000004">
      <c r="A798" s="345">
        <v>44617</v>
      </c>
      <c r="B798" s="262" t="s">
        <v>3747</v>
      </c>
      <c r="C798" s="264" t="s">
        <v>2798</v>
      </c>
      <c r="D798" s="434" t="s">
        <v>3748</v>
      </c>
      <c r="E798" s="355">
        <v>698802</v>
      </c>
      <c r="F798" s="511">
        <v>2011409</v>
      </c>
      <c r="G798" s="348">
        <v>31888.13</v>
      </c>
      <c r="H798" s="348">
        <v>34000</v>
      </c>
      <c r="I798" s="358">
        <f t="shared" si="31"/>
        <v>2111.869999999999</v>
      </c>
      <c r="J798" s="360">
        <f t="shared" si="33"/>
        <v>1275.9800000000068</v>
      </c>
    </row>
    <row r="799" spans="1:10" ht="63" x14ac:dyDescent="0.55000000000000004">
      <c r="A799" s="345">
        <v>44617</v>
      </c>
      <c r="B799" s="262" t="s">
        <v>3749</v>
      </c>
      <c r="C799" s="264" t="s">
        <v>2798</v>
      </c>
      <c r="D799" s="434" t="s">
        <v>3750</v>
      </c>
      <c r="E799" s="355">
        <v>698802</v>
      </c>
      <c r="F799" s="511">
        <v>2011410</v>
      </c>
      <c r="G799" s="348">
        <v>31571.86</v>
      </c>
      <c r="H799" s="348">
        <v>34000</v>
      </c>
      <c r="I799" s="358">
        <f t="shared" si="31"/>
        <v>2428.1399999999994</v>
      </c>
      <c r="J799" s="360">
        <f t="shared" si="33"/>
        <v>3704.1200000000063</v>
      </c>
    </row>
    <row r="800" spans="1:10" ht="63" x14ac:dyDescent="0.35">
      <c r="A800" s="345">
        <v>44620</v>
      </c>
      <c r="B800" s="262" t="s">
        <v>3768</v>
      </c>
      <c r="C800" s="343" t="s">
        <v>2933</v>
      </c>
      <c r="D800" s="434" t="s">
        <v>3767</v>
      </c>
      <c r="E800" s="355">
        <v>672870</v>
      </c>
      <c r="F800" s="511">
        <v>2013290</v>
      </c>
      <c r="G800" s="348">
        <v>34087.72</v>
      </c>
      <c r="H800" s="348">
        <v>33000</v>
      </c>
      <c r="I800" s="358">
        <f t="shared" si="31"/>
        <v>-1087.7200000000012</v>
      </c>
      <c r="J800" s="360">
        <f t="shared" si="33"/>
        <v>2616.4000000000051</v>
      </c>
    </row>
    <row r="801" spans="1:10" ht="63" x14ac:dyDescent="0.55000000000000004">
      <c r="A801" s="345">
        <v>44620</v>
      </c>
      <c r="B801" s="262" t="s">
        <v>3769</v>
      </c>
      <c r="C801" s="264" t="s">
        <v>2798</v>
      </c>
      <c r="D801" s="434" t="s">
        <v>3770</v>
      </c>
      <c r="E801" s="355">
        <v>672870</v>
      </c>
      <c r="F801" s="511">
        <v>2013291</v>
      </c>
      <c r="G801" s="348">
        <v>33684.68</v>
      </c>
      <c r="H801" s="348">
        <v>33000</v>
      </c>
      <c r="I801" s="358">
        <f t="shared" si="31"/>
        <v>-684.68000000000029</v>
      </c>
      <c r="J801" s="360">
        <f t="shared" si="33"/>
        <v>1931.7200000000048</v>
      </c>
    </row>
    <row r="802" spans="1:10" ht="63" x14ac:dyDescent="0.55000000000000004">
      <c r="A802" s="345">
        <v>44623</v>
      </c>
      <c r="B802" s="325" t="s">
        <v>3775</v>
      </c>
      <c r="C802" s="264" t="s">
        <v>2798</v>
      </c>
      <c r="D802" s="434" t="s">
        <v>3776</v>
      </c>
      <c r="E802" s="355">
        <v>680658</v>
      </c>
      <c r="F802" s="511">
        <v>2013685</v>
      </c>
      <c r="G802" s="348">
        <v>33299.26</v>
      </c>
      <c r="H802" s="348">
        <v>33000</v>
      </c>
      <c r="I802" s="358">
        <f t="shared" si="31"/>
        <v>-299.26000000000204</v>
      </c>
      <c r="J802" s="360">
        <f t="shared" si="33"/>
        <v>1632.4600000000028</v>
      </c>
    </row>
    <row r="803" spans="1:10" ht="63" x14ac:dyDescent="0.35">
      <c r="A803" s="345">
        <v>44624</v>
      </c>
      <c r="B803" s="325" t="s">
        <v>3779</v>
      </c>
      <c r="C803" s="343" t="s">
        <v>2933</v>
      </c>
      <c r="D803" s="434" t="s">
        <v>3780</v>
      </c>
      <c r="E803" s="355">
        <v>734300</v>
      </c>
      <c r="F803" s="511">
        <v>2014499</v>
      </c>
      <c r="G803" s="348">
        <v>32064.91</v>
      </c>
      <c r="H803" s="348">
        <v>35000</v>
      </c>
      <c r="I803" s="358">
        <f t="shared" si="31"/>
        <v>2935.09</v>
      </c>
      <c r="J803" s="360">
        <f t="shared" si="33"/>
        <v>4567.5500000000029</v>
      </c>
    </row>
    <row r="804" spans="1:10" ht="63" x14ac:dyDescent="0.35">
      <c r="A804" s="345">
        <v>44624</v>
      </c>
      <c r="B804" s="325" t="s">
        <v>3781</v>
      </c>
      <c r="C804" s="343" t="s">
        <v>2933</v>
      </c>
      <c r="D804" s="434" t="s">
        <v>3782</v>
      </c>
      <c r="E804" s="355">
        <v>734300</v>
      </c>
      <c r="F804" s="511">
        <v>2014500</v>
      </c>
      <c r="G804" s="348">
        <v>32293.34</v>
      </c>
      <c r="H804" s="348">
        <v>35000</v>
      </c>
      <c r="I804" s="358">
        <f t="shared" si="31"/>
        <v>2706.66</v>
      </c>
      <c r="J804" s="360">
        <f t="shared" si="33"/>
        <v>7274.2100000000028</v>
      </c>
    </row>
    <row r="805" spans="1:10" ht="63" x14ac:dyDescent="0.35">
      <c r="A805" s="345">
        <v>44628</v>
      </c>
      <c r="B805" s="325" t="s">
        <v>3783</v>
      </c>
      <c r="C805" s="343" t="s">
        <v>2933</v>
      </c>
      <c r="D805" s="434" t="s">
        <v>3784</v>
      </c>
      <c r="E805" s="355">
        <v>673627.5</v>
      </c>
      <c r="F805" s="511">
        <v>2016002</v>
      </c>
      <c r="G805" s="348">
        <v>32366.39</v>
      </c>
      <c r="H805" s="348">
        <v>31500</v>
      </c>
      <c r="I805" s="358">
        <f t="shared" si="31"/>
        <v>-866.38999999999942</v>
      </c>
      <c r="J805" s="360">
        <f t="shared" si="33"/>
        <v>6407.8200000000033</v>
      </c>
    </row>
    <row r="806" spans="1:10" ht="63" x14ac:dyDescent="0.35">
      <c r="A806" s="345">
        <v>44628</v>
      </c>
      <c r="B806" s="325" t="s">
        <v>3785</v>
      </c>
      <c r="C806" s="343" t="s">
        <v>2933</v>
      </c>
      <c r="D806" s="434" t="s">
        <v>3786</v>
      </c>
      <c r="E806" s="355">
        <v>673627.5</v>
      </c>
      <c r="F806" s="511">
        <v>2016003</v>
      </c>
      <c r="G806" s="348">
        <v>31486.92</v>
      </c>
      <c r="H806" s="348">
        <v>31500</v>
      </c>
      <c r="I806" s="358">
        <f t="shared" si="31"/>
        <v>13.080000000001746</v>
      </c>
      <c r="J806" s="360">
        <f t="shared" si="33"/>
        <v>6420.9000000000051</v>
      </c>
    </row>
    <row r="807" spans="1:10" ht="63" x14ac:dyDescent="0.35">
      <c r="A807" s="345">
        <v>44630</v>
      </c>
      <c r="B807" s="325" t="s">
        <v>3790</v>
      </c>
      <c r="C807" s="343" t="s">
        <v>2933</v>
      </c>
      <c r="D807" s="434" t="s">
        <v>3789</v>
      </c>
      <c r="E807" s="355">
        <v>650008</v>
      </c>
      <c r="F807" s="511">
        <v>2016805</v>
      </c>
      <c r="G807" s="348">
        <v>30802.41</v>
      </c>
      <c r="H807" s="348">
        <v>31000</v>
      </c>
      <c r="I807" s="358">
        <f t="shared" si="31"/>
        <v>197.59000000000015</v>
      </c>
      <c r="J807" s="360">
        <f t="shared" si="33"/>
        <v>6618.4900000000052</v>
      </c>
    </row>
    <row r="808" spans="1:10" ht="63" x14ac:dyDescent="0.35">
      <c r="A808" s="345">
        <v>44631</v>
      </c>
      <c r="B808" s="325" t="s">
        <v>3791</v>
      </c>
      <c r="C808" s="343" t="s">
        <v>2933</v>
      </c>
      <c r="D808" s="434" t="s">
        <v>3792</v>
      </c>
      <c r="E808" s="355">
        <v>647900</v>
      </c>
      <c r="F808" s="511">
        <v>2016806</v>
      </c>
      <c r="G808" s="348">
        <v>31057.99</v>
      </c>
      <c r="H808" s="348">
        <v>31000</v>
      </c>
      <c r="I808" s="358">
        <f t="shared" si="31"/>
        <v>-57.990000000001601</v>
      </c>
      <c r="J808" s="360">
        <f t="shared" si="33"/>
        <v>6560.5000000000036</v>
      </c>
    </row>
    <row r="809" spans="1:10" ht="63" x14ac:dyDescent="0.35">
      <c r="A809" s="345">
        <v>44631</v>
      </c>
      <c r="B809" s="325" t="s">
        <v>3793</v>
      </c>
      <c r="C809" s="343" t="s">
        <v>2933</v>
      </c>
      <c r="D809" s="434" t="s">
        <v>3794</v>
      </c>
      <c r="E809" s="355">
        <v>647900</v>
      </c>
      <c r="F809" s="511">
        <v>2016807</v>
      </c>
      <c r="G809" s="348">
        <v>30725.74</v>
      </c>
      <c r="H809" s="348">
        <v>31000</v>
      </c>
      <c r="I809" s="358">
        <f t="shared" si="31"/>
        <v>274.2599999999984</v>
      </c>
      <c r="J809" s="360">
        <f t="shared" si="33"/>
        <v>6834.760000000002</v>
      </c>
    </row>
    <row r="810" spans="1:10" ht="63" x14ac:dyDescent="0.35">
      <c r="A810" s="345">
        <v>44634</v>
      </c>
      <c r="B810" s="325" t="s">
        <v>3795</v>
      </c>
      <c r="C810" s="343" t="s">
        <v>2933</v>
      </c>
      <c r="D810" s="434" t="s">
        <v>3796</v>
      </c>
      <c r="E810" s="355">
        <v>688380</v>
      </c>
      <c r="F810" s="511">
        <v>2017123</v>
      </c>
      <c r="G810" s="348">
        <v>30702.98</v>
      </c>
      <c r="H810" s="348">
        <v>33000</v>
      </c>
      <c r="I810" s="358">
        <f t="shared" si="31"/>
        <v>2297.0200000000004</v>
      </c>
      <c r="J810" s="360">
        <f t="shared" si="33"/>
        <v>9131.7800000000025</v>
      </c>
    </row>
    <row r="811" spans="1:10" ht="63" x14ac:dyDescent="0.35">
      <c r="A811" s="345">
        <v>44635</v>
      </c>
      <c r="B811" s="325" t="s">
        <v>3797</v>
      </c>
      <c r="C811" s="343" t="s">
        <v>2933</v>
      </c>
      <c r="D811" s="434" t="s">
        <v>3798</v>
      </c>
      <c r="E811" s="355">
        <v>626400</v>
      </c>
      <c r="F811" s="511">
        <v>2018170</v>
      </c>
      <c r="G811" s="348">
        <v>29083.73</v>
      </c>
      <c r="H811" s="348">
        <v>30000</v>
      </c>
      <c r="I811" s="358">
        <f t="shared" si="31"/>
        <v>916.27000000000044</v>
      </c>
      <c r="J811" s="360">
        <f t="shared" si="33"/>
        <v>10048.050000000003</v>
      </c>
    </row>
    <row r="812" spans="1:10" ht="63" x14ac:dyDescent="0.35">
      <c r="A812" s="345">
        <v>44637</v>
      </c>
      <c r="B812" s="325" t="s">
        <v>3801</v>
      </c>
      <c r="C812" s="343" t="s">
        <v>2933</v>
      </c>
      <c r="D812" s="434" t="s">
        <v>3802</v>
      </c>
      <c r="E812" s="355">
        <v>624300</v>
      </c>
      <c r="F812" s="511">
        <v>2019062</v>
      </c>
      <c r="G812" s="348">
        <v>29275.5</v>
      </c>
      <c r="H812" s="348">
        <v>30000</v>
      </c>
      <c r="I812" s="358">
        <f t="shared" si="31"/>
        <v>724.5</v>
      </c>
      <c r="J812" s="360">
        <f t="shared" si="33"/>
        <v>10772.550000000003</v>
      </c>
    </row>
    <row r="813" spans="1:10" ht="63" x14ac:dyDescent="0.35">
      <c r="A813" s="345">
        <v>44638</v>
      </c>
      <c r="B813" s="325" t="s">
        <v>3803</v>
      </c>
      <c r="C813" s="343" t="s">
        <v>2933</v>
      </c>
      <c r="D813" s="434" t="s">
        <v>3804</v>
      </c>
      <c r="E813" s="355">
        <v>554742</v>
      </c>
      <c r="F813" s="511">
        <v>2019463</v>
      </c>
      <c r="G813" s="348">
        <v>30014.880000000001</v>
      </c>
      <c r="H813" s="348">
        <v>27000</v>
      </c>
      <c r="I813" s="358">
        <f t="shared" si="31"/>
        <v>-3014.880000000001</v>
      </c>
      <c r="J813" s="360">
        <f t="shared" si="33"/>
        <v>7757.6700000000019</v>
      </c>
    </row>
    <row r="814" spans="1:10" ht="63" x14ac:dyDescent="0.35">
      <c r="A814" s="345">
        <v>44638</v>
      </c>
      <c r="B814" s="325" t="s">
        <v>3809</v>
      </c>
      <c r="C814" s="343" t="s">
        <v>2933</v>
      </c>
      <c r="D814" s="434" t="s">
        <v>3810</v>
      </c>
      <c r="E814" s="355">
        <v>554742</v>
      </c>
      <c r="F814" s="511">
        <v>2022023</v>
      </c>
      <c r="G814" s="348">
        <v>31533.61</v>
      </c>
      <c r="H814" s="348">
        <v>27000</v>
      </c>
      <c r="I814" s="358">
        <f t="shared" si="31"/>
        <v>-4533.6100000000006</v>
      </c>
      <c r="J814" s="360">
        <f t="shared" si="33"/>
        <v>3224.0600000000013</v>
      </c>
    </row>
    <row r="815" spans="1:10" ht="63" x14ac:dyDescent="0.35">
      <c r="A815" s="345">
        <v>44642</v>
      </c>
      <c r="B815" s="325" t="s">
        <v>3811</v>
      </c>
      <c r="C815" s="343" t="s">
        <v>2933</v>
      </c>
      <c r="D815" s="434" t="s">
        <v>3812</v>
      </c>
      <c r="E815" s="355">
        <v>608850</v>
      </c>
      <c r="F815" s="511">
        <v>2021308</v>
      </c>
      <c r="G815" s="348">
        <v>31685.33</v>
      </c>
      <c r="H815" s="348">
        <v>30000</v>
      </c>
      <c r="I815" s="358">
        <f t="shared" si="31"/>
        <v>-1685.3300000000017</v>
      </c>
      <c r="J815" s="360">
        <f t="shared" si="33"/>
        <v>1538.7299999999996</v>
      </c>
    </row>
    <row r="816" spans="1:10" ht="63" x14ac:dyDescent="0.35">
      <c r="A816" s="345">
        <v>44642</v>
      </c>
      <c r="B816" s="325" t="s">
        <v>3813</v>
      </c>
      <c r="C816" s="343" t="s">
        <v>2933</v>
      </c>
      <c r="D816" s="434" t="s">
        <v>3814</v>
      </c>
      <c r="E816" s="355">
        <v>608850</v>
      </c>
      <c r="F816" s="511">
        <v>2021309</v>
      </c>
      <c r="G816" s="348">
        <v>31722.14</v>
      </c>
      <c r="H816" s="348">
        <v>30000</v>
      </c>
      <c r="I816" s="358">
        <f t="shared" si="31"/>
        <v>-1722.1399999999994</v>
      </c>
      <c r="J816" s="360">
        <f t="shared" si="33"/>
        <v>-183.40999999999985</v>
      </c>
    </row>
    <row r="817" spans="1:10" ht="63" x14ac:dyDescent="0.35">
      <c r="A817" s="345">
        <v>44645</v>
      </c>
      <c r="B817" s="325" t="s">
        <v>3815</v>
      </c>
      <c r="C817" s="343" t="s">
        <v>2933</v>
      </c>
      <c r="D817" s="434" t="s">
        <v>3816</v>
      </c>
      <c r="E817" s="355">
        <v>683910</v>
      </c>
      <c r="F817" s="511">
        <v>2022024</v>
      </c>
      <c r="G817" s="348">
        <v>31652.04</v>
      </c>
      <c r="H817" s="348">
        <v>34000</v>
      </c>
      <c r="I817" s="358">
        <f t="shared" si="31"/>
        <v>2347.9599999999991</v>
      </c>
      <c r="J817" s="360">
        <f t="shared" si="33"/>
        <v>2164.5499999999993</v>
      </c>
    </row>
    <row r="818" spans="1:10" ht="63" x14ac:dyDescent="0.35">
      <c r="A818" s="345">
        <v>44645</v>
      </c>
      <c r="B818" s="325" t="s">
        <v>3817</v>
      </c>
      <c r="C818" s="343" t="s">
        <v>2933</v>
      </c>
      <c r="D818" s="434" t="s">
        <v>3818</v>
      </c>
      <c r="E818" s="355">
        <v>683910</v>
      </c>
      <c r="F818" s="511">
        <v>2022025</v>
      </c>
      <c r="G818" s="348">
        <v>32196.49</v>
      </c>
      <c r="H818" s="348">
        <v>34000</v>
      </c>
      <c r="I818" s="358">
        <f t="shared" si="31"/>
        <v>1803.5099999999984</v>
      </c>
      <c r="J818" s="360">
        <f t="shared" si="33"/>
        <v>3968.0599999999977</v>
      </c>
    </row>
    <row r="819" spans="1:10" ht="63" x14ac:dyDescent="0.35">
      <c r="A819" s="345">
        <v>44649</v>
      </c>
      <c r="B819" s="325" t="s">
        <v>3823</v>
      </c>
      <c r="C819" s="343" t="s">
        <v>2933</v>
      </c>
      <c r="D819" s="434" t="s">
        <v>3824</v>
      </c>
      <c r="E819" s="355">
        <v>669330</v>
      </c>
      <c r="F819" s="511">
        <v>2023973</v>
      </c>
      <c r="G819" s="348">
        <v>31966.2</v>
      </c>
      <c r="H819" s="348">
        <v>33500</v>
      </c>
      <c r="I819" s="358">
        <f t="shared" si="31"/>
        <v>1533.7999999999993</v>
      </c>
      <c r="J819" s="360">
        <f t="shared" si="33"/>
        <v>5501.8599999999969</v>
      </c>
    </row>
    <row r="820" spans="1:10" ht="63" x14ac:dyDescent="0.35">
      <c r="A820" s="345">
        <v>44649</v>
      </c>
      <c r="B820" s="325" t="s">
        <v>3825</v>
      </c>
      <c r="C820" s="343" t="s">
        <v>2933</v>
      </c>
      <c r="D820" s="434" t="s">
        <v>3826</v>
      </c>
      <c r="E820" s="355">
        <v>699330</v>
      </c>
      <c r="F820" s="511">
        <v>2023974</v>
      </c>
      <c r="G820" s="348">
        <v>32259.7</v>
      </c>
      <c r="H820" s="348">
        <v>33500</v>
      </c>
      <c r="I820" s="358">
        <f t="shared" si="31"/>
        <v>1240.2999999999993</v>
      </c>
      <c r="J820" s="360">
        <f t="shared" si="33"/>
        <v>6742.1599999999962</v>
      </c>
    </row>
    <row r="821" spans="1:10" ht="63" x14ac:dyDescent="0.25">
      <c r="A821" s="345">
        <v>44651</v>
      </c>
      <c r="B821" s="325" t="s">
        <v>3827</v>
      </c>
      <c r="C821" s="423" t="s">
        <v>2798</v>
      </c>
      <c r="D821" s="434" t="s">
        <v>3828</v>
      </c>
      <c r="E821" s="355">
        <v>647562.5</v>
      </c>
      <c r="F821" s="511">
        <v>2023975</v>
      </c>
      <c r="G821" s="348">
        <v>31885.279999999999</v>
      </c>
      <c r="H821" s="348">
        <v>32500</v>
      </c>
      <c r="I821" s="358">
        <f t="shared" si="31"/>
        <v>614.72000000000116</v>
      </c>
      <c r="J821" s="360">
        <f t="shared" si="33"/>
        <v>7356.8799999999974</v>
      </c>
    </row>
    <row r="822" spans="1:10" ht="63" x14ac:dyDescent="0.35">
      <c r="A822" s="345">
        <v>44651</v>
      </c>
      <c r="B822" s="325" t="s">
        <v>3829</v>
      </c>
      <c r="C822" s="343" t="s">
        <v>2933</v>
      </c>
      <c r="D822" s="434" t="s">
        <v>3830</v>
      </c>
      <c r="E822" s="355">
        <v>647562.5</v>
      </c>
      <c r="F822" s="511">
        <v>2024602</v>
      </c>
      <c r="G822" s="348">
        <v>31149.18</v>
      </c>
      <c r="H822" s="348">
        <v>32500</v>
      </c>
      <c r="I822" s="358">
        <f t="shared" si="31"/>
        <v>1350.8199999999997</v>
      </c>
      <c r="J822" s="360">
        <f t="shared" si="33"/>
        <v>8707.6999999999971</v>
      </c>
    </row>
    <row r="823" spans="1:10" ht="63" x14ac:dyDescent="0.25">
      <c r="A823" s="345">
        <v>44651</v>
      </c>
      <c r="B823" s="325" t="s">
        <v>3831</v>
      </c>
      <c r="C823" s="423" t="s">
        <v>2798</v>
      </c>
      <c r="D823" s="434" t="s">
        <v>3832</v>
      </c>
      <c r="E823" s="355">
        <v>647562.5</v>
      </c>
      <c r="F823" s="511">
        <v>2024603</v>
      </c>
      <c r="G823" s="348">
        <v>31103.21</v>
      </c>
      <c r="H823" s="348">
        <v>32500</v>
      </c>
      <c r="I823" s="358">
        <f t="shared" si="31"/>
        <v>1396.7900000000009</v>
      </c>
      <c r="J823" s="360">
        <f t="shared" si="33"/>
        <v>10104.489999999998</v>
      </c>
    </row>
    <row r="824" spans="1:10" ht="63" x14ac:dyDescent="0.35">
      <c r="A824" s="345">
        <v>44656</v>
      </c>
      <c r="B824" s="276" t="s">
        <v>3844</v>
      </c>
      <c r="C824" s="343" t="s">
        <v>2933</v>
      </c>
      <c r="D824" s="434" t="s">
        <v>3845</v>
      </c>
      <c r="E824" s="355">
        <v>613304</v>
      </c>
      <c r="F824" s="511">
        <v>2028701</v>
      </c>
      <c r="G824" s="348">
        <v>34338.97</v>
      </c>
      <c r="H824" s="348">
        <v>31000</v>
      </c>
      <c r="I824" s="358">
        <f t="shared" si="31"/>
        <v>-3338.9700000000012</v>
      </c>
      <c r="J824" s="360">
        <f t="shared" si="33"/>
        <v>6765.5199999999968</v>
      </c>
    </row>
    <row r="825" spans="1:10" ht="63" x14ac:dyDescent="0.35">
      <c r="A825" s="345">
        <v>44656</v>
      </c>
      <c r="B825" s="276" t="s">
        <v>3846</v>
      </c>
      <c r="C825" s="343" t="s">
        <v>2933</v>
      </c>
      <c r="D825" s="434" t="s">
        <v>3847</v>
      </c>
      <c r="E825" s="355">
        <v>613304</v>
      </c>
      <c r="F825" s="511">
        <v>2028702</v>
      </c>
      <c r="G825" s="348">
        <v>34089.870000000003</v>
      </c>
      <c r="H825" s="348">
        <v>31000</v>
      </c>
      <c r="I825" s="358">
        <f t="shared" si="31"/>
        <v>-3089.8700000000026</v>
      </c>
      <c r="J825" s="360">
        <f t="shared" si="33"/>
        <v>3675.6499999999942</v>
      </c>
    </row>
    <row r="826" spans="1:10" ht="63" x14ac:dyDescent="0.35">
      <c r="A826" s="345">
        <v>44657</v>
      </c>
      <c r="B826" s="276" t="s">
        <v>3837</v>
      </c>
      <c r="C826" s="343" t="s">
        <v>2933</v>
      </c>
      <c r="D826" s="434" t="s">
        <v>3838</v>
      </c>
      <c r="E826" s="355">
        <v>565040</v>
      </c>
      <c r="F826" s="511">
        <v>2026432</v>
      </c>
      <c r="G826" s="348">
        <v>31398.73</v>
      </c>
      <c r="H826" s="348">
        <v>28000</v>
      </c>
      <c r="I826" s="358">
        <f t="shared" si="31"/>
        <v>-3398.7299999999996</v>
      </c>
      <c r="J826" s="360">
        <f t="shared" si="33"/>
        <v>276.91999999999462</v>
      </c>
    </row>
    <row r="827" spans="1:10" ht="63" x14ac:dyDescent="0.35">
      <c r="A827" s="345">
        <v>44658</v>
      </c>
      <c r="B827" s="276" t="s">
        <v>3839</v>
      </c>
      <c r="C827" s="343" t="s">
        <v>2933</v>
      </c>
      <c r="D827" s="434" t="s">
        <v>3840</v>
      </c>
      <c r="E827" s="355">
        <v>644320</v>
      </c>
      <c r="F827" s="511">
        <v>2026433</v>
      </c>
      <c r="G827" s="348">
        <v>31625.64</v>
      </c>
      <c r="H827" s="348">
        <v>32000</v>
      </c>
      <c r="I827" s="358">
        <f t="shared" si="31"/>
        <v>374.36000000000058</v>
      </c>
      <c r="J827" s="360">
        <f t="shared" si="33"/>
        <v>651.2799999999952</v>
      </c>
    </row>
    <row r="828" spans="1:10" ht="63" x14ac:dyDescent="0.35">
      <c r="A828" s="345">
        <v>44664</v>
      </c>
      <c r="B828" s="276" t="s">
        <v>3848</v>
      </c>
      <c r="C828" s="343" t="s">
        <v>2933</v>
      </c>
      <c r="D828" s="434" t="s">
        <v>3849</v>
      </c>
      <c r="E828" s="355">
        <v>712980</v>
      </c>
      <c r="F828" s="511">
        <v>2028703</v>
      </c>
      <c r="G828" s="348">
        <v>35381.300000000003</v>
      </c>
      <c r="H828" s="348">
        <v>36000</v>
      </c>
      <c r="I828" s="358">
        <f t="shared" si="31"/>
        <v>618.69999999999709</v>
      </c>
      <c r="J828" s="360">
        <f t="shared" si="33"/>
        <v>1269.9799999999923</v>
      </c>
    </row>
    <row r="829" spans="1:10" ht="63" x14ac:dyDescent="0.35">
      <c r="A829" s="345">
        <v>44664</v>
      </c>
      <c r="B829" s="276" t="s">
        <v>3850</v>
      </c>
      <c r="C829" s="343" t="s">
        <v>2933</v>
      </c>
      <c r="D829" s="434" t="s">
        <v>3851</v>
      </c>
      <c r="E829" s="355">
        <v>712980</v>
      </c>
      <c r="F829" s="511">
        <v>2029949</v>
      </c>
      <c r="G829" s="348">
        <v>36164.67</v>
      </c>
      <c r="H829" s="348">
        <v>36000</v>
      </c>
      <c r="I829" s="358">
        <f t="shared" si="31"/>
        <v>-164.66999999999825</v>
      </c>
      <c r="J829" s="360">
        <f t="shared" si="33"/>
        <v>1105.309999999994</v>
      </c>
    </row>
    <row r="830" spans="1:10" ht="63" x14ac:dyDescent="0.35">
      <c r="A830" s="345">
        <v>44670</v>
      </c>
      <c r="B830" s="276" t="s">
        <v>3854</v>
      </c>
      <c r="C830" s="343" t="s">
        <v>2933</v>
      </c>
      <c r="D830" s="434" t="s">
        <v>3855</v>
      </c>
      <c r="E830" s="355">
        <v>744882.5</v>
      </c>
      <c r="F830" s="511">
        <v>2030689</v>
      </c>
      <c r="G830" s="348">
        <v>38537.480000000003</v>
      </c>
      <c r="H830" s="348">
        <v>37500</v>
      </c>
      <c r="I830" s="358">
        <f t="shared" si="31"/>
        <v>-1037.4800000000032</v>
      </c>
      <c r="J830" s="360">
        <f t="shared" si="33"/>
        <v>67.829999999990832</v>
      </c>
    </row>
    <row r="831" spans="1:10" ht="63" x14ac:dyDescent="0.35">
      <c r="A831" s="345">
        <v>44670</v>
      </c>
      <c r="B831" s="276" t="s">
        <v>3856</v>
      </c>
      <c r="C831" s="343" t="s">
        <v>2933</v>
      </c>
      <c r="D831" s="434" t="s">
        <v>3857</v>
      </c>
      <c r="E831" s="355">
        <v>744862.5</v>
      </c>
      <c r="F831" s="511">
        <v>2021305</v>
      </c>
      <c r="G831" s="348">
        <v>38397.68</v>
      </c>
      <c r="H831" s="348">
        <v>37500</v>
      </c>
      <c r="I831" s="358">
        <f t="shared" si="31"/>
        <v>-897.68000000000029</v>
      </c>
      <c r="J831" s="360">
        <f t="shared" si="33"/>
        <v>-829.85000000000946</v>
      </c>
    </row>
    <row r="832" spans="1:10" ht="63" x14ac:dyDescent="0.35">
      <c r="A832" s="345">
        <v>44672</v>
      </c>
      <c r="B832" s="276" t="s">
        <v>3860</v>
      </c>
      <c r="C832" s="343" t="s">
        <v>2933</v>
      </c>
      <c r="D832" s="434" t="s">
        <v>3861</v>
      </c>
      <c r="E832" s="355">
        <v>783510</v>
      </c>
      <c r="F832" s="511">
        <v>2031785</v>
      </c>
      <c r="G832" s="348">
        <v>38385.82</v>
      </c>
      <c r="H832" s="348">
        <v>39000</v>
      </c>
      <c r="I832" s="358">
        <f t="shared" si="31"/>
        <v>614.18000000000029</v>
      </c>
      <c r="J832" s="360">
        <f t="shared" si="33"/>
        <v>-215.67000000000917</v>
      </c>
    </row>
    <row r="833" spans="1:10" ht="63" x14ac:dyDescent="0.35">
      <c r="A833" s="345">
        <v>44673</v>
      </c>
      <c r="B833" s="276" t="s">
        <v>3862</v>
      </c>
      <c r="C833" s="343" t="s">
        <v>2933</v>
      </c>
      <c r="D833" s="434" t="s">
        <v>3863</v>
      </c>
      <c r="E833" s="355">
        <v>792870</v>
      </c>
      <c r="F833" s="511">
        <v>2032677</v>
      </c>
      <c r="G833" s="348">
        <v>39022.5</v>
      </c>
      <c r="H833" s="348">
        <v>39000</v>
      </c>
      <c r="I833" s="358">
        <f t="shared" si="31"/>
        <v>-22.5</v>
      </c>
      <c r="J833" s="360">
        <f t="shared" si="33"/>
        <v>-238.17000000000917</v>
      </c>
    </row>
    <row r="834" spans="1:10" ht="63" x14ac:dyDescent="0.35">
      <c r="A834" s="345">
        <v>44677</v>
      </c>
      <c r="B834" s="276" t="s">
        <v>3865</v>
      </c>
      <c r="C834" s="343" t="s">
        <v>2933</v>
      </c>
      <c r="D834" s="434" t="s">
        <v>3866</v>
      </c>
      <c r="E834" s="355">
        <f>828610+943</f>
        <v>829553</v>
      </c>
      <c r="F834" s="511">
        <v>2034539</v>
      </c>
      <c r="G834" s="348">
        <v>42975.68</v>
      </c>
      <c r="H834" s="348">
        <v>41000</v>
      </c>
      <c r="I834" s="358">
        <f t="shared" si="31"/>
        <v>-1975.6800000000003</v>
      </c>
      <c r="J834" s="360">
        <f t="shared" si="33"/>
        <v>-2213.8500000000095</v>
      </c>
    </row>
    <row r="835" spans="1:10" ht="63" x14ac:dyDescent="0.25">
      <c r="A835" s="345">
        <v>44677</v>
      </c>
      <c r="B835" s="276" t="s">
        <v>3867</v>
      </c>
      <c r="C835" s="424" t="s">
        <v>2798</v>
      </c>
      <c r="D835" s="434" t="s">
        <v>3868</v>
      </c>
      <c r="E835" s="355">
        <v>828610</v>
      </c>
      <c r="F835" s="511">
        <v>2034540</v>
      </c>
      <c r="G835" s="348">
        <v>42356.04</v>
      </c>
      <c r="H835" s="348">
        <v>41000</v>
      </c>
      <c r="I835" s="358">
        <f t="shared" si="31"/>
        <v>-1356.0400000000009</v>
      </c>
      <c r="J835" s="360">
        <f t="shared" si="33"/>
        <v>-3569.8900000000103</v>
      </c>
    </row>
    <row r="836" spans="1:10" ht="63" x14ac:dyDescent="0.25">
      <c r="A836" s="345">
        <v>44679</v>
      </c>
      <c r="B836" s="276" t="s">
        <v>3869</v>
      </c>
      <c r="C836" s="424" t="s">
        <v>2798</v>
      </c>
      <c r="D836" s="434" t="s">
        <v>3870</v>
      </c>
      <c r="E836" s="355">
        <v>922725</v>
      </c>
      <c r="F836" s="511">
        <v>2035329</v>
      </c>
      <c r="G836" s="348">
        <v>41169.69</v>
      </c>
      <c r="H836" s="348">
        <v>45000</v>
      </c>
      <c r="I836" s="358">
        <f t="shared" si="31"/>
        <v>3830.3099999999977</v>
      </c>
      <c r="J836" s="360">
        <f t="shared" si="33"/>
        <v>260.41999999998734</v>
      </c>
    </row>
    <row r="837" spans="1:10" ht="63" x14ac:dyDescent="0.35">
      <c r="A837" s="345">
        <v>44680</v>
      </c>
      <c r="B837" s="276" t="s">
        <v>3871</v>
      </c>
      <c r="C837" s="343" t="s">
        <v>2933</v>
      </c>
      <c r="D837" s="434" t="s">
        <v>3872</v>
      </c>
      <c r="E837" s="355">
        <v>915750</v>
      </c>
      <c r="F837" s="511">
        <v>2035370</v>
      </c>
      <c r="G837" s="348">
        <v>41941.68</v>
      </c>
      <c r="H837" s="348">
        <v>45000</v>
      </c>
      <c r="I837" s="358">
        <f t="shared" si="31"/>
        <v>3058.3199999999997</v>
      </c>
      <c r="J837" s="360">
        <f t="shared" si="33"/>
        <v>3318.739999999987</v>
      </c>
    </row>
    <row r="838" spans="1:10" ht="63" x14ac:dyDescent="0.35">
      <c r="A838" s="345">
        <v>44683</v>
      </c>
      <c r="B838" s="339" t="s">
        <v>3883</v>
      </c>
      <c r="C838" s="343" t="s">
        <v>2933</v>
      </c>
      <c r="D838" s="434" t="s">
        <v>3884</v>
      </c>
      <c r="E838" s="355">
        <v>896280</v>
      </c>
      <c r="F838" s="511">
        <v>2035233</v>
      </c>
      <c r="G838" s="348">
        <v>42437.94</v>
      </c>
      <c r="H838" s="348">
        <v>44000</v>
      </c>
      <c r="I838" s="358">
        <f t="shared" si="31"/>
        <v>1562.0599999999977</v>
      </c>
      <c r="J838" s="360">
        <f t="shared" si="33"/>
        <v>4880.7999999999847</v>
      </c>
    </row>
    <row r="839" spans="1:10" ht="63" x14ac:dyDescent="0.35">
      <c r="A839" s="345">
        <v>44683</v>
      </c>
      <c r="B839" s="339" t="s">
        <v>3885</v>
      </c>
      <c r="C839" s="343" t="s">
        <v>2933</v>
      </c>
      <c r="D839" s="434" t="s">
        <v>3886</v>
      </c>
      <c r="E839" s="355">
        <v>896280</v>
      </c>
      <c r="F839" s="511">
        <v>2035234</v>
      </c>
      <c r="G839" s="348">
        <v>42613.57</v>
      </c>
      <c r="H839" s="348">
        <v>44000</v>
      </c>
      <c r="I839" s="358">
        <f t="shared" si="31"/>
        <v>1386.4300000000003</v>
      </c>
      <c r="J839" s="360">
        <f t="shared" si="33"/>
        <v>6267.229999999985</v>
      </c>
    </row>
    <row r="840" spans="1:10" ht="63" x14ac:dyDescent="0.25">
      <c r="A840" s="345">
        <v>44684</v>
      </c>
      <c r="B840" s="339" t="s">
        <v>3875</v>
      </c>
      <c r="C840" s="424" t="s">
        <v>2798</v>
      </c>
      <c r="D840" s="434" t="s">
        <v>3876</v>
      </c>
      <c r="E840" s="355">
        <v>855540</v>
      </c>
      <c r="F840" s="511">
        <v>2037122</v>
      </c>
      <c r="G840" s="348">
        <v>42338.06</v>
      </c>
      <c r="H840" s="348">
        <v>42000</v>
      </c>
      <c r="I840" s="358">
        <f t="shared" si="31"/>
        <v>-338.05999999999767</v>
      </c>
      <c r="J840" s="360">
        <f t="shared" si="33"/>
        <v>5929.1699999999873</v>
      </c>
    </row>
    <row r="841" spans="1:10" ht="63" x14ac:dyDescent="0.35">
      <c r="A841" s="345">
        <v>44684</v>
      </c>
      <c r="B841" s="339" t="s">
        <v>3887</v>
      </c>
      <c r="C841" s="343" t="s">
        <v>2933</v>
      </c>
      <c r="D841" s="434" t="s">
        <v>3888</v>
      </c>
      <c r="E841" s="355">
        <v>855540</v>
      </c>
      <c r="F841" s="511">
        <v>2037123</v>
      </c>
      <c r="G841" s="348">
        <v>42724.9</v>
      </c>
      <c r="H841" s="348">
        <v>42000</v>
      </c>
      <c r="I841" s="358">
        <f t="shared" si="31"/>
        <v>-724.90000000000146</v>
      </c>
      <c r="J841" s="360">
        <f t="shared" si="33"/>
        <v>5204.2699999999859</v>
      </c>
    </row>
    <row r="842" spans="1:10" ht="63" x14ac:dyDescent="0.25">
      <c r="A842" s="345">
        <v>44684</v>
      </c>
      <c r="B842" s="339" t="s">
        <v>3873</v>
      </c>
      <c r="C842" s="424" t="s">
        <v>2798</v>
      </c>
      <c r="D842" s="434" t="s">
        <v>3874</v>
      </c>
      <c r="E842" s="355">
        <v>1036320</v>
      </c>
      <c r="F842" s="511">
        <v>2037125</v>
      </c>
      <c r="G842" s="348">
        <v>48197.32</v>
      </c>
      <c r="H842" s="348">
        <v>51000</v>
      </c>
      <c r="I842" s="358">
        <f t="shared" si="31"/>
        <v>2802.6800000000003</v>
      </c>
      <c r="J842" s="360">
        <f t="shared" si="33"/>
        <v>8006.9499999999862</v>
      </c>
    </row>
    <row r="843" spans="1:10" ht="63" x14ac:dyDescent="0.35">
      <c r="A843" s="345">
        <v>44686</v>
      </c>
      <c r="B843" s="339" t="s">
        <v>3889</v>
      </c>
      <c r="C843" s="343" t="s">
        <v>2933</v>
      </c>
      <c r="D843" s="434" t="s">
        <v>3890</v>
      </c>
      <c r="E843" s="355">
        <v>879744</v>
      </c>
      <c r="F843" s="511">
        <v>2037124</v>
      </c>
      <c r="G843" s="348">
        <v>43898.400000000001</v>
      </c>
      <c r="H843" s="348">
        <v>43500</v>
      </c>
      <c r="I843" s="358">
        <f t="shared" si="31"/>
        <v>-398.40000000000146</v>
      </c>
      <c r="J843" s="360">
        <f t="shared" si="33"/>
        <v>7608.5499999999847</v>
      </c>
    </row>
    <row r="844" spans="1:10" ht="63" x14ac:dyDescent="0.35">
      <c r="A844" s="345">
        <v>44687</v>
      </c>
      <c r="B844" s="339" t="s">
        <v>3891</v>
      </c>
      <c r="C844" s="343" t="s">
        <v>2933</v>
      </c>
      <c r="D844" s="434" t="s">
        <v>3892</v>
      </c>
      <c r="E844" s="355">
        <v>825330</v>
      </c>
      <c r="F844" s="511">
        <v>2037945</v>
      </c>
      <c r="G844" s="348">
        <v>41757.339999999997</v>
      </c>
      <c r="H844" s="348">
        <v>41000</v>
      </c>
      <c r="I844" s="358">
        <f t="shared" si="31"/>
        <v>-757.33999999999651</v>
      </c>
      <c r="J844" s="360">
        <f t="shared" si="33"/>
        <v>6851.2099999999882</v>
      </c>
    </row>
    <row r="845" spans="1:10" ht="63" x14ac:dyDescent="0.35">
      <c r="A845" s="345">
        <v>44691</v>
      </c>
      <c r="B845" s="339" t="s">
        <v>3894</v>
      </c>
      <c r="C845" s="343" t="s">
        <v>2933</v>
      </c>
      <c r="D845" s="434" t="s">
        <v>3895</v>
      </c>
      <c r="E845" s="355">
        <v>794235</v>
      </c>
      <c r="F845" s="511">
        <v>2039914</v>
      </c>
      <c r="G845" s="348">
        <v>36858.58</v>
      </c>
      <c r="H845" s="348">
        <v>39000</v>
      </c>
      <c r="I845" s="358">
        <f t="shared" si="31"/>
        <v>2141.4199999999983</v>
      </c>
      <c r="J845" s="360">
        <f t="shared" si="33"/>
        <v>8992.6299999999865</v>
      </c>
    </row>
    <row r="846" spans="1:10" ht="63" x14ac:dyDescent="0.35">
      <c r="A846" s="345">
        <v>44691</v>
      </c>
      <c r="B846" s="339" t="s">
        <v>3898</v>
      </c>
      <c r="C846" s="343" t="s">
        <v>2933</v>
      </c>
      <c r="D846" s="434" t="s">
        <v>3899</v>
      </c>
      <c r="E846" s="355">
        <v>794235</v>
      </c>
      <c r="F846" s="511">
        <v>2039915</v>
      </c>
      <c r="G846" s="348">
        <v>36647.879999999997</v>
      </c>
      <c r="H846" s="348">
        <v>39000</v>
      </c>
      <c r="I846" s="358">
        <f t="shared" si="31"/>
        <v>2352.1200000000026</v>
      </c>
      <c r="J846" s="360">
        <f t="shared" si="33"/>
        <v>11344.749999999989</v>
      </c>
    </row>
    <row r="847" spans="1:10" ht="63" x14ac:dyDescent="0.35">
      <c r="A847" s="345">
        <v>44693</v>
      </c>
      <c r="B847" s="339" t="s">
        <v>3900</v>
      </c>
      <c r="C847" s="343" t="s">
        <v>2933</v>
      </c>
      <c r="D847" s="434" t="s">
        <v>3901</v>
      </c>
      <c r="E847" s="355">
        <v>608700</v>
      </c>
      <c r="F847" s="511">
        <v>2040333</v>
      </c>
      <c r="G847" s="348">
        <v>36399.11</v>
      </c>
      <c r="H847" s="348">
        <v>30000</v>
      </c>
      <c r="I847" s="358">
        <f t="shared" si="31"/>
        <v>-6399.1100000000006</v>
      </c>
      <c r="J847" s="360">
        <f t="shared" si="33"/>
        <v>4945.6399999999885</v>
      </c>
    </row>
    <row r="848" spans="1:10" ht="63" x14ac:dyDescent="0.35">
      <c r="A848" s="345">
        <v>44694</v>
      </c>
      <c r="B848" s="339" t="s">
        <v>3902</v>
      </c>
      <c r="C848" s="343" t="s">
        <v>2933</v>
      </c>
      <c r="D848" s="434" t="s">
        <v>3903</v>
      </c>
      <c r="E848" s="355">
        <v>708750</v>
      </c>
      <c r="F848" s="511">
        <v>2041114</v>
      </c>
      <c r="G848" s="348">
        <v>35639.17</v>
      </c>
      <c r="H848" s="348">
        <v>35000</v>
      </c>
      <c r="I848" s="358">
        <f t="shared" si="31"/>
        <v>-639.16999999999825</v>
      </c>
      <c r="J848" s="360">
        <f t="shared" si="33"/>
        <v>4306.4699999999903</v>
      </c>
    </row>
    <row r="849" spans="1:10" ht="63" x14ac:dyDescent="0.35">
      <c r="A849" s="345">
        <v>44698</v>
      </c>
      <c r="B849" s="339" t="s">
        <v>3912</v>
      </c>
      <c r="C849" s="343" t="s">
        <v>2933</v>
      </c>
      <c r="D849" s="434" t="s">
        <v>3913</v>
      </c>
      <c r="E849" s="355">
        <v>702450</v>
      </c>
      <c r="F849" s="511">
        <v>2042656</v>
      </c>
      <c r="G849" s="348">
        <v>38821.39</v>
      </c>
      <c r="H849" s="348">
        <v>35000</v>
      </c>
      <c r="I849" s="358">
        <f t="shared" si="31"/>
        <v>-3821.3899999999994</v>
      </c>
      <c r="J849" s="360">
        <f t="shared" si="33"/>
        <v>485.07999999999083</v>
      </c>
    </row>
    <row r="850" spans="1:10" ht="63" x14ac:dyDescent="0.35">
      <c r="A850" s="345">
        <v>44698</v>
      </c>
      <c r="B850" s="339" t="s">
        <v>3910</v>
      </c>
      <c r="C850" s="343" t="s">
        <v>2933</v>
      </c>
      <c r="D850" s="434" t="s">
        <v>3911</v>
      </c>
      <c r="E850" s="355">
        <v>702450</v>
      </c>
      <c r="F850" s="511">
        <v>2042657</v>
      </c>
      <c r="G850" s="348">
        <v>39381.65</v>
      </c>
      <c r="H850" s="348">
        <v>35000</v>
      </c>
      <c r="I850" s="358">
        <f t="shared" si="31"/>
        <v>-4381.6500000000015</v>
      </c>
      <c r="J850" s="360">
        <f t="shared" ref="J850:J864" si="34">J849+I850</f>
        <v>-3896.5700000000106</v>
      </c>
    </row>
    <row r="851" spans="1:10" ht="63" x14ac:dyDescent="0.35">
      <c r="A851" s="345">
        <v>44700</v>
      </c>
      <c r="B851" s="339" t="s">
        <v>3914</v>
      </c>
      <c r="C851" s="343" t="s">
        <v>2933</v>
      </c>
      <c r="D851" s="434" t="s">
        <v>3915</v>
      </c>
      <c r="E851" s="355">
        <v>836850</v>
      </c>
      <c r="F851" s="511">
        <v>2043087</v>
      </c>
      <c r="G851" s="348">
        <v>40748.589999999997</v>
      </c>
      <c r="H851" s="348">
        <v>42000</v>
      </c>
      <c r="I851" s="358">
        <f t="shared" si="31"/>
        <v>1251.4100000000035</v>
      </c>
      <c r="J851" s="360">
        <f t="shared" si="34"/>
        <v>-2645.1600000000071</v>
      </c>
    </row>
    <row r="852" spans="1:10" ht="63" x14ac:dyDescent="0.35">
      <c r="A852" s="345">
        <v>44701</v>
      </c>
      <c r="B852" s="339" t="s">
        <v>3916</v>
      </c>
      <c r="C852" s="343" t="s">
        <v>2933</v>
      </c>
      <c r="D852" s="434" t="s">
        <v>3917</v>
      </c>
      <c r="E852" s="355">
        <v>856130</v>
      </c>
      <c r="F852" s="511">
        <v>2043406</v>
      </c>
      <c r="G852" s="348">
        <v>41470.11</v>
      </c>
      <c r="H852" s="348">
        <v>43000</v>
      </c>
      <c r="I852" s="358">
        <f t="shared" si="31"/>
        <v>1529.8899999999994</v>
      </c>
      <c r="J852" s="360">
        <f t="shared" si="34"/>
        <v>-1115.2700000000077</v>
      </c>
    </row>
    <row r="853" spans="1:10" ht="63" x14ac:dyDescent="0.35">
      <c r="A853" s="345">
        <v>44705</v>
      </c>
      <c r="B853" s="339" t="s">
        <v>3920</v>
      </c>
      <c r="C853" s="343" t="s">
        <v>2933</v>
      </c>
      <c r="D853" s="434" t="s">
        <v>3921</v>
      </c>
      <c r="E853" s="355">
        <v>875160</v>
      </c>
      <c r="F853" s="511">
        <v>2045265</v>
      </c>
      <c r="G853" s="348">
        <v>41999.17</v>
      </c>
      <c r="H853" s="348">
        <v>44000</v>
      </c>
      <c r="I853" s="358">
        <f t="shared" si="31"/>
        <v>2000.8300000000017</v>
      </c>
      <c r="J853" s="360">
        <f t="shared" si="34"/>
        <v>885.55999999999403</v>
      </c>
    </row>
    <row r="854" spans="1:10" ht="63" x14ac:dyDescent="0.35">
      <c r="A854" s="345">
        <v>44705</v>
      </c>
      <c r="B854" s="339" t="s">
        <v>3923</v>
      </c>
      <c r="C854" s="343" t="s">
        <v>2933</v>
      </c>
      <c r="D854" s="434" t="s">
        <v>3922</v>
      </c>
      <c r="E854" s="355">
        <v>875160</v>
      </c>
      <c r="F854" s="511">
        <v>2045266</v>
      </c>
      <c r="G854" s="348">
        <v>41799.81</v>
      </c>
      <c r="H854" s="348">
        <v>44000</v>
      </c>
      <c r="I854" s="358">
        <f t="shared" si="31"/>
        <v>2200.1900000000023</v>
      </c>
      <c r="J854" s="360">
        <f t="shared" si="34"/>
        <v>3085.7499999999964</v>
      </c>
    </row>
    <row r="855" spans="1:10" ht="63" x14ac:dyDescent="0.35">
      <c r="A855" s="345">
        <v>44707</v>
      </c>
      <c r="B855" s="339" t="s">
        <v>3930</v>
      </c>
      <c r="C855" s="343" t="s">
        <v>2933</v>
      </c>
      <c r="D855" s="434" t="s">
        <v>3931</v>
      </c>
      <c r="E855" s="355">
        <v>911260</v>
      </c>
      <c r="F855" s="511">
        <v>2045267</v>
      </c>
      <c r="G855" s="348">
        <v>43042.41</v>
      </c>
      <c r="H855" s="348">
        <v>46000</v>
      </c>
      <c r="I855" s="358">
        <f t="shared" si="31"/>
        <v>2957.5899999999965</v>
      </c>
      <c r="J855" s="360">
        <f t="shared" si="34"/>
        <v>6043.3399999999929</v>
      </c>
    </row>
    <row r="856" spans="1:10" ht="63" x14ac:dyDescent="0.35">
      <c r="A856" s="345">
        <v>44712</v>
      </c>
      <c r="B856" s="339" t="s">
        <v>3932</v>
      </c>
      <c r="C856" s="343" t="s">
        <v>2933</v>
      </c>
      <c r="D856" s="434" t="s">
        <v>3933</v>
      </c>
      <c r="E856" s="355">
        <v>820428</v>
      </c>
      <c r="F856" s="511">
        <v>2047580</v>
      </c>
      <c r="G856" s="348">
        <v>46238.55</v>
      </c>
      <c r="H856" s="348">
        <v>42000</v>
      </c>
      <c r="I856" s="358">
        <f t="shared" si="31"/>
        <v>-4238.5500000000029</v>
      </c>
      <c r="J856" s="360">
        <f t="shared" si="34"/>
        <v>1804.78999999999</v>
      </c>
    </row>
    <row r="857" spans="1:10" ht="63" x14ac:dyDescent="0.25">
      <c r="A857" s="345">
        <v>44712</v>
      </c>
      <c r="B857" s="339" t="s">
        <v>3934</v>
      </c>
      <c r="C857" s="424" t="s">
        <v>2798</v>
      </c>
      <c r="D857" s="434" t="s">
        <v>3874</v>
      </c>
      <c r="E857" s="355">
        <v>820428</v>
      </c>
      <c r="F857" s="511">
        <v>2047757</v>
      </c>
      <c r="G857" s="348">
        <v>45624.4</v>
      </c>
      <c r="H857" s="348">
        <v>42000</v>
      </c>
      <c r="I857" s="358">
        <f t="shared" si="31"/>
        <v>-3624.4000000000015</v>
      </c>
      <c r="J857" s="360">
        <f t="shared" si="34"/>
        <v>-1819.6100000000115</v>
      </c>
    </row>
    <row r="858" spans="1:10" ht="63" x14ac:dyDescent="0.25">
      <c r="A858" s="345">
        <v>44713</v>
      </c>
      <c r="B858" s="341" t="s">
        <v>3935</v>
      </c>
      <c r="C858" s="424" t="s">
        <v>2798</v>
      </c>
      <c r="D858" s="434" t="s">
        <v>3936</v>
      </c>
      <c r="E858" s="355">
        <v>865040</v>
      </c>
      <c r="F858" s="511">
        <v>2047582</v>
      </c>
      <c r="G858" s="348">
        <v>45650.63</v>
      </c>
      <c r="H858" s="348">
        <v>44000</v>
      </c>
      <c r="I858" s="358">
        <f t="shared" si="31"/>
        <v>-1650.6299999999974</v>
      </c>
      <c r="J858" s="360">
        <f t="shared" si="34"/>
        <v>-3470.2400000000089</v>
      </c>
    </row>
    <row r="859" spans="1:10" ht="63" x14ac:dyDescent="0.35">
      <c r="A859" s="345">
        <v>44713</v>
      </c>
      <c r="B859" s="341" t="s">
        <v>3941</v>
      </c>
      <c r="C859" s="343" t="s">
        <v>2933</v>
      </c>
      <c r="D859" s="434" t="s">
        <v>3942</v>
      </c>
      <c r="E859" s="355">
        <v>865040</v>
      </c>
      <c r="F859" s="511">
        <v>2047581</v>
      </c>
      <c r="G859" s="348">
        <v>45770.84</v>
      </c>
      <c r="H859" s="348">
        <v>44000</v>
      </c>
      <c r="I859" s="358">
        <f t="shared" si="31"/>
        <v>-1770.8399999999965</v>
      </c>
      <c r="J859" s="360">
        <f t="shared" si="34"/>
        <v>-5241.0800000000054</v>
      </c>
    </row>
    <row r="860" spans="1:10" ht="63" x14ac:dyDescent="0.25">
      <c r="A860" s="345">
        <v>44714</v>
      </c>
      <c r="B860" s="341" t="s">
        <v>3937</v>
      </c>
      <c r="C860" s="424" t="s">
        <v>2798</v>
      </c>
      <c r="D860" s="434" t="s">
        <v>3938</v>
      </c>
      <c r="E860" s="355">
        <v>983000</v>
      </c>
      <c r="F860" s="511">
        <v>2047758</v>
      </c>
      <c r="G860" s="348">
        <v>45137.2</v>
      </c>
      <c r="H860" s="348">
        <v>50000</v>
      </c>
      <c r="I860" s="358">
        <f t="shared" si="31"/>
        <v>4862.8000000000029</v>
      </c>
      <c r="J860" s="360">
        <f t="shared" si="34"/>
        <v>-378.28000000000247</v>
      </c>
    </row>
    <row r="861" spans="1:10" ht="63" x14ac:dyDescent="0.35">
      <c r="A861" s="345">
        <v>44715</v>
      </c>
      <c r="B861" s="341" t="s">
        <v>3943</v>
      </c>
      <c r="C861" s="343" t="s">
        <v>2933</v>
      </c>
      <c r="D861" s="434" t="s">
        <v>3944</v>
      </c>
      <c r="E861" s="355">
        <v>957460</v>
      </c>
      <c r="F861" s="511">
        <v>2048370</v>
      </c>
      <c r="G861" s="348">
        <v>41042.730000000003</v>
      </c>
      <c r="H861" s="348">
        <v>49000</v>
      </c>
      <c r="I861" s="358">
        <f t="shared" si="31"/>
        <v>7957.2699999999968</v>
      </c>
      <c r="J861" s="360">
        <f t="shared" si="34"/>
        <v>7578.9899999999943</v>
      </c>
    </row>
    <row r="862" spans="1:10" ht="63" x14ac:dyDescent="0.35">
      <c r="A862" s="345">
        <v>44719</v>
      </c>
      <c r="B862" s="341" t="s">
        <v>3950</v>
      </c>
      <c r="C862" s="343" t="s">
        <v>2933</v>
      </c>
      <c r="D862" s="434" t="s">
        <v>3951</v>
      </c>
      <c r="E862" s="355">
        <v>783000</v>
      </c>
      <c r="F862" s="511">
        <v>2050310</v>
      </c>
      <c r="G862" s="348">
        <v>43676.959999999999</v>
      </c>
      <c r="H862" s="348">
        <v>40000</v>
      </c>
      <c r="I862" s="358">
        <f t="shared" si="31"/>
        <v>-3676.9599999999991</v>
      </c>
      <c r="J862" s="360">
        <f t="shared" si="34"/>
        <v>3902.0299999999952</v>
      </c>
    </row>
    <row r="863" spans="1:10" ht="63" x14ac:dyDescent="0.35">
      <c r="A863" s="345">
        <v>44719</v>
      </c>
      <c r="B863" s="341" t="s">
        <v>3948</v>
      </c>
      <c r="C863" s="343" t="s">
        <v>2933</v>
      </c>
      <c r="D863" s="434" t="s">
        <v>3949</v>
      </c>
      <c r="E863" s="355">
        <v>783000</v>
      </c>
      <c r="F863" s="511">
        <v>2050311</v>
      </c>
      <c r="G863" s="348">
        <v>43095.68</v>
      </c>
      <c r="H863" s="348">
        <v>40000</v>
      </c>
      <c r="I863" s="358">
        <f t="shared" si="31"/>
        <v>-3095.6800000000003</v>
      </c>
      <c r="J863" s="360">
        <f t="shared" si="34"/>
        <v>806.34999999999491</v>
      </c>
    </row>
    <row r="864" spans="1:10" ht="63" x14ac:dyDescent="0.35">
      <c r="A864" s="345">
        <v>44721</v>
      </c>
      <c r="B864" s="341" t="s">
        <v>3952</v>
      </c>
      <c r="C864" s="343" t="s">
        <v>2933</v>
      </c>
      <c r="D864" s="434" t="s">
        <v>3953</v>
      </c>
      <c r="E864" s="355">
        <v>802370</v>
      </c>
      <c r="F864" s="511">
        <v>2050312</v>
      </c>
      <c r="G864" s="348">
        <v>37188.14</v>
      </c>
      <c r="H864" s="348">
        <v>41000</v>
      </c>
      <c r="I864" s="358">
        <f t="shared" si="31"/>
        <v>3811.8600000000006</v>
      </c>
      <c r="J864" s="360">
        <f t="shared" si="34"/>
        <v>4618.2099999999955</v>
      </c>
    </row>
    <row r="865" spans="1:10" ht="63" x14ac:dyDescent="0.35">
      <c r="A865" s="345">
        <v>44722</v>
      </c>
      <c r="B865" s="341" t="s">
        <v>3954</v>
      </c>
      <c r="C865" s="343" t="s">
        <v>2933</v>
      </c>
      <c r="D865" s="434" t="s">
        <v>3955</v>
      </c>
      <c r="E865" s="355">
        <v>860430</v>
      </c>
      <c r="F865" s="511">
        <v>2051070</v>
      </c>
      <c r="G865" s="348">
        <v>44228.62</v>
      </c>
      <c r="H865" s="348">
        <v>43000</v>
      </c>
      <c r="I865" s="358">
        <f t="shared" si="31"/>
        <v>-1228.6200000000026</v>
      </c>
      <c r="J865" s="360">
        <f t="shared" ref="J865:J931" si="35">J864+I865</f>
        <v>3389.5899999999929</v>
      </c>
    </row>
    <row r="866" spans="1:10" ht="63" x14ac:dyDescent="0.35">
      <c r="A866" s="345">
        <v>44726</v>
      </c>
      <c r="B866" s="341" t="s">
        <v>3966</v>
      </c>
      <c r="C866" s="343" t="s">
        <v>2933</v>
      </c>
      <c r="D866" s="434" t="s">
        <v>3967</v>
      </c>
      <c r="E866" s="355">
        <v>918925</v>
      </c>
      <c r="F866" s="511">
        <v>2051828</v>
      </c>
      <c r="G866" s="348">
        <v>45739.45</v>
      </c>
      <c r="H866" s="348">
        <v>44500</v>
      </c>
      <c r="I866" s="358">
        <f t="shared" si="31"/>
        <v>-1239.4499999999971</v>
      </c>
      <c r="J866" s="360">
        <f t="shared" si="35"/>
        <v>2150.1399999999958</v>
      </c>
    </row>
    <row r="867" spans="1:10" ht="63" x14ac:dyDescent="0.25">
      <c r="A867" s="345">
        <v>44727</v>
      </c>
      <c r="B867" s="341" t="s">
        <v>3962</v>
      </c>
      <c r="C867" s="424" t="s">
        <v>2798</v>
      </c>
      <c r="D867" s="434" t="s">
        <v>3963</v>
      </c>
      <c r="E867" s="355">
        <v>916700</v>
      </c>
      <c r="F867" s="511">
        <v>2052447</v>
      </c>
      <c r="G867" s="348">
        <v>46624.42</v>
      </c>
      <c r="H867" s="348">
        <v>44500</v>
      </c>
      <c r="I867" s="358">
        <f t="shared" si="31"/>
        <v>-2124.4199999999983</v>
      </c>
      <c r="J867" s="360">
        <f t="shared" si="35"/>
        <v>25.719999999997526</v>
      </c>
    </row>
    <row r="868" spans="1:10" s="421" customFormat="1" ht="63" x14ac:dyDescent="0.35">
      <c r="A868" s="418">
        <v>44728</v>
      </c>
      <c r="B868" s="341" t="s">
        <v>3968</v>
      </c>
      <c r="C868" s="343" t="s">
        <v>2933</v>
      </c>
      <c r="D868" s="503" t="s">
        <v>3969</v>
      </c>
      <c r="E868" s="420">
        <v>918480</v>
      </c>
      <c r="F868" s="525">
        <v>2052922</v>
      </c>
      <c r="G868" s="392">
        <v>46599.07</v>
      </c>
      <c r="H868" s="392">
        <v>44500</v>
      </c>
      <c r="I868" s="394">
        <f t="shared" si="31"/>
        <v>-2099.0699999999997</v>
      </c>
      <c r="J868" s="360">
        <f t="shared" si="35"/>
        <v>-2073.3500000000022</v>
      </c>
    </row>
    <row r="869" spans="1:10" s="421" customFormat="1" ht="63" x14ac:dyDescent="0.35">
      <c r="A869" s="418">
        <v>44732</v>
      </c>
      <c r="B869" s="341" t="s">
        <v>3970</v>
      </c>
      <c r="C869" s="343" t="s">
        <v>2933</v>
      </c>
      <c r="D869" s="503" t="s">
        <v>3971</v>
      </c>
      <c r="E869" s="420">
        <v>973440</v>
      </c>
      <c r="F869" s="525">
        <v>2054054</v>
      </c>
      <c r="G869" s="392">
        <v>45270.95</v>
      </c>
      <c r="H869" s="392">
        <v>48000</v>
      </c>
      <c r="I869" s="394">
        <f t="shared" si="31"/>
        <v>2729.0500000000029</v>
      </c>
      <c r="J869" s="360">
        <f t="shared" si="35"/>
        <v>655.70000000000073</v>
      </c>
    </row>
    <row r="870" spans="1:10" s="421" customFormat="1" ht="63" x14ac:dyDescent="0.35">
      <c r="A870" s="418">
        <v>44733</v>
      </c>
      <c r="B870" s="341" t="s">
        <v>3972</v>
      </c>
      <c r="C870" s="343" t="s">
        <v>2933</v>
      </c>
      <c r="D870" s="503" t="s">
        <v>3973</v>
      </c>
      <c r="E870" s="420">
        <v>968640</v>
      </c>
      <c r="F870" s="525">
        <v>2055423</v>
      </c>
      <c r="G870" s="392">
        <v>48095.26</v>
      </c>
      <c r="H870" s="392">
        <v>48000</v>
      </c>
      <c r="I870" s="394">
        <f t="shared" si="31"/>
        <v>-95.260000000002037</v>
      </c>
      <c r="J870" s="360">
        <f t="shared" si="35"/>
        <v>560.43999999999869</v>
      </c>
    </row>
    <row r="871" spans="1:10" s="421" customFormat="1" ht="63" x14ac:dyDescent="0.35">
      <c r="A871" s="418">
        <v>44734</v>
      </c>
      <c r="B871" s="341" t="s">
        <v>3974</v>
      </c>
      <c r="C871" s="343" t="s">
        <v>2933</v>
      </c>
      <c r="D871" s="503" t="s">
        <v>3975</v>
      </c>
      <c r="E871" s="420">
        <v>967920</v>
      </c>
      <c r="F871" s="525">
        <v>2055424</v>
      </c>
      <c r="G871" s="392">
        <v>48113.68</v>
      </c>
      <c r="H871" s="392">
        <v>48000</v>
      </c>
      <c r="I871" s="394">
        <f t="shared" si="31"/>
        <v>-113.68000000000029</v>
      </c>
      <c r="J871" s="360">
        <f t="shared" si="35"/>
        <v>446.7599999999984</v>
      </c>
    </row>
    <row r="872" spans="1:10" s="421" customFormat="1" ht="63" x14ac:dyDescent="0.25">
      <c r="A872" s="418">
        <v>44735</v>
      </c>
      <c r="B872" s="341" t="s">
        <v>3980</v>
      </c>
      <c r="C872" s="424" t="s">
        <v>2798</v>
      </c>
      <c r="D872" s="503" t="s">
        <v>3981</v>
      </c>
      <c r="E872" s="420">
        <v>982450</v>
      </c>
      <c r="F872" s="525">
        <v>2055425</v>
      </c>
      <c r="G872" s="392">
        <v>46700.35</v>
      </c>
      <c r="H872" s="392">
        <v>49000</v>
      </c>
      <c r="I872" s="394">
        <f t="shared" si="31"/>
        <v>2299.6500000000015</v>
      </c>
      <c r="J872" s="360">
        <f t="shared" si="35"/>
        <v>2746.41</v>
      </c>
    </row>
    <row r="873" spans="1:10" s="421" customFormat="1" ht="63" x14ac:dyDescent="0.35">
      <c r="A873" s="418">
        <v>44739</v>
      </c>
      <c r="B873" s="341" t="s">
        <v>3982</v>
      </c>
      <c r="C873" s="343" t="s">
        <v>2933</v>
      </c>
      <c r="D873" s="503" t="s">
        <v>3983</v>
      </c>
      <c r="E873" s="420">
        <v>956160</v>
      </c>
      <c r="F873" s="525">
        <v>2056227</v>
      </c>
      <c r="G873" s="392">
        <v>46770.39</v>
      </c>
      <c r="H873" s="392">
        <v>48000</v>
      </c>
      <c r="I873" s="394">
        <f t="shared" si="31"/>
        <v>1229.6100000000006</v>
      </c>
      <c r="J873" s="360">
        <f t="shared" si="35"/>
        <v>3976.0200000000004</v>
      </c>
    </row>
    <row r="874" spans="1:10" s="421" customFormat="1" ht="63" x14ac:dyDescent="0.35">
      <c r="A874" s="418">
        <v>44740</v>
      </c>
      <c r="B874" s="341" t="s">
        <v>3984</v>
      </c>
      <c r="C874" s="343" t="s">
        <v>2933</v>
      </c>
      <c r="D874" s="503" t="s">
        <v>3936</v>
      </c>
      <c r="E874" s="420">
        <v>840210</v>
      </c>
      <c r="F874" s="525">
        <v>2056891</v>
      </c>
      <c r="G874" s="392">
        <v>44546.93</v>
      </c>
      <c r="H874" s="392">
        <v>42000</v>
      </c>
      <c r="I874" s="394">
        <f t="shared" si="31"/>
        <v>-2546.9300000000003</v>
      </c>
      <c r="J874" s="360">
        <f t="shared" si="35"/>
        <v>1429.0900000000001</v>
      </c>
    </row>
    <row r="875" spans="1:10" s="421" customFormat="1" ht="63" x14ac:dyDescent="0.35">
      <c r="A875" s="418">
        <v>44742</v>
      </c>
      <c r="B875" s="341" t="s">
        <v>3987</v>
      </c>
      <c r="C875" s="343" t="s">
        <v>2933</v>
      </c>
      <c r="D875" s="503" t="s">
        <v>3988</v>
      </c>
      <c r="E875" s="420">
        <v>947755</v>
      </c>
      <c r="F875" s="525">
        <v>2057923</v>
      </c>
      <c r="G875" s="392">
        <v>46240.91</v>
      </c>
      <c r="H875" s="392">
        <v>47000</v>
      </c>
      <c r="I875" s="394">
        <f t="shared" si="31"/>
        <v>759.08999999999651</v>
      </c>
      <c r="J875" s="360">
        <f t="shared" si="35"/>
        <v>2188.1799999999967</v>
      </c>
    </row>
    <row r="876" spans="1:10" s="421" customFormat="1" ht="63" x14ac:dyDescent="0.35">
      <c r="A876" s="418">
        <v>44743</v>
      </c>
      <c r="B876" s="339" t="s">
        <v>3997</v>
      </c>
      <c r="C876" s="343" t="s">
        <v>2933</v>
      </c>
      <c r="D876" s="503" t="s">
        <v>3998</v>
      </c>
      <c r="E876" s="420">
        <v>956450</v>
      </c>
      <c r="F876" s="525">
        <v>2058724</v>
      </c>
      <c r="G876" s="392">
        <v>45680.31</v>
      </c>
      <c r="H876" s="392">
        <v>47000</v>
      </c>
      <c r="I876" s="394">
        <f t="shared" si="31"/>
        <v>1319.6900000000023</v>
      </c>
      <c r="J876" s="360">
        <f t="shared" si="35"/>
        <v>3507.869999999999</v>
      </c>
    </row>
    <row r="877" spans="1:10" s="421" customFormat="1" ht="63" x14ac:dyDescent="0.35">
      <c r="A877" s="418">
        <v>44747</v>
      </c>
      <c r="B877" s="339" t="s">
        <v>4005</v>
      </c>
      <c r="C877" s="343" t="s">
        <v>2933</v>
      </c>
      <c r="D877" s="503" t="s">
        <v>4006</v>
      </c>
      <c r="E877" s="420">
        <v>978310</v>
      </c>
      <c r="F877" s="525">
        <v>2060226</v>
      </c>
      <c r="G877" s="392">
        <v>47825.36</v>
      </c>
      <c r="H877" s="392">
        <v>47500</v>
      </c>
      <c r="I877" s="394">
        <f t="shared" ref="I877:I1058" si="36">H877-G877</f>
        <v>-325.36000000000058</v>
      </c>
      <c r="J877" s="360">
        <f t="shared" si="35"/>
        <v>3182.5099999999984</v>
      </c>
    </row>
    <row r="878" spans="1:10" s="421" customFormat="1" ht="63" x14ac:dyDescent="0.35">
      <c r="A878" s="418">
        <v>44747</v>
      </c>
      <c r="B878" s="339" t="s">
        <v>4003</v>
      </c>
      <c r="C878" s="343" t="s">
        <v>2933</v>
      </c>
      <c r="D878" s="503" t="s">
        <v>4004</v>
      </c>
      <c r="E878" s="420">
        <v>978310</v>
      </c>
      <c r="F878" s="525">
        <v>2060227</v>
      </c>
      <c r="G878" s="392">
        <v>47615.9</v>
      </c>
      <c r="H878" s="392">
        <v>47500</v>
      </c>
      <c r="I878" s="394">
        <f t="shared" si="36"/>
        <v>-115.90000000000146</v>
      </c>
      <c r="J878" s="360">
        <f t="shared" si="35"/>
        <v>3066.6099999999969</v>
      </c>
    </row>
    <row r="879" spans="1:10" s="421" customFormat="1" ht="63" x14ac:dyDescent="0.35">
      <c r="A879" s="418">
        <v>44748</v>
      </c>
      <c r="B879" s="339" t="s">
        <v>4009</v>
      </c>
      <c r="C879" s="343" t="s">
        <v>2933</v>
      </c>
      <c r="D879" s="503" t="s">
        <v>4007</v>
      </c>
      <c r="E879" s="420">
        <v>1013810</v>
      </c>
      <c r="F879" s="525">
        <v>2060225</v>
      </c>
      <c r="G879" s="392">
        <v>50476.9</v>
      </c>
      <c r="H879" s="392">
        <v>49000</v>
      </c>
      <c r="I879" s="394">
        <f t="shared" si="36"/>
        <v>-1476.9000000000015</v>
      </c>
      <c r="J879" s="360">
        <f t="shared" si="35"/>
        <v>1589.7099999999955</v>
      </c>
    </row>
    <row r="880" spans="1:10" s="421" customFormat="1" ht="63" x14ac:dyDescent="0.35">
      <c r="A880" s="418">
        <v>44750</v>
      </c>
      <c r="B880" s="339" t="s">
        <v>4008</v>
      </c>
      <c r="C880" s="343" t="s">
        <v>2933</v>
      </c>
      <c r="D880" s="503" t="s">
        <v>4010</v>
      </c>
      <c r="E880" s="420">
        <v>985536</v>
      </c>
      <c r="F880" s="525">
        <v>2060228</v>
      </c>
      <c r="G880" s="392">
        <v>49966.8</v>
      </c>
      <c r="H880" s="392">
        <v>48000</v>
      </c>
      <c r="I880" s="394">
        <f t="shared" si="36"/>
        <v>-1966.8000000000029</v>
      </c>
      <c r="J880" s="360">
        <f t="shared" si="35"/>
        <v>-377.09000000000742</v>
      </c>
    </row>
    <row r="881" spans="1:10" s="421" customFormat="1" ht="63" x14ac:dyDescent="0.35">
      <c r="A881" s="418">
        <v>44753</v>
      </c>
      <c r="B881" s="339" t="s">
        <v>4011</v>
      </c>
      <c r="C881" s="343" t="s">
        <v>2933</v>
      </c>
      <c r="D881" s="503" t="s">
        <v>4012</v>
      </c>
      <c r="E881" s="420">
        <v>1017240</v>
      </c>
      <c r="F881" s="525">
        <v>2060776</v>
      </c>
      <c r="G881" s="392">
        <v>49623.64</v>
      </c>
      <c r="H881" s="392">
        <v>49000</v>
      </c>
      <c r="I881" s="394">
        <f t="shared" si="36"/>
        <v>-623.63999999999942</v>
      </c>
      <c r="J881" s="360">
        <f t="shared" si="35"/>
        <v>-1000.7300000000068</v>
      </c>
    </row>
    <row r="882" spans="1:10" s="421" customFormat="1" ht="63" x14ac:dyDescent="0.35">
      <c r="A882" s="418">
        <v>44754</v>
      </c>
      <c r="B882" s="339" t="s">
        <v>4021</v>
      </c>
      <c r="C882" s="343" t="s">
        <v>2933</v>
      </c>
      <c r="D882" s="503" t="s">
        <v>4022</v>
      </c>
      <c r="E882" s="420">
        <v>1101870</v>
      </c>
      <c r="F882" s="525">
        <v>2062643</v>
      </c>
      <c r="G882" s="392">
        <v>49461.89</v>
      </c>
      <c r="H882" s="392">
        <v>53000</v>
      </c>
      <c r="I882" s="394">
        <f t="shared" si="36"/>
        <v>3538.1100000000006</v>
      </c>
      <c r="J882" s="360">
        <f t="shared" si="35"/>
        <v>2537.3799999999937</v>
      </c>
    </row>
    <row r="883" spans="1:10" s="421" customFormat="1" ht="63" x14ac:dyDescent="0.25">
      <c r="A883" s="418">
        <v>44755</v>
      </c>
      <c r="B883" s="339" t="s">
        <v>4015</v>
      </c>
      <c r="C883" s="424" t="s">
        <v>2798</v>
      </c>
      <c r="D883" s="503" t="s">
        <v>4016</v>
      </c>
      <c r="E883" s="420">
        <v>1100280</v>
      </c>
      <c r="F883" s="525">
        <v>2062644</v>
      </c>
      <c r="G883" s="392">
        <v>49789.86</v>
      </c>
      <c r="H883" s="392">
        <v>53000</v>
      </c>
      <c r="I883" s="394">
        <f t="shared" si="36"/>
        <v>3210.1399999999994</v>
      </c>
      <c r="J883" s="360">
        <f t="shared" si="35"/>
        <v>5747.5199999999932</v>
      </c>
    </row>
    <row r="884" spans="1:10" s="421" customFormat="1" ht="63" x14ac:dyDescent="0.35">
      <c r="A884" s="418">
        <v>44757</v>
      </c>
      <c r="B884" s="339" t="s">
        <v>4023</v>
      </c>
      <c r="C884" s="343" t="s">
        <v>2933</v>
      </c>
      <c r="D884" s="503" t="s">
        <v>4024</v>
      </c>
      <c r="E884" s="420">
        <v>1101340</v>
      </c>
      <c r="F884" s="525">
        <v>2062645</v>
      </c>
      <c r="G884" s="392">
        <v>50556.7</v>
      </c>
      <c r="H884" s="392">
        <v>53000</v>
      </c>
      <c r="I884" s="394">
        <f t="shared" si="36"/>
        <v>2443.3000000000029</v>
      </c>
      <c r="J884" s="360">
        <f t="shared" si="35"/>
        <v>8190.8199999999961</v>
      </c>
    </row>
    <row r="885" spans="1:10" s="421" customFormat="1" ht="63" x14ac:dyDescent="0.25">
      <c r="A885" s="418">
        <v>44760</v>
      </c>
      <c r="B885" s="339" t="s">
        <v>4017</v>
      </c>
      <c r="C885" s="424" t="s">
        <v>2798</v>
      </c>
      <c r="D885" s="503" t="s">
        <v>4018</v>
      </c>
      <c r="E885" s="420">
        <v>980160</v>
      </c>
      <c r="F885" s="525">
        <v>2063364</v>
      </c>
      <c r="G885" s="392">
        <v>51750.19</v>
      </c>
      <c r="H885" s="392">
        <v>48000</v>
      </c>
      <c r="I885" s="394">
        <f t="shared" si="36"/>
        <v>-3750.1900000000023</v>
      </c>
      <c r="J885" s="360">
        <f t="shared" si="35"/>
        <v>4440.6299999999937</v>
      </c>
    </row>
    <row r="886" spans="1:10" s="421" customFormat="1" ht="63" x14ac:dyDescent="0.25">
      <c r="A886" s="418">
        <v>44761</v>
      </c>
      <c r="B886" s="339" t="s">
        <v>4019</v>
      </c>
      <c r="C886" s="424" t="s">
        <v>2798</v>
      </c>
      <c r="D886" s="503" t="s">
        <v>4020</v>
      </c>
      <c r="E886" s="420">
        <v>1041930</v>
      </c>
      <c r="F886" s="525">
        <v>2065121</v>
      </c>
      <c r="G886" s="392">
        <v>54786.07</v>
      </c>
      <c r="H886" s="392">
        <v>51000</v>
      </c>
      <c r="I886" s="394">
        <f t="shared" si="36"/>
        <v>-3786.0699999999997</v>
      </c>
      <c r="J886" s="360">
        <f t="shared" si="35"/>
        <v>654.55999999999403</v>
      </c>
    </row>
    <row r="887" spans="1:10" s="421" customFormat="1" ht="63" x14ac:dyDescent="0.25">
      <c r="A887" s="418">
        <v>44762</v>
      </c>
      <c r="B887" s="339" t="s">
        <v>4037</v>
      </c>
      <c r="C887" s="424" t="s">
        <v>2798</v>
      </c>
      <c r="D887" s="503" t="s">
        <v>4038</v>
      </c>
      <c r="E887" s="420">
        <v>1046010</v>
      </c>
      <c r="F887" s="525">
        <v>2065822</v>
      </c>
      <c r="G887" s="392">
        <v>54369.34</v>
      </c>
      <c r="H887" s="392">
        <v>51000</v>
      </c>
      <c r="I887" s="394">
        <f t="shared" si="36"/>
        <v>-3369.3399999999965</v>
      </c>
      <c r="J887" s="360">
        <f t="shared" si="35"/>
        <v>-2714.7800000000025</v>
      </c>
    </row>
    <row r="888" spans="1:10" s="421" customFormat="1" ht="68.25" customHeight="1" x14ac:dyDescent="0.25">
      <c r="A888" s="418">
        <v>44763</v>
      </c>
      <c r="B888" s="339" t="s">
        <v>4031</v>
      </c>
      <c r="C888" s="424" t="s">
        <v>2798</v>
      </c>
      <c r="D888" s="503" t="s">
        <v>4032</v>
      </c>
      <c r="E888" s="420">
        <v>1116720</v>
      </c>
      <c r="F888" s="525">
        <v>2065122</v>
      </c>
      <c r="G888" s="392">
        <v>54411.98</v>
      </c>
      <c r="H888" s="392">
        <v>54000</v>
      </c>
      <c r="I888" s="394">
        <f t="shared" si="36"/>
        <v>-411.9800000000032</v>
      </c>
      <c r="J888" s="360">
        <f t="shared" si="35"/>
        <v>-3126.7600000000057</v>
      </c>
    </row>
    <row r="889" spans="1:10" s="421" customFormat="1" ht="70.5" customHeight="1" x14ac:dyDescent="0.35">
      <c r="A889" s="418">
        <v>44767</v>
      </c>
      <c r="B889" s="339" t="s">
        <v>4039</v>
      </c>
      <c r="C889" s="343" t="s">
        <v>2933</v>
      </c>
      <c r="D889" s="503" t="s">
        <v>4040</v>
      </c>
      <c r="E889" s="420">
        <v>1145760</v>
      </c>
      <c r="F889" s="525">
        <v>2065823</v>
      </c>
      <c r="G889" s="392">
        <v>55272.83</v>
      </c>
      <c r="H889" s="392">
        <v>56000</v>
      </c>
      <c r="I889" s="394">
        <f t="shared" si="36"/>
        <v>727.16999999999825</v>
      </c>
      <c r="J889" s="360">
        <f t="shared" si="35"/>
        <v>-2399.5900000000074</v>
      </c>
    </row>
    <row r="890" spans="1:10" s="421" customFormat="1" ht="63" x14ac:dyDescent="0.35">
      <c r="A890" s="418">
        <v>44768</v>
      </c>
      <c r="B890" s="339" t="s">
        <v>4041</v>
      </c>
      <c r="C890" s="343" t="s">
        <v>2933</v>
      </c>
      <c r="D890" s="503" t="s">
        <v>4042</v>
      </c>
      <c r="E890" s="420">
        <v>1166220</v>
      </c>
      <c r="F890" s="525">
        <v>2067512</v>
      </c>
      <c r="G890" s="392">
        <v>56617.02</v>
      </c>
      <c r="H890" s="392">
        <v>57000</v>
      </c>
      <c r="I890" s="394">
        <f t="shared" si="36"/>
        <v>382.9800000000032</v>
      </c>
      <c r="J890" s="360">
        <f t="shared" si="35"/>
        <v>-2016.6100000000042</v>
      </c>
    </row>
    <row r="891" spans="1:10" s="421" customFormat="1" ht="63" x14ac:dyDescent="0.35">
      <c r="A891" s="418">
        <v>44768</v>
      </c>
      <c r="B891" s="339" t="s">
        <v>4043</v>
      </c>
      <c r="C891" s="343" t="s">
        <v>2933</v>
      </c>
      <c r="D891" s="503" t="s">
        <v>4044</v>
      </c>
      <c r="E891" s="420">
        <v>1166790</v>
      </c>
      <c r="F891" s="525">
        <v>2067513</v>
      </c>
      <c r="G891" s="392">
        <v>56788.67</v>
      </c>
      <c r="H891" s="392">
        <v>57000</v>
      </c>
      <c r="I891" s="394">
        <f t="shared" si="36"/>
        <v>211.33000000000175</v>
      </c>
      <c r="J891" s="360">
        <f t="shared" si="35"/>
        <v>-1805.2800000000025</v>
      </c>
    </row>
    <row r="892" spans="1:10" s="421" customFormat="1" ht="63" x14ac:dyDescent="0.25">
      <c r="A892" s="418">
        <v>44771</v>
      </c>
      <c r="B892" s="339" t="s">
        <v>4045</v>
      </c>
      <c r="C892" s="424" t="s">
        <v>2798</v>
      </c>
      <c r="D892" s="503" t="s">
        <v>4046</v>
      </c>
      <c r="E892" s="420">
        <v>1164510</v>
      </c>
      <c r="F892" s="525">
        <v>2068382</v>
      </c>
      <c r="G892" s="392">
        <v>56961.29</v>
      </c>
      <c r="H892" s="392">
        <v>57000</v>
      </c>
      <c r="I892" s="394">
        <f t="shared" si="36"/>
        <v>38.709999999999127</v>
      </c>
      <c r="J892" s="360">
        <f t="shared" si="35"/>
        <v>-1766.5700000000033</v>
      </c>
    </row>
    <row r="893" spans="1:10" s="421" customFormat="1" ht="63" x14ac:dyDescent="0.25">
      <c r="A893" s="418">
        <v>44774</v>
      </c>
      <c r="B893" s="344" t="s">
        <v>4048</v>
      </c>
      <c r="C893" s="424" t="s">
        <v>2798</v>
      </c>
      <c r="D893" s="503" t="s">
        <v>4047</v>
      </c>
      <c r="E893" s="420">
        <v>1161660</v>
      </c>
      <c r="F893" s="525">
        <v>2068383</v>
      </c>
      <c r="G893" s="392">
        <v>52896.67</v>
      </c>
      <c r="H893" s="392">
        <v>57000</v>
      </c>
      <c r="I893" s="394">
        <f t="shared" si="36"/>
        <v>4103.3300000000017</v>
      </c>
      <c r="J893" s="360">
        <f t="shared" si="35"/>
        <v>2336.7599999999984</v>
      </c>
    </row>
    <row r="894" spans="1:10" s="421" customFormat="1" ht="63" x14ac:dyDescent="0.35">
      <c r="A894" s="418">
        <v>44775</v>
      </c>
      <c r="B894" s="344" t="s">
        <v>4054</v>
      </c>
      <c r="C894" s="343" t="s">
        <v>2933</v>
      </c>
      <c r="D894" s="503" t="s">
        <v>4055</v>
      </c>
      <c r="E894" s="420">
        <v>1174635</v>
      </c>
      <c r="F894" s="525">
        <v>2070117</v>
      </c>
      <c r="G894" s="392">
        <v>53797.24</v>
      </c>
      <c r="H894" s="392">
        <v>56500</v>
      </c>
      <c r="I894" s="394">
        <f t="shared" si="36"/>
        <v>2702.760000000002</v>
      </c>
      <c r="J894" s="360">
        <f t="shared" si="35"/>
        <v>5039.5200000000004</v>
      </c>
    </row>
    <row r="895" spans="1:10" s="421" customFormat="1" ht="63" x14ac:dyDescent="0.35">
      <c r="A895" s="418">
        <v>44776</v>
      </c>
      <c r="B895" s="344" t="s">
        <v>4056</v>
      </c>
      <c r="C895" s="343" t="s">
        <v>2933</v>
      </c>
      <c r="D895" s="503" t="s">
        <v>4057</v>
      </c>
      <c r="E895" s="420">
        <v>1159200</v>
      </c>
      <c r="F895" s="525">
        <v>2070118</v>
      </c>
      <c r="G895" s="392">
        <v>53604.160000000003</v>
      </c>
      <c r="H895" s="392">
        <v>56000</v>
      </c>
      <c r="I895" s="394">
        <f t="shared" si="36"/>
        <v>2395.8399999999965</v>
      </c>
      <c r="J895" s="360">
        <f t="shared" si="35"/>
        <v>7435.3599999999969</v>
      </c>
    </row>
    <row r="896" spans="1:10" s="421" customFormat="1" ht="63" x14ac:dyDescent="0.25">
      <c r="A896" s="418">
        <v>44777</v>
      </c>
      <c r="B896" s="344" t="s">
        <v>4049</v>
      </c>
      <c r="C896" s="424" t="s">
        <v>2798</v>
      </c>
      <c r="D896" s="503" t="s">
        <v>4050</v>
      </c>
      <c r="E896" s="420">
        <v>1121175</v>
      </c>
      <c r="F896" s="525">
        <v>2070366</v>
      </c>
      <c r="G896" s="392">
        <v>54711.55</v>
      </c>
      <c r="H896" s="392">
        <v>55000</v>
      </c>
      <c r="I896" s="394">
        <f t="shared" si="36"/>
        <v>288.44999999999709</v>
      </c>
      <c r="J896" s="360">
        <f t="shared" si="35"/>
        <v>7723.809999999994</v>
      </c>
    </row>
    <row r="897" spans="1:10" s="421" customFormat="1" ht="63" x14ac:dyDescent="0.35">
      <c r="A897" s="418">
        <v>44778</v>
      </c>
      <c r="B897" s="344" t="s">
        <v>4060</v>
      </c>
      <c r="C897" s="343" t="s">
        <v>2933</v>
      </c>
      <c r="D897" s="503" t="s">
        <v>4061</v>
      </c>
      <c r="E897" s="420">
        <v>1083320</v>
      </c>
      <c r="F897" s="525">
        <v>2070843</v>
      </c>
      <c r="G897" s="392">
        <v>51313.89</v>
      </c>
      <c r="H897" s="392">
        <v>53000</v>
      </c>
      <c r="I897" s="394">
        <f t="shared" si="36"/>
        <v>1686.1100000000006</v>
      </c>
      <c r="J897" s="360">
        <f t="shared" si="35"/>
        <v>9409.9199999999946</v>
      </c>
    </row>
    <row r="898" spans="1:10" s="421" customFormat="1" ht="63" x14ac:dyDescent="0.35">
      <c r="A898" s="418">
        <v>44783</v>
      </c>
      <c r="B898" s="344" t="s">
        <v>4066</v>
      </c>
      <c r="C898" s="343" t="s">
        <v>2933</v>
      </c>
      <c r="D898" s="503" t="s">
        <v>4067</v>
      </c>
      <c r="E898" s="420">
        <v>1102750</v>
      </c>
      <c r="F898" s="525">
        <v>2070844</v>
      </c>
      <c r="G898" s="392">
        <v>51559.23</v>
      </c>
      <c r="H898" s="392">
        <v>55000</v>
      </c>
      <c r="I898" s="394">
        <f t="shared" si="36"/>
        <v>3440.7699999999968</v>
      </c>
      <c r="J898" s="360">
        <f t="shared" si="35"/>
        <v>12850.689999999991</v>
      </c>
    </row>
    <row r="899" spans="1:10" s="421" customFormat="1" ht="63" x14ac:dyDescent="0.35">
      <c r="A899" s="418">
        <v>44783</v>
      </c>
      <c r="B899" s="344" t="s">
        <v>4069</v>
      </c>
      <c r="C899" s="427" t="s">
        <v>2933</v>
      </c>
      <c r="D899" s="503" t="s">
        <v>4071</v>
      </c>
      <c r="E899" s="420">
        <v>1099450</v>
      </c>
      <c r="F899" s="525">
        <v>2072081</v>
      </c>
      <c r="G899" s="392">
        <v>49535.16</v>
      </c>
      <c r="H899" s="392">
        <v>55000</v>
      </c>
      <c r="I899" s="394">
        <f t="shared" si="36"/>
        <v>5464.8399999999965</v>
      </c>
      <c r="J899" s="360">
        <f t="shared" si="35"/>
        <v>18315.529999999988</v>
      </c>
    </row>
    <row r="900" spans="1:10" s="421" customFormat="1" ht="63" x14ac:dyDescent="0.35">
      <c r="A900" s="418">
        <v>44784</v>
      </c>
      <c r="B900" s="344" t="s">
        <v>4070</v>
      </c>
      <c r="C900" s="427" t="s">
        <v>2933</v>
      </c>
      <c r="D900" s="503" t="s">
        <v>4072</v>
      </c>
      <c r="E900" s="420">
        <v>1098350</v>
      </c>
      <c r="F900" s="525">
        <v>2072082</v>
      </c>
      <c r="G900" s="392">
        <v>50769.66</v>
      </c>
      <c r="H900" s="392">
        <v>55000</v>
      </c>
      <c r="I900" s="394">
        <f t="shared" si="36"/>
        <v>4230.3399999999965</v>
      </c>
      <c r="J900" s="360">
        <f t="shared" si="35"/>
        <v>22545.869999999984</v>
      </c>
    </row>
    <row r="901" spans="1:10" s="421" customFormat="1" ht="63" x14ac:dyDescent="0.35">
      <c r="A901" s="418">
        <v>44784</v>
      </c>
      <c r="B901" s="344" t="s">
        <v>4073</v>
      </c>
      <c r="C901" s="427" t="s">
        <v>2933</v>
      </c>
      <c r="D901" s="503" t="s">
        <v>4074</v>
      </c>
      <c r="E901" s="420">
        <v>998000</v>
      </c>
      <c r="F901" s="525">
        <v>2073043</v>
      </c>
      <c r="G901" s="392">
        <v>50136.61</v>
      </c>
      <c r="H901" s="392">
        <v>50000</v>
      </c>
      <c r="I901" s="394">
        <f t="shared" si="36"/>
        <v>-136.61000000000058</v>
      </c>
      <c r="J901" s="360">
        <f t="shared" si="35"/>
        <v>22409.259999999984</v>
      </c>
    </row>
    <row r="902" spans="1:10" s="421" customFormat="1" ht="63" x14ac:dyDescent="0.35">
      <c r="A902" s="418">
        <v>44785</v>
      </c>
      <c r="B902" s="344" t="s">
        <v>4075</v>
      </c>
      <c r="C902" s="428" t="s">
        <v>2933</v>
      </c>
      <c r="D902" s="503" t="s">
        <v>4076</v>
      </c>
      <c r="E902" s="420">
        <v>1093950</v>
      </c>
      <c r="F902" s="525">
        <v>2073551</v>
      </c>
      <c r="G902" s="392">
        <v>50275.47</v>
      </c>
      <c r="H902" s="392">
        <v>55000</v>
      </c>
      <c r="I902" s="394">
        <f t="shared" si="36"/>
        <v>4724.5299999999988</v>
      </c>
      <c r="J902" s="360">
        <f t="shared" si="35"/>
        <v>27133.789999999983</v>
      </c>
    </row>
    <row r="903" spans="1:10" s="421" customFormat="1" ht="63" x14ac:dyDescent="0.35">
      <c r="A903" s="418">
        <v>44789</v>
      </c>
      <c r="B903" s="344" t="s">
        <v>4077</v>
      </c>
      <c r="C903" s="428" t="s">
        <v>2933</v>
      </c>
      <c r="D903" s="503" t="s">
        <v>4078</v>
      </c>
      <c r="E903" s="420">
        <v>994500</v>
      </c>
      <c r="F903" s="525">
        <v>2073546</v>
      </c>
      <c r="G903" s="392">
        <v>49954.28</v>
      </c>
      <c r="H903" s="392">
        <v>50000</v>
      </c>
      <c r="I903" s="394">
        <f t="shared" si="36"/>
        <v>45.720000000001164</v>
      </c>
      <c r="J903" s="360">
        <f t="shared" si="35"/>
        <v>27179.509999999984</v>
      </c>
    </row>
    <row r="904" spans="1:10" s="421" customFormat="1" ht="63" x14ac:dyDescent="0.35">
      <c r="A904" s="418">
        <v>44788</v>
      </c>
      <c r="B904" s="344" t="s">
        <v>4081</v>
      </c>
      <c r="C904" s="429" t="s">
        <v>2933</v>
      </c>
      <c r="D904" s="503" t="s">
        <v>4082</v>
      </c>
      <c r="E904" s="420">
        <v>994500</v>
      </c>
      <c r="F904" s="525">
        <v>2075151</v>
      </c>
      <c r="G904" s="392">
        <v>47690.58</v>
      </c>
      <c r="H904" s="392">
        <v>50075.519999999997</v>
      </c>
      <c r="I904" s="394">
        <f t="shared" si="36"/>
        <v>2384.9399999999951</v>
      </c>
      <c r="J904" s="360">
        <f t="shared" si="35"/>
        <v>29564.449999999979</v>
      </c>
    </row>
    <row r="905" spans="1:10" s="421" customFormat="1" ht="63" x14ac:dyDescent="0.35">
      <c r="A905" s="418">
        <v>44790</v>
      </c>
      <c r="B905" s="344" t="s">
        <v>4083</v>
      </c>
      <c r="C905" s="429" t="s">
        <v>2933</v>
      </c>
      <c r="D905" s="503" t="s">
        <v>4084</v>
      </c>
      <c r="E905" s="420">
        <v>1003500</v>
      </c>
      <c r="F905" s="525">
        <v>2074870</v>
      </c>
      <c r="G905" s="392">
        <v>47353.67</v>
      </c>
      <c r="H905" s="392">
        <v>50000</v>
      </c>
      <c r="I905" s="394">
        <f t="shared" si="36"/>
        <v>2646.3300000000017</v>
      </c>
      <c r="J905" s="360">
        <f t="shared" si="35"/>
        <v>32210.779999999981</v>
      </c>
    </row>
    <row r="906" spans="1:10" s="421" customFormat="1" ht="63" x14ac:dyDescent="0.35">
      <c r="A906" s="418">
        <v>44791</v>
      </c>
      <c r="B906" s="344" t="s">
        <v>4085</v>
      </c>
      <c r="C906" s="429" t="s">
        <v>2933</v>
      </c>
      <c r="D906" s="503" t="s">
        <v>4086</v>
      </c>
      <c r="E906" s="420">
        <v>1009000</v>
      </c>
      <c r="F906" s="525">
        <v>2075152</v>
      </c>
      <c r="G906" s="392">
        <v>48147.96</v>
      </c>
      <c r="H906" s="392">
        <v>50000</v>
      </c>
      <c r="I906" s="394">
        <f t="shared" si="36"/>
        <v>1852.0400000000009</v>
      </c>
      <c r="J906" s="360">
        <f t="shared" si="35"/>
        <v>34062.819999999978</v>
      </c>
    </row>
    <row r="907" spans="1:10" s="421" customFormat="1" ht="63" x14ac:dyDescent="0.35">
      <c r="A907" s="418">
        <v>44792</v>
      </c>
      <c r="B907" s="344" t="s">
        <v>4087</v>
      </c>
      <c r="C907" s="429" t="s">
        <v>2933</v>
      </c>
      <c r="D907" s="503" t="s">
        <v>4088</v>
      </c>
      <c r="E907" s="420">
        <v>1010500</v>
      </c>
      <c r="F907" s="525">
        <v>2076206</v>
      </c>
      <c r="G907" s="392">
        <v>43712.36</v>
      </c>
      <c r="H907" s="392">
        <v>50000</v>
      </c>
      <c r="I907" s="394">
        <f t="shared" si="36"/>
        <v>6287.6399999999994</v>
      </c>
      <c r="J907" s="360">
        <f t="shared" si="35"/>
        <v>40350.459999999977</v>
      </c>
    </row>
    <row r="908" spans="1:10" s="421" customFormat="1" ht="63" x14ac:dyDescent="0.35">
      <c r="A908" s="418">
        <v>44795</v>
      </c>
      <c r="B908" s="344" t="s">
        <v>4089</v>
      </c>
      <c r="C908" s="429" t="s">
        <v>2933</v>
      </c>
      <c r="D908" s="503" t="s">
        <v>4090</v>
      </c>
      <c r="E908" s="420">
        <v>322560</v>
      </c>
      <c r="F908" s="525">
        <v>2076207</v>
      </c>
      <c r="G908" s="392">
        <v>43367.41</v>
      </c>
      <c r="H908" s="392">
        <v>16000</v>
      </c>
      <c r="I908" s="394">
        <f t="shared" si="36"/>
        <v>-27367.410000000003</v>
      </c>
      <c r="J908" s="360">
        <f t="shared" si="35"/>
        <v>12983.049999999974</v>
      </c>
    </row>
    <row r="909" spans="1:10" s="421" customFormat="1" ht="63" x14ac:dyDescent="0.35">
      <c r="A909" s="418">
        <v>44796</v>
      </c>
      <c r="B909" s="344" t="s">
        <v>4093</v>
      </c>
      <c r="C909" s="430" t="s">
        <v>2933</v>
      </c>
      <c r="D909" s="503" t="s">
        <v>4094</v>
      </c>
      <c r="E909" s="420">
        <v>843780</v>
      </c>
      <c r="F909" s="525">
        <v>2077680</v>
      </c>
      <c r="G909" s="392">
        <v>43470.559999999998</v>
      </c>
      <c r="H909" s="392">
        <v>42000</v>
      </c>
      <c r="I909" s="394">
        <f t="shared" si="36"/>
        <v>-1470.5599999999977</v>
      </c>
      <c r="J909" s="360">
        <f t="shared" si="35"/>
        <v>11512.489999999976</v>
      </c>
    </row>
    <row r="910" spans="1:10" s="421" customFormat="1" ht="63" x14ac:dyDescent="0.35">
      <c r="A910" s="418">
        <v>44797</v>
      </c>
      <c r="B910" s="344" t="s">
        <v>4095</v>
      </c>
      <c r="C910" s="430" t="s">
        <v>2933</v>
      </c>
      <c r="D910" s="503" t="s">
        <v>4096</v>
      </c>
      <c r="E910" s="420">
        <v>840966</v>
      </c>
      <c r="F910" s="525">
        <v>2077681</v>
      </c>
      <c r="G910" s="392">
        <v>43331.74</v>
      </c>
      <c r="H910" s="392">
        <v>42000</v>
      </c>
      <c r="I910" s="394">
        <f t="shared" si="36"/>
        <v>-1331.739999999998</v>
      </c>
      <c r="J910" s="360">
        <f t="shared" si="35"/>
        <v>10180.749999999978</v>
      </c>
    </row>
    <row r="911" spans="1:10" s="421" customFormat="1" ht="63" x14ac:dyDescent="0.35">
      <c r="A911" s="418">
        <v>44798</v>
      </c>
      <c r="B911" s="344" t="s">
        <v>4097</v>
      </c>
      <c r="C911" s="430" t="s">
        <v>2933</v>
      </c>
      <c r="D911" s="503" t="s">
        <v>4098</v>
      </c>
      <c r="E911" s="420">
        <v>737965</v>
      </c>
      <c r="F911" s="525">
        <v>2076810</v>
      </c>
      <c r="G911" s="392">
        <v>43918.11</v>
      </c>
      <c r="H911" s="392">
        <v>37000</v>
      </c>
      <c r="I911" s="394">
        <f t="shared" si="36"/>
        <v>-6918.1100000000006</v>
      </c>
      <c r="J911" s="360">
        <f t="shared" si="35"/>
        <v>3262.6399999999776</v>
      </c>
    </row>
    <row r="912" spans="1:10" s="421" customFormat="1" ht="63" x14ac:dyDescent="0.25">
      <c r="A912" s="418">
        <v>44799</v>
      </c>
      <c r="B912" s="344" t="s">
        <v>4099</v>
      </c>
      <c r="C912" s="424" t="s">
        <v>2798</v>
      </c>
      <c r="D912" s="503" t="s">
        <v>4100</v>
      </c>
      <c r="E912" s="420">
        <v>835800</v>
      </c>
      <c r="F912" s="525">
        <v>2078341</v>
      </c>
      <c r="G912" s="392">
        <v>42994.36</v>
      </c>
      <c r="H912" s="392">
        <v>42000</v>
      </c>
      <c r="I912" s="394">
        <f t="shared" si="36"/>
        <v>-994.36000000000058</v>
      </c>
      <c r="J912" s="360">
        <f t="shared" si="35"/>
        <v>2268.279999999977</v>
      </c>
    </row>
    <row r="913" spans="1:10" s="421" customFormat="1" ht="63" x14ac:dyDescent="0.25">
      <c r="A913" s="418">
        <v>44802</v>
      </c>
      <c r="B913" s="344" t="s">
        <v>4105</v>
      </c>
      <c r="C913" s="424" t="s">
        <v>2798</v>
      </c>
      <c r="D913" s="503" t="s">
        <v>4106</v>
      </c>
      <c r="E913" s="420">
        <v>839790</v>
      </c>
      <c r="F913" s="525">
        <v>2082097</v>
      </c>
      <c r="G913" s="392">
        <v>47231.41</v>
      </c>
      <c r="H913" s="392">
        <v>42000</v>
      </c>
      <c r="I913" s="394">
        <f t="shared" si="36"/>
        <v>-5231.4100000000035</v>
      </c>
      <c r="J913" s="360">
        <f t="shared" si="35"/>
        <v>-2963.1300000000265</v>
      </c>
    </row>
    <row r="914" spans="1:10" ht="63" x14ac:dyDescent="0.25">
      <c r="A914" s="345">
        <v>44803</v>
      </c>
      <c r="B914" s="344" t="s">
        <v>4103</v>
      </c>
      <c r="C914" s="424" t="s">
        <v>2798</v>
      </c>
      <c r="D914" s="434" t="s">
        <v>4101</v>
      </c>
      <c r="E914" s="355">
        <v>859140</v>
      </c>
      <c r="F914" s="511">
        <v>2080205</v>
      </c>
      <c r="G914" s="348">
        <v>45115.68</v>
      </c>
      <c r="H914" s="348">
        <v>43000</v>
      </c>
      <c r="I914" s="394">
        <f t="shared" si="36"/>
        <v>-2115.6800000000003</v>
      </c>
      <c r="J914" s="360">
        <f t="shared" si="35"/>
        <v>-5078.8100000000268</v>
      </c>
    </row>
    <row r="915" spans="1:10" ht="63" x14ac:dyDescent="0.25">
      <c r="A915" s="345">
        <v>44804</v>
      </c>
      <c r="B915" s="344" t="s">
        <v>4102</v>
      </c>
      <c r="C915" s="424" t="s">
        <v>2798</v>
      </c>
      <c r="D915" s="434" t="s">
        <v>4104</v>
      </c>
      <c r="E915" s="355">
        <v>866020</v>
      </c>
      <c r="F915" s="511">
        <v>2080206</v>
      </c>
      <c r="G915" s="348">
        <v>45445.73</v>
      </c>
      <c r="H915" s="348">
        <v>43000</v>
      </c>
      <c r="I915" s="394">
        <f t="shared" si="36"/>
        <v>-2445.7300000000032</v>
      </c>
      <c r="J915" s="360">
        <f t="shared" si="35"/>
        <v>-7524.54000000003</v>
      </c>
    </row>
    <row r="916" spans="1:10" ht="63" x14ac:dyDescent="0.25">
      <c r="A916" s="345">
        <v>44805</v>
      </c>
      <c r="B916" s="432" t="s">
        <v>4107</v>
      </c>
      <c r="C916" s="433" t="s">
        <v>2933</v>
      </c>
      <c r="D916" s="434" t="s">
        <v>4108</v>
      </c>
      <c r="E916" s="355">
        <v>909000</v>
      </c>
      <c r="F916" s="511">
        <v>2080207</v>
      </c>
      <c r="G916" s="348">
        <v>45695.65</v>
      </c>
      <c r="H916" s="348">
        <v>45000</v>
      </c>
      <c r="I916" s="394">
        <f t="shared" si="36"/>
        <v>-695.65000000000146</v>
      </c>
      <c r="J916" s="360">
        <f t="shared" si="35"/>
        <v>-8220.1900000000314</v>
      </c>
    </row>
    <row r="917" spans="1:10" ht="63" x14ac:dyDescent="0.25">
      <c r="A917" s="345">
        <v>44806</v>
      </c>
      <c r="B917" s="432" t="s">
        <v>4109</v>
      </c>
      <c r="C917" s="433" t="s">
        <v>2933</v>
      </c>
      <c r="D917" s="434" t="s">
        <v>4115</v>
      </c>
      <c r="E917" s="355">
        <v>1001000</v>
      </c>
      <c r="F917" s="511">
        <v>2082098</v>
      </c>
      <c r="G917" s="348">
        <v>46362.84</v>
      </c>
      <c r="H917" s="348">
        <v>50000</v>
      </c>
      <c r="I917" s="394">
        <f t="shared" si="36"/>
        <v>3637.1600000000035</v>
      </c>
      <c r="J917" s="360">
        <f t="shared" si="35"/>
        <v>-4583.0300000000279</v>
      </c>
    </row>
    <row r="918" spans="1:10" ht="63" x14ac:dyDescent="0.25">
      <c r="A918" s="345">
        <v>44810</v>
      </c>
      <c r="B918" s="432" t="s">
        <v>4117</v>
      </c>
      <c r="C918" s="424" t="s">
        <v>2798</v>
      </c>
      <c r="D918" s="434" t="s">
        <v>4114</v>
      </c>
      <c r="E918" s="355">
        <v>979216</v>
      </c>
      <c r="F918" s="511">
        <v>2082392</v>
      </c>
      <c r="G918" s="348">
        <v>47481.79</v>
      </c>
      <c r="H918" s="348">
        <v>49000</v>
      </c>
      <c r="I918" s="394">
        <f t="shared" si="36"/>
        <v>1518.2099999999991</v>
      </c>
      <c r="J918" s="360">
        <f t="shared" si="35"/>
        <v>-3064.8200000000288</v>
      </c>
    </row>
    <row r="919" spans="1:10" ht="63" x14ac:dyDescent="0.25">
      <c r="A919" s="345">
        <v>44811</v>
      </c>
      <c r="B919" s="432" t="s">
        <v>4118</v>
      </c>
      <c r="C919" s="433" t="s">
        <v>2933</v>
      </c>
      <c r="D919" s="434" t="s">
        <v>4116</v>
      </c>
      <c r="E919" s="355">
        <v>985635</v>
      </c>
      <c r="F919" s="511">
        <v>2082393</v>
      </c>
      <c r="G919" s="348">
        <v>47473.87</v>
      </c>
      <c r="H919" s="348">
        <v>49000</v>
      </c>
      <c r="I919" s="394">
        <f t="shared" si="36"/>
        <v>1526.1299999999974</v>
      </c>
      <c r="J919" s="360">
        <f t="shared" si="35"/>
        <v>-1538.6900000000314</v>
      </c>
    </row>
    <row r="920" spans="1:10" ht="63" x14ac:dyDescent="0.25">
      <c r="A920" s="345">
        <v>44812</v>
      </c>
      <c r="B920" s="432" t="s">
        <v>4121</v>
      </c>
      <c r="C920" s="433" t="s">
        <v>2933</v>
      </c>
      <c r="D920" s="434" t="s">
        <v>4122</v>
      </c>
      <c r="E920" s="355">
        <v>1000750</v>
      </c>
      <c r="F920" s="511">
        <v>2082394</v>
      </c>
      <c r="G920" s="348">
        <v>47331.4</v>
      </c>
      <c r="H920" s="348">
        <v>50000</v>
      </c>
      <c r="I920" s="394">
        <f t="shared" si="36"/>
        <v>2668.5999999999985</v>
      </c>
      <c r="J920" s="360">
        <f t="shared" si="35"/>
        <v>1129.9099999999671</v>
      </c>
    </row>
    <row r="921" spans="1:10" ht="63" x14ac:dyDescent="0.25">
      <c r="A921" s="345">
        <v>44813</v>
      </c>
      <c r="B921" s="432" t="s">
        <v>4123</v>
      </c>
      <c r="C921" s="433" t="s">
        <v>2933</v>
      </c>
      <c r="D921" s="434" t="s">
        <v>4124</v>
      </c>
      <c r="E921" s="355">
        <v>968787.5</v>
      </c>
      <c r="F921" s="511">
        <v>2083212</v>
      </c>
      <c r="G921" s="348">
        <v>49593.08</v>
      </c>
      <c r="H921" s="348">
        <v>48500</v>
      </c>
      <c r="I921" s="394">
        <f t="shared" si="36"/>
        <v>-1093.0800000000017</v>
      </c>
      <c r="J921" s="360">
        <f t="shared" si="35"/>
        <v>36.829999999965366</v>
      </c>
    </row>
    <row r="922" spans="1:10" ht="63" x14ac:dyDescent="0.25">
      <c r="A922" s="345">
        <v>44817</v>
      </c>
      <c r="B922" s="432" t="s">
        <v>4125</v>
      </c>
      <c r="C922" s="433" t="s">
        <v>2933</v>
      </c>
      <c r="D922" s="434" t="s">
        <v>4126</v>
      </c>
      <c r="E922" s="355">
        <v>951840</v>
      </c>
      <c r="F922" s="511">
        <v>2084887</v>
      </c>
      <c r="G922" s="348">
        <v>51846.19</v>
      </c>
      <c r="H922" s="348">
        <v>48000</v>
      </c>
      <c r="I922" s="394">
        <f t="shared" si="36"/>
        <v>-3846.1900000000023</v>
      </c>
      <c r="J922" s="360">
        <f t="shared" si="35"/>
        <v>-3809.360000000037</v>
      </c>
    </row>
    <row r="923" spans="1:10" ht="63" x14ac:dyDescent="0.25">
      <c r="A923" s="345">
        <v>44817</v>
      </c>
      <c r="B923" s="432" t="s">
        <v>4127</v>
      </c>
      <c r="C923" s="433" t="s">
        <v>2933</v>
      </c>
      <c r="D923" s="434" t="s">
        <v>4128</v>
      </c>
      <c r="E923" s="355">
        <v>949824</v>
      </c>
      <c r="F923" s="511">
        <v>2084888</v>
      </c>
      <c r="G923" s="348">
        <v>50863.33</v>
      </c>
      <c r="H923" s="348">
        <v>48000</v>
      </c>
      <c r="I923" s="394">
        <f t="shared" si="36"/>
        <v>-2863.3300000000017</v>
      </c>
      <c r="J923" s="360">
        <f t="shared" si="35"/>
        <v>-6672.6900000000387</v>
      </c>
    </row>
    <row r="924" spans="1:10" ht="63" x14ac:dyDescent="0.25">
      <c r="A924" s="345">
        <v>44818</v>
      </c>
      <c r="B924" s="432" t="s">
        <v>4129</v>
      </c>
      <c r="C924" s="433" t="s">
        <v>2933</v>
      </c>
      <c r="D924" s="434" t="s">
        <v>4130</v>
      </c>
      <c r="E924" s="355">
        <v>1043640</v>
      </c>
      <c r="F924" s="511">
        <v>2084889</v>
      </c>
      <c r="G924" s="348">
        <v>50361.79</v>
      </c>
      <c r="H924" s="348">
        <v>52000</v>
      </c>
      <c r="I924" s="394">
        <f t="shared" si="36"/>
        <v>1638.2099999999991</v>
      </c>
      <c r="J924" s="360">
        <f t="shared" si="35"/>
        <v>-5034.4800000000396</v>
      </c>
    </row>
    <row r="925" spans="1:10" ht="63" x14ac:dyDescent="0.25">
      <c r="A925" s="345">
        <v>44819</v>
      </c>
      <c r="B925" s="432" t="s">
        <v>4131</v>
      </c>
      <c r="C925" s="433" t="s">
        <v>2933</v>
      </c>
      <c r="D925" s="434" t="s">
        <v>4132</v>
      </c>
      <c r="E925" s="355">
        <v>1080540</v>
      </c>
      <c r="F925" s="511">
        <v>2085665</v>
      </c>
      <c r="G925" s="348">
        <v>49562.12</v>
      </c>
      <c r="H925" s="348">
        <v>54000</v>
      </c>
      <c r="I925" s="394">
        <f t="shared" si="36"/>
        <v>4437.8799999999974</v>
      </c>
      <c r="J925" s="360">
        <f t="shared" si="35"/>
        <v>-596.6000000000422</v>
      </c>
    </row>
    <row r="926" spans="1:10" ht="63" x14ac:dyDescent="0.25">
      <c r="A926" s="345">
        <v>44819</v>
      </c>
      <c r="B926" s="432" t="s">
        <v>4133</v>
      </c>
      <c r="C926" s="424" t="s">
        <v>2798</v>
      </c>
      <c r="D926" s="434" t="s">
        <v>4134</v>
      </c>
      <c r="E926" s="355">
        <v>1084320</v>
      </c>
      <c r="F926" s="511">
        <v>2085275</v>
      </c>
      <c r="G926" s="348">
        <v>50117.79</v>
      </c>
      <c r="H926" s="348">
        <v>54000</v>
      </c>
      <c r="I926" s="394">
        <f t="shared" si="36"/>
        <v>3882.2099999999991</v>
      </c>
      <c r="J926" s="360">
        <f t="shared" si="35"/>
        <v>3285.6099999999569</v>
      </c>
    </row>
    <row r="927" spans="1:10" ht="63" x14ac:dyDescent="0.25">
      <c r="A927" s="345">
        <v>44824</v>
      </c>
      <c r="B927" s="432" t="s">
        <v>4155</v>
      </c>
      <c r="C927" s="433" t="s">
        <v>2933</v>
      </c>
      <c r="D927" s="434" t="s">
        <v>4156</v>
      </c>
      <c r="E927" s="355">
        <v>1037504</v>
      </c>
      <c r="F927" s="511">
        <v>2087217</v>
      </c>
      <c r="G927" s="348">
        <v>50114.57</v>
      </c>
      <c r="H927" s="348">
        <v>52000</v>
      </c>
      <c r="I927" s="394">
        <f t="shared" si="36"/>
        <v>1885.4300000000003</v>
      </c>
      <c r="J927" s="360">
        <f t="shared" si="35"/>
        <v>5171.0399999999572</v>
      </c>
    </row>
    <row r="928" spans="1:10" ht="63" x14ac:dyDescent="0.25">
      <c r="A928" s="345">
        <v>44824</v>
      </c>
      <c r="B928" s="432" t="s">
        <v>4153</v>
      </c>
      <c r="C928" s="433" t="s">
        <v>2933</v>
      </c>
      <c r="D928" s="434" t="s">
        <v>4154</v>
      </c>
      <c r="E928" s="355">
        <v>1037504</v>
      </c>
      <c r="F928" s="511">
        <v>2087805</v>
      </c>
      <c r="G928" s="348">
        <v>50245.91</v>
      </c>
      <c r="H928" s="348">
        <v>52000</v>
      </c>
      <c r="I928" s="394">
        <f t="shared" si="36"/>
        <v>1754.0899999999965</v>
      </c>
      <c r="J928" s="360">
        <f t="shared" si="35"/>
        <v>6925.1299999999537</v>
      </c>
    </row>
    <row r="929" spans="1:10" ht="63" x14ac:dyDescent="0.25">
      <c r="A929" s="345">
        <v>44826</v>
      </c>
      <c r="B929" s="432" t="s">
        <v>4157</v>
      </c>
      <c r="C929" s="433" t="s">
        <v>2933</v>
      </c>
      <c r="D929" s="434" t="s">
        <v>4158</v>
      </c>
      <c r="E929" s="355">
        <v>994000</v>
      </c>
      <c r="F929" s="511">
        <v>2087218</v>
      </c>
      <c r="G929" s="348">
        <v>49799.75</v>
      </c>
      <c r="H929" s="348">
        <v>50000</v>
      </c>
      <c r="I929" s="394">
        <f t="shared" si="36"/>
        <v>200.25</v>
      </c>
      <c r="J929" s="360">
        <f t="shared" si="35"/>
        <v>7125.3799999999537</v>
      </c>
    </row>
    <row r="930" spans="1:10" ht="63" x14ac:dyDescent="0.25">
      <c r="A930" s="345">
        <v>44827</v>
      </c>
      <c r="B930" s="432" t="s">
        <v>4141</v>
      </c>
      <c r="C930" s="424" t="s">
        <v>2798</v>
      </c>
      <c r="D930" s="434" t="s">
        <v>4142</v>
      </c>
      <c r="E930" s="355">
        <v>971040</v>
      </c>
      <c r="F930" s="511">
        <v>288051</v>
      </c>
      <c r="G930" s="348">
        <v>49617.93</v>
      </c>
      <c r="H930" s="348">
        <v>48000</v>
      </c>
      <c r="I930" s="394">
        <f t="shared" si="36"/>
        <v>-1617.9300000000003</v>
      </c>
      <c r="J930" s="360">
        <f t="shared" si="35"/>
        <v>5507.4499999999534</v>
      </c>
    </row>
    <row r="931" spans="1:10" ht="63" x14ac:dyDescent="0.25">
      <c r="A931" s="345">
        <v>44830</v>
      </c>
      <c r="B931" s="432" t="s">
        <v>4143</v>
      </c>
      <c r="C931" s="424" t="s">
        <v>2798</v>
      </c>
      <c r="D931" s="434" t="s">
        <v>4144</v>
      </c>
      <c r="E931" s="355">
        <v>980160</v>
      </c>
      <c r="F931" s="511">
        <v>2088308</v>
      </c>
      <c r="G931" s="348">
        <v>49380.41</v>
      </c>
      <c r="H931" s="348">
        <v>48000</v>
      </c>
      <c r="I931" s="394">
        <f t="shared" si="36"/>
        <v>-1380.4100000000035</v>
      </c>
      <c r="J931" s="360">
        <f t="shared" si="35"/>
        <v>4127.0399999999499</v>
      </c>
    </row>
    <row r="932" spans="1:10" ht="63" x14ac:dyDescent="0.25">
      <c r="A932" s="345">
        <v>44831</v>
      </c>
      <c r="B932" s="432" t="s">
        <v>4145</v>
      </c>
      <c r="C932" s="424" t="s">
        <v>2798</v>
      </c>
      <c r="D932" s="434" t="s">
        <v>4146</v>
      </c>
      <c r="E932" s="355">
        <v>996660</v>
      </c>
      <c r="F932" s="511">
        <v>2089822</v>
      </c>
      <c r="G932" s="348">
        <v>49724.65</v>
      </c>
      <c r="H932" s="348">
        <v>49000</v>
      </c>
      <c r="I932" s="394">
        <f t="shared" si="36"/>
        <v>-724.65000000000146</v>
      </c>
      <c r="J932" s="360">
        <f t="shared" ref="J932:J948" si="37">J931+I932</f>
        <v>3402.3899999999485</v>
      </c>
    </row>
    <row r="933" spans="1:10" ht="63" x14ac:dyDescent="0.25">
      <c r="A933" s="345">
        <v>44831</v>
      </c>
      <c r="B933" s="432" t="s">
        <v>4147</v>
      </c>
      <c r="C933" s="424" t="s">
        <v>2798</v>
      </c>
      <c r="D933" s="434" t="s">
        <v>4148</v>
      </c>
      <c r="E933" s="355">
        <v>996660</v>
      </c>
      <c r="F933" s="511">
        <v>2089821</v>
      </c>
      <c r="G933" s="348">
        <v>49273.13</v>
      </c>
      <c r="H933" s="348">
        <v>49000</v>
      </c>
      <c r="I933" s="394">
        <f t="shared" si="36"/>
        <v>-273.12999999999738</v>
      </c>
      <c r="J933" s="360">
        <f t="shared" si="37"/>
        <v>3129.2599999999511</v>
      </c>
    </row>
    <row r="934" spans="1:10" ht="63" x14ac:dyDescent="0.25">
      <c r="A934" s="345">
        <v>44833</v>
      </c>
      <c r="B934" s="432" t="s">
        <v>4160</v>
      </c>
      <c r="C934" s="424" t="s">
        <v>2798</v>
      </c>
      <c r="D934" s="434" t="s">
        <v>4159</v>
      </c>
      <c r="E934" s="355">
        <v>1008650</v>
      </c>
      <c r="F934" s="511">
        <v>2090454</v>
      </c>
      <c r="G934" s="348">
        <v>49026.12</v>
      </c>
      <c r="H934" s="348">
        <v>50000</v>
      </c>
      <c r="I934" s="394">
        <f t="shared" si="36"/>
        <v>973.87999999999738</v>
      </c>
      <c r="J934" s="360">
        <f t="shared" si="37"/>
        <v>4103.1399999999485</v>
      </c>
    </row>
    <row r="935" spans="1:10" ht="63" x14ac:dyDescent="0.25">
      <c r="A935" s="345">
        <v>44834</v>
      </c>
      <c r="B935" s="432" t="s">
        <v>4161</v>
      </c>
      <c r="C935" s="424" t="s">
        <v>2798</v>
      </c>
      <c r="D935" s="434" t="s">
        <v>4162</v>
      </c>
      <c r="E935" s="355">
        <v>1006500</v>
      </c>
      <c r="F935" s="511">
        <v>2090791</v>
      </c>
      <c r="G935" s="348">
        <v>48894.964</v>
      </c>
      <c r="H935" s="348">
        <v>50000</v>
      </c>
      <c r="I935" s="394">
        <f t="shared" si="36"/>
        <v>1105.0360000000001</v>
      </c>
      <c r="J935" s="360">
        <f t="shared" si="37"/>
        <v>5208.1759999999485</v>
      </c>
    </row>
    <row r="936" spans="1:10" ht="63" x14ac:dyDescent="0.25">
      <c r="A936" s="345">
        <v>44838</v>
      </c>
      <c r="B936" s="252" t="s">
        <v>4167</v>
      </c>
      <c r="C936" s="433" t="s">
        <v>2933</v>
      </c>
      <c r="D936" s="434" t="s">
        <v>4168</v>
      </c>
      <c r="E936" s="355">
        <v>978775</v>
      </c>
      <c r="F936" s="511">
        <v>2092736</v>
      </c>
      <c r="G936" s="348">
        <v>51749.84</v>
      </c>
      <c r="H936" s="348">
        <v>49000</v>
      </c>
      <c r="I936" s="394">
        <f t="shared" si="36"/>
        <v>-2749.8399999999965</v>
      </c>
      <c r="J936" s="360">
        <f t="shared" si="37"/>
        <v>2458.335999999952</v>
      </c>
    </row>
    <row r="937" spans="1:10" ht="63" x14ac:dyDescent="0.25">
      <c r="A937" s="345">
        <v>44838</v>
      </c>
      <c r="B937" s="252" t="s">
        <v>4165</v>
      </c>
      <c r="C937" s="433" t="s">
        <v>2933</v>
      </c>
      <c r="D937" s="434" t="s">
        <v>4166</v>
      </c>
      <c r="E937" s="355">
        <v>978775</v>
      </c>
      <c r="F937" s="511">
        <v>2092737</v>
      </c>
      <c r="G937" s="348">
        <v>50415.94</v>
      </c>
      <c r="H937" s="348">
        <v>49000</v>
      </c>
      <c r="I937" s="394">
        <f t="shared" si="36"/>
        <v>-1415.9400000000023</v>
      </c>
      <c r="J937" s="360">
        <f t="shared" si="37"/>
        <v>1042.3959999999497</v>
      </c>
    </row>
    <row r="938" spans="1:10" ht="63" x14ac:dyDescent="0.25">
      <c r="A938" s="345">
        <v>44841</v>
      </c>
      <c r="B938" s="252" t="s">
        <v>4171</v>
      </c>
      <c r="C938" s="433" t="s">
        <v>2933</v>
      </c>
      <c r="D938" s="434" t="s">
        <v>4172</v>
      </c>
      <c r="E938" s="355">
        <v>1023570</v>
      </c>
      <c r="F938" s="511">
        <v>2092738</v>
      </c>
      <c r="G938" s="348">
        <v>52511.71</v>
      </c>
      <c r="H938" s="348">
        <v>51000</v>
      </c>
      <c r="I938" s="394">
        <f t="shared" si="36"/>
        <v>-1511.7099999999991</v>
      </c>
      <c r="J938" s="360">
        <f t="shared" si="37"/>
        <v>-469.31400000004942</v>
      </c>
    </row>
    <row r="939" spans="1:10" ht="63" x14ac:dyDescent="0.25">
      <c r="A939" s="345">
        <v>44841</v>
      </c>
      <c r="B939" s="252" t="s">
        <v>4163</v>
      </c>
      <c r="C939" s="424" t="s">
        <v>2798</v>
      </c>
      <c r="D939" s="434" t="s">
        <v>4164</v>
      </c>
      <c r="E939" s="355">
        <v>1042600</v>
      </c>
      <c r="F939" s="511">
        <v>2093537</v>
      </c>
      <c r="G939" s="348">
        <v>51966.07</v>
      </c>
      <c r="H939" s="348">
        <v>52000</v>
      </c>
      <c r="I939" s="394">
        <f t="shared" si="36"/>
        <v>33.930000000000291</v>
      </c>
      <c r="J939" s="360">
        <f t="shared" si="37"/>
        <v>-435.38400000004913</v>
      </c>
    </row>
    <row r="940" spans="1:10" ht="63" x14ac:dyDescent="0.25">
      <c r="A940" s="345">
        <v>44845</v>
      </c>
      <c r="B940" s="252" t="s">
        <v>4181</v>
      </c>
      <c r="C940" s="433" t="s">
        <v>2933</v>
      </c>
      <c r="D940" s="434" t="s">
        <v>4182</v>
      </c>
      <c r="E940" s="355">
        <v>1098900</v>
      </c>
      <c r="F940" s="511">
        <v>2093538</v>
      </c>
      <c r="G940" s="348">
        <v>51862.11</v>
      </c>
      <c r="H940" s="348">
        <v>55000</v>
      </c>
      <c r="I940" s="394">
        <f t="shared" si="36"/>
        <v>3137.8899999999994</v>
      </c>
      <c r="J940" s="360">
        <f t="shared" si="37"/>
        <v>2702.5059999999503</v>
      </c>
    </row>
    <row r="941" spans="1:10" ht="63" x14ac:dyDescent="0.25">
      <c r="A941" s="345">
        <v>44845</v>
      </c>
      <c r="B941" s="252" t="s">
        <v>4175</v>
      </c>
      <c r="C941" s="424" t="s">
        <v>2798</v>
      </c>
      <c r="D941" s="434" t="s">
        <v>4176</v>
      </c>
      <c r="E941" s="355">
        <v>1039220</v>
      </c>
      <c r="F941" s="511">
        <v>2095478</v>
      </c>
      <c r="G941" s="348">
        <v>55553.29</v>
      </c>
      <c r="H941" s="348">
        <v>52000</v>
      </c>
      <c r="I941" s="394">
        <f t="shared" si="36"/>
        <v>-3553.2900000000009</v>
      </c>
      <c r="J941" s="360">
        <f t="shared" si="37"/>
        <v>-850.78400000005058</v>
      </c>
    </row>
    <row r="942" spans="1:10" ht="63" x14ac:dyDescent="0.25">
      <c r="A942" s="345">
        <v>44846</v>
      </c>
      <c r="B942" s="252" t="s">
        <v>4177</v>
      </c>
      <c r="C942" s="424" t="s">
        <v>2798</v>
      </c>
      <c r="D942" s="434" t="s">
        <v>4178</v>
      </c>
      <c r="E942" s="355">
        <v>1042600</v>
      </c>
      <c r="F942" s="511">
        <v>2095479</v>
      </c>
      <c r="G942" s="348">
        <v>55544</v>
      </c>
      <c r="H942" s="348">
        <v>52000</v>
      </c>
      <c r="I942" s="394">
        <f t="shared" si="36"/>
        <v>-3544</v>
      </c>
      <c r="J942" s="360">
        <f t="shared" si="37"/>
        <v>-4394.7840000000506</v>
      </c>
    </row>
    <row r="943" spans="1:10" ht="63" x14ac:dyDescent="0.25">
      <c r="A943" s="345">
        <v>44847</v>
      </c>
      <c r="B943" s="252" t="s">
        <v>4183</v>
      </c>
      <c r="C943" s="433" t="s">
        <v>2933</v>
      </c>
      <c r="D943" s="434" t="s">
        <v>4184</v>
      </c>
      <c r="E943" s="355">
        <v>1159420</v>
      </c>
      <c r="F943" s="511">
        <v>2095480</v>
      </c>
      <c r="G943" s="348">
        <v>53396.1</v>
      </c>
      <c r="H943" s="348">
        <v>58000</v>
      </c>
      <c r="I943" s="394">
        <f t="shared" si="36"/>
        <v>4603.9000000000015</v>
      </c>
      <c r="J943" s="360">
        <f t="shared" si="37"/>
        <v>209.11599999995087</v>
      </c>
    </row>
    <row r="944" spans="1:10" ht="63" x14ac:dyDescent="0.25">
      <c r="A944" s="345">
        <v>44848</v>
      </c>
      <c r="B944" s="252" t="s">
        <v>4189</v>
      </c>
      <c r="C944" s="433" t="s">
        <v>2933</v>
      </c>
      <c r="D944" s="434" t="s">
        <v>4190</v>
      </c>
      <c r="E944" s="355">
        <v>1144275</v>
      </c>
      <c r="F944" s="511">
        <v>2096816</v>
      </c>
      <c r="G944" s="348">
        <v>53350.05</v>
      </c>
      <c r="H944" s="348">
        <v>57000</v>
      </c>
      <c r="I944" s="394">
        <f t="shared" si="36"/>
        <v>3649.9499999999971</v>
      </c>
      <c r="J944" s="360">
        <f t="shared" si="37"/>
        <v>3859.065999999948</v>
      </c>
    </row>
    <row r="945" spans="1:10" ht="63" x14ac:dyDescent="0.25">
      <c r="A945" s="345">
        <v>44851</v>
      </c>
      <c r="B945" s="252" t="s">
        <v>4191</v>
      </c>
      <c r="C945" s="433" t="s">
        <v>2933</v>
      </c>
      <c r="D945" s="434" t="s">
        <v>4192</v>
      </c>
      <c r="E945" s="355">
        <v>1140570</v>
      </c>
      <c r="F945" s="511">
        <v>2096749</v>
      </c>
      <c r="G945" s="348">
        <v>52452.76</v>
      </c>
      <c r="H945" s="348">
        <v>57000</v>
      </c>
      <c r="I945" s="394">
        <f t="shared" si="36"/>
        <v>4547.239999999998</v>
      </c>
      <c r="J945" s="360">
        <f t="shared" si="37"/>
        <v>8406.3059999999459</v>
      </c>
    </row>
    <row r="946" spans="1:10" ht="63" x14ac:dyDescent="0.25">
      <c r="A946" s="345">
        <v>44852</v>
      </c>
      <c r="B946" s="252" t="s">
        <v>4193</v>
      </c>
      <c r="C946" s="433" t="s">
        <v>2933</v>
      </c>
      <c r="D946" s="434" t="s">
        <v>4194</v>
      </c>
      <c r="E946" s="355">
        <v>960480</v>
      </c>
      <c r="F946" s="511">
        <v>2098077</v>
      </c>
      <c r="G946" s="348">
        <v>51950.06</v>
      </c>
      <c r="H946" s="348">
        <v>48000</v>
      </c>
      <c r="I946" s="394">
        <f t="shared" si="36"/>
        <v>-3950.0599999999977</v>
      </c>
      <c r="J946" s="360">
        <f t="shared" si="37"/>
        <v>4456.2459999999483</v>
      </c>
    </row>
    <row r="947" spans="1:10" ht="63" x14ac:dyDescent="0.25">
      <c r="A947" s="345">
        <v>44854</v>
      </c>
      <c r="B947" s="252" t="s">
        <v>4195</v>
      </c>
      <c r="C947" s="433" t="s">
        <v>2933</v>
      </c>
      <c r="D947" s="434" t="s">
        <v>4196</v>
      </c>
      <c r="E947" s="355">
        <v>983920</v>
      </c>
      <c r="F947" s="511">
        <v>2098171</v>
      </c>
      <c r="G947" s="348">
        <v>50514.62</v>
      </c>
      <c r="H947" s="348">
        <v>49000</v>
      </c>
      <c r="I947" s="394">
        <f t="shared" si="36"/>
        <v>-1514.6200000000026</v>
      </c>
      <c r="J947" s="360">
        <f t="shared" si="37"/>
        <v>2941.6259999999456</v>
      </c>
    </row>
    <row r="948" spans="1:10" ht="63" x14ac:dyDescent="0.25">
      <c r="A948" s="345">
        <v>44855</v>
      </c>
      <c r="B948" s="252" t="s">
        <v>4197</v>
      </c>
      <c r="C948" s="433" t="s">
        <v>2933</v>
      </c>
      <c r="D948" s="434" t="s">
        <v>4198</v>
      </c>
      <c r="E948" s="355">
        <v>1040520</v>
      </c>
      <c r="F948" s="511">
        <v>2098911</v>
      </c>
      <c r="G948" s="348">
        <v>49823.63</v>
      </c>
      <c r="H948" s="348">
        <v>52000</v>
      </c>
      <c r="I948" s="394">
        <f t="shared" si="36"/>
        <v>2176.3700000000026</v>
      </c>
      <c r="J948" s="360">
        <f t="shared" si="37"/>
        <v>5117.9959999999483</v>
      </c>
    </row>
    <row r="949" spans="1:10" ht="63" x14ac:dyDescent="0.25">
      <c r="A949" s="345">
        <v>44855</v>
      </c>
      <c r="B949" s="252" t="s">
        <v>4207</v>
      </c>
      <c r="C949" s="433" t="s">
        <v>2933</v>
      </c>
      <c r="D949" s="504" t="s">
        <v>4208</v>
      </c>
      <c r="E949" s="355">
        <v>880440</v>
      </c>
      <c r="F949" s="511">
        <v>2100355</v>
      </c>
      <c r="G949" s="348">
        <v>42926.31</v>
      </c>
      <c r="H949" s="348">
        <v>44000</v>
      </c>
      <c r="I949" s="394">
        <f t="shared" si="36"/>
        <v>1073.6900000000023</v>
      </c>
      <c r="J949" s="360"/>
    </row>
    <row r="950" spans="1:10" ht="63" x14ac:dyDescent="0.25">
      <c r="A950" s="345">
        <v>44858</v>
      </c>
      <c r="B950" s="252" t="s">
        <v>4199</v>
      </c>
      <c r="C950" s="424" t="s">
        <v>2798</v>
      </c>
      <c r="D950" s="434" t="s">
        <v>4200</v>
      </c>
      <c r="E950" s="355">
        <v>1036880</v>
      </c>
      <c r="F950" s="511">
        <v>2098912</v>
      </c>
      <c r="G950" s="348">
        <v>50616.5</v>
      </c>
      <c r="H950" s="348">
        <v>52000</v>
      </c>
      <c r="I950" s="394">
        <f t="shared" si="36"/>
        <v>1383.5</v>
      </c>
      <c r="J950" s="360">
        <f>J948+I950</f>
        <v>6501.4959999999483</v>
      </c>
    </row>
    <row r="951" spans="1:10" ht="63" x14ac:dyDescent="0.25">
      <c r="A951" s="345">
        <v>44859</v>
      </c>
      <c r="B951" s="252" t="s">
        <v>4209</v>
      </c>
      <c r="C951" s="433" t="s">
        <v>2933</v>
      </c>
      <c r="D951" s="504" t="s">
        <v>4210</v>
      </c>
      <c r="E951" s="355">
        <v>1133160</v>
      </c>
      <c r="F951" s="511">
        <v>2100356</v>
      </c>
      <c r="G951" s="348">
        <v>56477.47</v>
      </c>
      <c r="H951" s="348">
        <v>57000</v>
      </c>
      <c r="I951" s="394">
        <f t="shared" ref="I951:I1056" si="38">H951-G951</f>
        <v>522.52999999999884</v>
      </c>
      <c r="J951" s="360">
        <f t="shared" ref="J951:J1056" si="39">J950+I951</f>
        <v>7024.0259999999471</v>
      </c>
    </row>
    <row r="952" spans="1:10" ht="63" x14ac:dyDescent="0.25">
      <c r="A952" s="345">
        <v>44859</v>
      </c>
      <c r="B952" s="252" t="s">
        <v>4211</v>
      </c>
      <c r="C952" s="424" t="s">
        <v>2798</v>
      </c>
      <c r="D952" s="434" t="s">
        <v>4212</v>
      </c>
      <c r="E952" s="355">
        <v>958080</v>
      </c>
      <c r="F952" s="511">
        <v>2100822</v>
      </c>
      <c r="G952" s="348">
        <v>48506.94</v>
      </c>
      <c r="H952" s="348">
        <v>48000</v>
      </c>
      <c r="I952" s="394">
        <f t="shared" si="38"/>
        <v>-506.94000000000233</v>
      </c>
      <c r="J952" s="360">
        <f t="shared" si="39"/>
        <v>6517.0859999999448</v>
      </c>
    </row>
    <row r="953" spans="1:10" ht="63" x14ac:dyDescent="0.25">
      <c r="A953" s="345">
        <v>44860</v>
      </c>
      <c r="B953" s="252" t="s">
        <v>4213</v>
      </c>
      <c r="C953" s="424" t="s">
        <v>2798</v>
      </c>
      <c r="D953" s="434" t="s">
        <v>4214</v>
      </c>
      <c r="E953" s="355">
        <v>952320</v>
      </c>
      <c r="F953" s="511">
        <v>2101200</v>
      </c>
      <c r="G953" s="348">
        <v>48344.99</v>
      </c>
      <c r="H953" s="348">
        <v>48000</v>
      </c>
      <c r="I953" s="394">
        <f t="shared" si="38"/>
        <v>-344.98999999999796</v>
      </c>
      <c r="J953" s="360">
        <f t="shared" si="39"/>
        <v>6172.0959999999468</v>
      </c>
    </row>
    <row r="954" spans="1:10" ht="63" x14ac:dyDescent="0.25">
      <c r="A954" s="345">
        <v>44862</v>
      </c>
      <c r="B954" s="252" t="s">
        <v>4215</v>
      </c>
      <c r="C954" s="433" t="s">
        <v>2933</v>
      </c>
      <c r="D954" s="434" t="s">
        <v>4216</v>
      </c>
      <c r="E954" s="355">
        <v>992750</v>
      </c>
      <c r="F954" s="511">
        <v>2101506</v>
      </c>
      <c r="G954" s="348">
        <v>49782.46</v>
      </c>
      <c r="H954" s="348">
        <v>50000</v>
      </c>
      <c r="I954" s="394">
        <f t="shared" si="38"/>
        <v>217.54000000000087</v>
      </c>
      <c r="J954" s="360">
        <f t="shared" si="39"/>
        <v>6389.6359999999477</v>
      </c>
    </row>
    <row r="955" spans="1:10" ht="63" x14ac:dyDescent="0.25">
      <c r="A955" s="345">
        <v>44862</v>
      </c>
      <c r="B955" s="252" t="s">
        <v>4217</v>
      </c>
      <c r="C955" s="433" t="s">
        <v>2933</v>
      </c>
      <c r="D955" s="434" t="s">
        <v>4218</v>
      </c>
      <c r="E955" s="355">
        <v>992750</v>
      </c>
      <c r="F955" s="511">
        <v>2101507</v>
      </c>
      <c r="G955" s="348">
        <v>47733.279999999999</v>
      </c>
      <c r="H955" s="348">
        <v>50000</v>
      </c>
      <c r="I955" s="394">
        <f t="shared" si="38"/>
        <v>2266.7200000000012</v>
      </c>
      <c r="J955" s="360">
        <f t="shared" si="39"/>
        <v>8656.3559999999488</v>
      </c>
    </row>
    <row r="956" spans="1:10" ht="63" x14ac:dyDescent="0.25">
      <c r="A956" s="345">
        <v>44862</v>
      </c>
      <c r="B956" s="252" t="s">
        <v>4219</v>
      </c>
      <c r="C956" s="424" t="s">
        <v>2798</v>
      </c>
      <c r="D956" s="434" t="s">
        <v>4220</v>
      </c>
      <c r="E956" s="355">
        <v>852905</v>
      </c>
      <c r="F956" s="511">
        <v>2101508</v>
      </c>
      <c r="G956" s="348">
        <v>46888.38</v>
      </c>
      <c r="H956" s="348">
        <v>43000</v>
      </c>
      <c r="I956" s="394">
        <f t="shared" si="38"/>
        <v>-3888.3799999999974</v>
      </c>
      <c r="J956" s="360">
        <f t="shared" si="39"/>
        <v>4767.9759999999515</v>
      </c>
    </row>
    <row r="957" spans="1:10" ht="63" x14ac:dyDescent="0.25">
      <c r="A957" s="345">
        <v>44866</v>
      </c>
      <c r="B957" s="439" t="s">
        <v>4227</v>
      </c>
      <c r="C957" s="433" t="s">
        <v>2933</v>
      </c>
      <c r="D957" s="434" t="s">
        <v>4228</v>
      </c>
      <c r="E957" s="355">
        <v>1006740</v>
      </c>
      <c r="F957" s="511">
        <v>2103314</v>
      </c>
      <c r="G957" s="348">
        <v>48343.79</v>
      </c>
      <c r="H957" s="348">
        <v>51000</v>
      </c>
      <c r="I957" s="394">
        <f t="shared" si="38"/>
        <v>2656.2099999999991</v>
      </c>
      <c r="J957" s="360">
        <f t="shared" si="39"/>
        <v>7424.1859999999506</v>
      </c>
    </row>
    <row r="958" spans="1:10" ht="63" x14ac:dyDescent="0.25">
      <c r="A958" s="345">
        <v>44868</v>
      </c>
      <c r="B958" s="439" t="s">
        <v>4229</v>
      </c>
      <c r="C958" s="433" t="s">
        <v>2933</v>
      </c>
      <c r="D958" s="434" t="s">
        <v>4230</v>
      </c>
      <c r="E958" s="355">
        <v>944880</v>
      </c>
      <c r="F958" s="511">
        <v>2103916</v>
      </c>
      <c r="G958" s="348">
        <v>47533.53</v>
      </c>
      <c r="H958" s="348">
        <v>48000</v>
      </c>
      <c r="I958" s="394">
        <f t="shared" si="38"/>
        <v>466.47000000000116</v>
      </c>
      <c r="J958" s="360">
        <f t="shared" si="39"/>
        <v>7890.6559999999517</v>
      </c>
    </row>
    <row r="959" spans="1:10" ht="63" x14ac:dyDescent="0.25">
      <c r="A959" s="345">
        <v>44869</v>
      </c>
      <c r="B959" s="439" t="s">
        <v>4233</v>
      </c>
      <c r="C959" s="433" t="s">
        <v>2933</v>
      </c>
      <c r="D959" s="434" t="s">
        <v>4234</v>
      </c>
      <c r="E959" s="355">
        <v>975500</v>
      </c>
      <c r="F959" s="511">
        <v>2104268</v>
      </c>
      <c r="G959" s="348">
        <v>48209.82</v>
      </c>
      <c r="H959" s="348">
        <v>50000</v>
      </c>
      <c r="I959" s="394">
        <f t="shared" si="38"/>
        <v>1790.1800000000003</v>
      </c>
      <c r="J959" s="360">
        <f t="shared" si="39"/>
        <v>9680.835999999952</v>
      </c>
    </row>
    <row r="960" spans="1:10" ht="63" x14ac:dyDescent="0.25">
      <c r="A960" s="345">
        <v>44869</v>
      </c>
      <c r="B960" s="439" t="s">
        <v>4221</v>
      </c>
      <c r="C960" s="424" t="s">
        <v>2798</v>
      </c>
      <c r="D960" s="434" t="s">
        <v>4222</v>
      </c>
      <c r="E960" s="355">
        <v>975500</v>
      </c>
      <c r="F960" s="511">
        <v>2104269</v>
      </c>
      <c r="G960" s="348">
        <v>48297.87</v>
      </c>
      <c r="H960" s="348">
        <v>50000</v>
      </c>
      <c r="I960" s="394">
        <f t="shared" si="38"/>
        <v>1702.1299999999974</v>
      </c>
      <c r="J960" s="360">
        <f t="shared" si="39"/>
        <v>11382.965999999949</v>
      </c>
    </row>
    <row r="961" spans="1:10" ht="63" x14ac:dyDescent="0.25">
      <c r="A961" s="345">
        <v>44873</v>
      </c>
      <c r="B961" s="439" t="s">
        <v>4237</v>
      </c>
      <c r="C961" s="433" t="s">
        <v>2933</v>
      </c>
      <c r="D961" s="434" t="s">
        <v>4238</v>
      </c>
      <c r="E961" s="355">
        <v>876870</v>
      </c>
      <c r="F961" s="511">
        <v>2106058</v>
      </c>
      <c r="G961" s="348">
        <v>50231.71</v>
      </c>
      <c r="H961" s="348">
        <v>45000</v>
      </c>
      <c r="I961" s="394">
        <f t="shared" si="38"/>
        <v>-5231.7099999999991</v>
      </c>
      <c r="J961" s="360">
        <f t="shared" si="39"/>
        <v>6151.2559999999503</v>
      </c>
    </row>
    <row r="962" spans="1:10" ht="63" x14ac:dyDescent="0.25">
      <c r="A962" s="345">
        <v>44873</v>
      </c>
      <c r="B962" s="439" t="s">
        <v>4239</v>
      </c>
      <c r="C962" s="433" t="s">
        <v>2933</v>
      </c>
      <c r="D962" s="434" t="s">
        <v>4240</v>
      </c>
      <c r="E962" s="355">
        <v>876870</v>
      </c>
      <c r="F962" s="511">
        <v>2106136</v>
      </c>
      <c r="G962" s="348">
        <v>49815.98</v>
      </c>
      <c r="H962" s="348">
        <v>45000</v>
      </c>
      <c r="I962" s="394">
        <f t="shared" si="38"/>
        <v>-4815.9800000000032</v>
      </c>
      <c r="J962" s="360">
        <f t="shared" si="39"/>
        <v>1335.2759999999471</v>
      </c>
    </row>
    <row r="963" spans="1:10" ht="63" x14ac:dyDescent="0.25">
      <c r="A963" s="345">
        <v>44875</v>
      </c>
      <c r="B963" s="439" t="s">
        <v>4252</v>
      </c>
      <c r="C963" s="433" t="s">
        <v>2933</v>
      </c>
      <c r="D963" s="434" t="s">
        <v>4243</v>
      </c>
      <c r="E963" s="355">
        <v>991440</v>
      </c>
      <c r="F963" s="525">
        <v>2106137</v>
      </c>
      <c r="G963" s="392">
        <v>50670.99</v>
      </c>
      <c r="H963" s="392">
        <v>51000</v>
      </c>
      <c r="I963" s="394">
        <f t="shared" si="38"/>
        <v>329.01000000000204</v>
      </c>
      <c r="J963" s="360">
        <f t="shared" si="39"/>
        <v>1664.2859999999491</v>
      </c>
    </row>
    <row r="964" spans="1:10" ht="63" x14ac:dyDescent="0.25">
      <c r="A964" s="345">
        <v>44875</v>
      </c>
      <c r="B964" s="439" t="s">
        <v>4223</v>
      </c>
      <c r="C964" s="424" t="s">
        <v>2798</v>
      </c>
      <c r="D964" s="434" t="s">
        <v>4224</v>
      </c>
      <c r="E964" s="355">
        <v>991440</v>
      </c>
      <c r="F964" s="511">
        <v>2106987</v>
      </c>
      <c r="G964" s="348">
        <v>50012.75</v>
      </c>
      <c r="H964" s="348">
        <v>51000</v>
      </c>
      <c r="I964" s="394">
        <f t="shared" si="38"/>
        <v>987.25</v>
      </c>
      <c r="J964" s="360">
        <f t="shared" si="39"/>
        <v>2651.5359999999491</v>
      </c>
    </row>
    <row r="965" spans="1:10" ht="63" x14ac:dyDescent="0.25">
      <c r="A965" s="345">
        <v>44879</v>
      </c>
      <c r="B965" s="439" t="s">
        <v>4253</v>
      </c>
      <c r="C965" s="433" t="s">
        <v>2933</v>
      </c>
      <c r="D965" s="434" t="s">
        <v>4254</v>
      </c>
      <c r="E965" s="355">
        <v>1072775</v>
      </c>
      <c r="F965" s="511">
        <v>2106988</v>
      </c>
      <c r="G965" s="348">
        <v>49552</v>
      </c>
      <c r="H965" s="348">
        <v>55000</v>
      </c>
      <c r="I965" s="394">
        <f t="shared" si="38"/>
        <v>5448</v>
      </c>
      <c r="J965" s="360">
        <f t="shared" si="39"/>
        <v>8099.5359999999491</v>
      </c>
    </row>
    <row r="966" spans="1:10" ht="63" x14ac:dyDescent="0.25">
      <c r="A966" s="345">
        <v>44880</v>
      </c>
      <c r="B966" s="439" t="s">
        <v>4265</v>
      </c>
      <c r="C966" s="433" t="s">
        <v>2933</v>
      </c>
      <c r="D966" s="434" t="s">
        <v>4266</v>
      </c>
      <c r="E966" s="355">
        <v>968000</v>
      </c>
      <c r="F966" s="511">
        <v>2108920</v>
      </c>
      <c r="G966" s="348">
        <v>49120.45</v>
      </c>
      <c r="H966" s="348">
        <v>50000</v>
      </c>
      <c r="I966" s="394">
        <f t="shared" si="38"/>
        <v>879.55000000000291</v>
      </c>
      <c r="J966" s="360">
        <f t="shared" si="39"/>
        <v>8979.085999999952</v>
      </c>
    </row>
    <row r="967" spans="1:10" ht="63" x14ac:dyDescent="0.25">
      <c r="A967" s="345">
        <v>44880</v>
      </c>
      <c r="B967" s="439" t="s">
        <v>4255</v>
      </c>
      <c r="C967" s="424" t="s">
        <v>2798</v>
      </c>
      <c r="D967" s="434" t="s">
        <v>4256</v>
      </c>
      <c r="E967" s="355">
        <v>968000</v>
      </c>
      <c r="F967" s="511">
        <v>2108921</v>
      </c>
      <c r="G967" s="348">
        <v>48974.83</v>
      </c>
      <c r="H967" s="348">
        <v>50000</v>
      </c>
      <c r="I967" s="394">
        <f t="shared" si="38"/>
        <v>1025.1699999999983</v>
      </c>
      <c r="J967" s="360">
        <f t="shared" si="39"/>
        <v>10004.25599999995</v>
      </c>
    </row>
    <row r="968" spans="1:10" ht="63" x14ac:dyDescent="0.25">
      <c r="A968" s="345">
        <v>44882</v>
      </c>
      <c r="B968" s="439" t="s">
        <v>4257</v>
      </c>
      <c r="C968" s="424" t="s">
        <v>2798</v>
      </c>
      <c r="D968" s="434" t="s">
        <v>4258</v>
      </c>
      <c r="E968" s="355">
        <v>973750</v>
      </c>
      <c r="F968" s="511">
        <v>2108922</v>
      </c>
      <c r="G968" s="348">
        <v>49193.27</v>
      </c>
      <c r="H968" s="348">
        <v>50000</v>
      </c>
      <c r="I968" s="394">
        <f t="shared" si="38"/>
        <v>806.7300000000032</v>
      </c>
      <c r="J968" s="360">
        <f t="shared" si="39"/>
        <v>10810.985999999953</v>
      </c>
    </row>
    <row r="969" spans="1:10" ht="63" x14ac:dyDescent="0.25">
      <c r="A969" s="345">
        <v>44883</v>
      </c>
      <c r="B969" s="439" t="s">
        <v>4267</v>
      </c>
      <c r="C969" s="433" t="s">
        <v>2933</v>
      </c>
      <c r="D969" s="434" t="s">
        <v>4260</v>
      </c>
      <c r="E969" s="355">
        <v>974500</v>
      </c>
      <c r="F969" s="511">
        <v>2108923</v>
      </c>
      <c r="G969" s="348">
        <v>48278.559999999998</v>
      </c>
      <c r="H969" s="348">
        <v>50000</v>
      </c>
      <c r="I969" s="394">
        <f t="shared" si="38"/>
        <v>1721.4400000000023</v>
      </c>
      <c r="J969" s="360">
        <f t="shared" si="39"/>
        <v>12532.425999999956</v>
      </c>
    </row>
    <row r="970" spans="1:10" ht="63" x14ac:dyDescent="0.25">
      <c r="A970" s="345">
        <v>44887</v>
      </c>
      <c r="B970" s="439" t="s">
        <v>4268</v>
      </c>
      <c r="C970" s="433" t="s">
        <v>2933</v>
      </c>
      <c r="D970" s="434" t="s">
        <v>4269</v>
      </c>
      <c r="E970" s="355">
        <v>875250</v>
      </c>
      <c r="F970" s="511">
        <v>2111044</v>
      </c>
      <c r="G970" s="348">
        <v>43549.97</v>
      </c>
      <c r="H970" s="348">
        <v>45000</v>
      </c>
      <c r="I970" s="394">
        <f t="shared" si="38"/>
        <v>1450.0299999999988</v>
      </c>
      <c r="J970" s="360">
        <f t="shared" si="39"/>
        <v>13982.455999999955</v>
      </c>
    </row>
    <row r="971" spans="1:10" ht="63" x14ac:dyDescent="0.25">
      <c r="A971" s="345">
        <v>44887</v>
      </c>
      <c r="B971" s="439" t="s">
        <v>4271</v>
      </c>
      <c r="C971" s="433" t="s">
        <v>2933</v>
      </c>
      <c r="D971" s="434" t="s">
        <v>4272</v>
      </c>
      <c r="E971" s="355">
        <v>875250</v>
      </c>
      <c r="F971" s="511">
        <v>2111045</v>
      </c>
      <c r="G971" s="348">
        <v>43741.62</v>
      </c>
      <c r="H971" s="348">
        <v>45000</v>
      </c>
      <c r="I971" s="394">
        <f t="shared" si="38"/>
        <v>1258.3799999999974</v>
      </c>
      <c r="J971" s="360">
        <f t="shared" si="39"/>
        <v>15240.835999999952</v>
      </c>
    </row>
    <row r="972" spans="1:10" ht="63" x14ac:dyDescent="0.25">
      <c r="A972" s="345">
        <v>44888</v>
      </c>
      <c r="B972" s="439" t="s">
        <v>4259</v>
      </c>
      <c r="C972" s="424" t="s">
        <v>2798</v>
      </c>
      <c r="D972" s="434" t="s">
        <v>4270</v>
      </c>
      <c r="E972" s="355">
        <v>815220</v>
      </c>
      <c r="F972" s="511">
        <v>2111540</v>
      </c>
      <c r="G972" s="348">
        <v>45575.34</v>
      </c>
      <c r="H972" s="348">
        <v>42000</v>
      </c>
      <c r="I972" s="394">
        <f t="shared" si="38"/>
        <v>-3575.3399999999965</v>
      </c>
      <c r="J972" s="360">
        <f t="shared" si="39"/>
        <v>11665.495999999956</v>
      </c>
    </row>
    <row r="973" spans="1:10" ht="63" x14ac:dyDescent="0.25">
      <c r="A973" s="345">
        <v>44890</v>
      </c>
      <c r="B973" s="439" t="s">
        <v>4277</v>
      </c>
      <c r="C973" s="433" t="s">
        <v>2933</v>
      </c>
      <c r="D973" s="434" t="s">
        <v>4278</v>
      </c>
      <c r="E973" s="355">
        <v>815010</v>
      </c>
      <c r="F973" s="511">
        <v>2111873</v>
      </c>
      <c r="G973" s="348">
        <v>40942.639999999999</v>
      </c>
      <c r="H973" s="348">
        <v>42000</v>
      </c>
      <c r="I973" s="394">
        <f t="shared" si="38"/>
        <v>1057.3600000000006</v>
      </c>
      <c r="J973" s="360">
        <f t="shared" si="39"/>
        <v>12722.855999999956</v>
      </c>
    </row>
    <row r="974" spans="1:10" ht="63" x14ac:dyDescent="0.25">
      <c r="A974" s="345">
        <v>44890</v>
      </c>
      <c r="B974" s="439" t="s">
        <v>4275</v>
      </c>
      <c r="C974" s="433" t="s">
        <v>2933</v>
      </c>
      <c r="D974" s="434" t="s">
        <v>4276</v>
      </c>
      <c r="E974" s="355">
        <v>815010</v>
      </c>
      <c r="F974" s="511">
        <v>2111874</v>
      </c>
      <c r="G974" s="348">
        <v>40887.03</v>
      </c>
      <c r="H974" s="348">
        <v>42000</v>
      </c>
      <c r="I974" s="394">
        <f t="shared" si="38"/>
        <v>1112.9700000000012</v>
      </c>
      <c r="J974" s="360">
        <f t="shared" si="39"/>
        <v>13835.825999999957</v>
      </c>
    </row>
    <row r="975" spans="1:10" ht="63" x14ac:dyDescent="0.25">
      <c r="A975" s="345">
        <v>44894</v>
      </c>
      <c r="B975" s="439" t="s">
        <v>4281</v>
      </c>
      <c r="C975" s="424" t="s">
        <v>2798</v>
      </c>
      <c r="D975" s="434" t="s">
        <v>4282</v>
      </c>
      <c r="E975" s="355">
        <v>889410</v>
      </c>
      <c r="F975" s="511">
        <v>2114320</v>
      </c>
      <c r="G975" s="348">
        <v>41349.550000000003</v>
      </c>
      <c r="H975" s="348">
        <v>46000</v>
      </c>
      <c r="I975" s="394">
        <f t="shared" si="38"/>
        <v>4650.4499999999971</v>
      </c>
      <c r="J975" s="360">
        <f t="shared" si="39"/>
        <v>18486.275999999954</v>
      </c>
    </row>
    <row r="976" spans="1:10" ht="63" x14ac:dyDescent="0.25">
      <c r="A976" s="345">
        <v>44894</v>
      </c>
      <c r="B976" s="439" t="s">
        <v>4279</v>
      </c>
      <c r="C976" s="424" t="s">
        <v>2798</v>
      </c>
      <c r="D976" s="434" t="s">
        <v>4280</v>
      </c>
      <c r="E976" s="355">
        <v>889410</v>
      </c>
      <c r="F976" s="511">
        <v>2113851</v>
      </c>
      <c r="G976" s="348">
        <v>43121.86</v>
      </c>
      <c r="H976" s="348">
        <v>46000</v>
      </c>
      <c r="I976" s="394">
        <f t="shared" si="38"/>
        <v>2878.1399999999994</v>
      </c>
      <c r="J976" s="360">
        <f t="shared" si="39"/>
        <v>21364.415999999954</v>
      </c>
    </row>
    <row r="977" spans="1:10" ht="63" x14ac:dyDescent="0.25">
      <c r="A977" s="345">
        <v>44896</v>
      </c>
      <c r="B977" s="441" t="s">
        <v>4283</v>
      </c>
      <c r="C977" s="424" t="s">
        <v>2798</v>
      </c>
      <c r="D977" s="434" t="s">
        <v>4284</v>
      </c>
      <c r="E977" s="355">
        <v>882510</v>
      </c>
      <c r="F977" s="511">
        <v>2113852</v>
      </c>
      <c r="G977" s="348">
        <v>41091.730000000003</v>
      </c>
      <c r="H977" s="348">
        <v>46000</v>
      </c>
      <c r="I977" s="394">
        <f t="shared" si="38"/>
        <v>4908.2699999999968</v>
      </c>
      <c r="J977" s="360">
        <f t="shared" si="39"/>
        <v>26272.685999999951</v>
      </c>
    </row>
    <row r="978" spans="1:10" ht="63" x14ac:dyDescent="0.25">
      <c r="A978" s="345">
        <v>44897</v>
      </c>
      <c r="B978" s="441" t="s">
        <v>4289</v>
      </c>
      <c r="C978" s="433" t="s">
        <v>2933</v>
      </c>
      <c r="D978" s="434" t="s">
        <v>4290</v>
      </c>
      <c r="E978" s="355">
        <v>719465</v>
      </c>
      <c r="F978" s="511">
        <v>2114512</v>
      </c>
      <c r="G978" s="348">
        <v>40576.269999999997</v>
      </c>
      <c r="H978" s="348">
        <v>37000</v>
      </c>
      <c r="I978" s="394">
        <f t="shared" si="38"/>
        <v>-3576.2699999999968</v>
      </c>
      <c r="J978" s="360">
        <f t="shared" si="39"/>
        <v>22696.415999999954</v>
      </c>
    </row>
    <row r="979" spans="1:10" ht="63" x14ac:dyDescent="0.25">
      <c r="A979" s="345">
        <v>44897</v>
      </c>
      <c r="B979" s="441" t="s">
        <v>4287</v>
      </c>
      <c r="C979" s="433" t="s">
        <v>2933</v>
      </c>
      <c r="D979" s="434" t="s">
        <v>4288</v>
      </c>
      <c r="E979" s="355">
        <v>719465</v>
      </c>
      <c r="F979" s="511">
        <v>2114513</v>
      </c>
      <c r="G979" s="348">
        <v>40564.53</v>
      </c>
      <c r="H979" s="348">
        <v>37000</v>
      </c>
      <c r="I979" s="394">
        <f t="shared" si="38"/>
        <v>-3564.5299999999988</v>
      </c>
      <c r="J979" s="360">
        <f t="shared" si="39"/>
        <v>19131.885999999955</v>
      </c>
    </row>
    <row r="980" spans="1:10" ht="63" x14ac:dyDescent="0.25">
      <c r="A980" s="345">
        <v>44900</v>
      </c>
      <c r="B980" s="441" t="s">
        <v>4291</v>
      </c>
      <c r="C980" s="433" t="s">
        <v>2933</v>
      </c>
      <c r="D980" s="434" t="s">
        <v>4294</v>
      </c>
      <c r="E980" s="355">
        <v>732600</v>
      </c>
      <c r="F980" s="511">
        <v>2114514</v>
      </c>
      <c r="G980" s="348">
        <v>40672.07</v>
      </c>
      <c r="H980" s="348">
        <v>37000</v>
      </c>
      <c r="I980" s="394">
        <f t="shared" si="38"/>
        <v>-3672.0699999999997</v>
      </c>
      <c r="J980" s="360">
        <f t="shared" si="39"/>
        <v>15459.815999999955</v>
      </c>
    </row>
    <row r="981" spans="1:10" ht="63" x14ac:dyDescent="0.25">
      <c r="A981" s="345">
        <v>44901</v>
      </c>
      <c r="B981" s="441" t="s">
        <v>4313</v>
      </c>
      <c r="C981" s="433" t="s">
        <v>2933</v>
      </c>
      <c r="D981" s="434" t="s">
        <v>4311</v>
      </c>
      <c r="E981" s="355">
        <v>710640</v>
      </c>
      <c r="F981" s="511">
        <v>2116427</v>
      </c>
      <c r="G981" s="348">
        <v>42604.72</v>
      </c>
      <c r="H981" s="348">
        <v>36000</v>
      </c>
      <c r="I981" s="394">
        <f t="shared" si="38"/>
        <v>-6604.7200000000012</v>
      </c>
      <c r="J981" s="360">
        <f t="shared" si="39"/>
        <v>8855.0959999999541</v>
      </c>
    </row>
    <row r="982" spans="1:10" ht="63" x14ac:dyDescent="0.25">
      <c r="A982" s="345">
        <v>44901</v>
      </c>
      <c r="B982" s="441" t="s">
        <v>4312</v>
      </c>
      <c r="C982" s="433" t="s">
        <v>2933</v>
      </c>
      <c r="D982" s="434" t="s">
        <v>4314</v>
      </c>
      <c r="E982" s="355">
        <v>710640</v>
      </c>
      <c r="F982" s="511">
        <v>2116428</v>
      </c>
      <c r="G982" s="348">
        <v>42500.53</v>
      </c>
      <c r="H982" s="348">
        <v>36000</v>
      </c>
      <c r="I982" s="394">
        <f t="shared" si="38"/>
        <v>-6500.5299999999988</v>
      </c>
      <c r="J982" s="360">
        <f t="shared" si="39"/>
        <v>2354.5659999999552</v>
      </c>
    </row>
    <row r="983" spans="1:10" ht="63" x14ac:dyDescent="0.25">
      <c r="A983" s="345">
        <v>44901</v>
      </c>
      <c r="B983" s="441" t="s">
        <v>4295</v>
      </c>
      <c r="C983" s="424" t="s">
        <v>2798</v>
      </c>
      <c r="D983" s="434" t="s">
        <v>4296</v>
      </c>
      <c r="E983" s="355">
        <v>792400</v>
      </c>
      <c r="F983" s="511">
        <v>2116429</v>
      </c>
      <c r="G983" s="348">
        <v>42921.39</v>
      </c>
      <c r="H983" s="348">
        <v>40000</v>
      </c>
      <c r="I983" s="394">
        <f t="shared" si="38"/>
        <v>-2921.3899999999994</v>
      </c>
      <c r="J983" s="360">
        <f t="shared" si="39"/>
        <v>-566.82400000004418</v>
      </c>
    </row>
    <row r="984" spans="1:10" ht="63" x14ac:dyDescent="0.25">
      <c r="A984" s="345">
        <v>44902</v>
      </c>
      <c r="B984" s="441" t="s">
        <v>4315</v>
      </c>
      <c r="C984" s="433" t="s">
        <v>2933</v>
      </c>
      <c r="D984" s="434" t="s">
        <v>4316</v>
      </c>
      <c r="E984" s="355">
        <v>828240</v>
      </c>
      <c r="F984" s="511">
        <v>2116430</v>
      </c>
      <c r="G984" s="348">
        <v>43046.01</v>
      </c>
      <c r="H984" s="348">
        <v>42000</v>
      </c>
      <c r="I984" s="394">
        <f t="shared" si="38"/>
        <v>-1046.010000000002</v>
      </c>
      <c r="J984" s="360">
        <f t="shared" si="39"/>
        <v>-1612.8340000000462</v>
      </c>
    </row>
    <row r="985" spans="1:10" ht="63" x14ac:dyDescent="0.25">
      <c r="A985" s="345">
        <v>44903</v>
      </c>
      <c r="B985" s="441" t="s">
        <v>4317</v>
      </c>
      <c r="C985" s="433" t="s">
        <v>2933</v>
      </c>
      <c r="D985" s="434" t="s">
        <v>4318</v>
      </c>
      <c r="E985" s="355">
        <v>826980</v>
      </c>
      <c r="F985" s="511">
        <v>2116431</v>
      </c>
      <c r="G985" s="348">
        <v>44053.78</v>
      </c>
      <c r="H985" s="348">
        <v>42000</v>
      </c>
      <c r="I985" s="394">
        <f t="shared" si="38"/>
        <v>-2053.7799999999988</v>
      </c>
      <c r="J985" s="360">
        <f t="shared" si="39"/>
        <v>-3666.6140000000451</v>
      </c>
    </row>
    <row r="986" spans="1:10" ht="63" x14ac:dyDescent="0.25">
      <c r="A986" s="345">
        <v>44903</v>
      </c>
      <c r="B986" s="441" t="s">
        <v>4324</v>
      </c>
      <c r="C986" s="433" t="s">
        <v>2933</v>
      </c>
      <c r="D986" s="434" t="s">
        <v>4319</v>
      </c>
      <c r="E986" s="355">
        <v>826980</v>
      </c>
      <c r="F986" s="511">
        <v>2116432</v>
      </c>
      <c r="G986" s="348">
        <v>44213.17</v>
      </c>
      <c r="H986" s="348">
        <v>42000</v>
      </c>
      <c r="I986" s="394">
        <f t="shared" si="38"/>
        <v>-2213.1699999999983</v>
      </c>
      <c r="J986" s="360">
        <f t="shared" si="39"/>
        <v>-5879.7840000000433</v>
      </c>
    </row>
    <row r="987" spans="1:10" ht="63" x14ac:dyDescent="0.25">
      <c r="A987" s="345">
        <v>44904</v>
      </c>
      <c r="B987" s="441" t="s">
        <v>4325</v>
      </c>
      <c r="C987" s="433" t="s">
        <v>2933</v>
      </c>
      <c r="D987" s="434" t="s">
        <v>4320</v>
      </c>
      <c r="E987" s="355">
        <v>930130</v>
      </c>
      <c r="F987" s="511">
        <v>2117525</v>
      </c>
      <c r="G987" s="348">
        <v>42368.24</v>
      </c>
      <c r="H987" s="348">
        <v>47000</v>
      </c>
      <c r="I987" s="394">
        <f t="shared" si="38"/>
        <v>4631.760000000002</v>
      </c>
      <c r="J987" s="360">
        <f t="shared" si="39"/>
        <v>-1248.0240000000413</v>
      </c>
    </row>
    <row r="988" spans="1:10" ht="63" x14ac:dyDescent="0.25">
      <c r="A988" s="345">
        <v>44908</v>
      </c>
      <c r="B988" s="441" t="s">
        <v>4326</v>
      </c>
      <c r="C988" s="433" t="s">
        <v>2933</v>
      </c>
      <c r="D988" s="434" t="s">
        <v>4321</v>
      </c>
      <c r="E988" s="355">
        <f>854840+79520</f>
        <v>934360</v>
      </c>
      <c r="F988" s="511">
        <v>2117526</v>
      </c>
      <c r="G988" s="348">
        <v>42267.19</v>
      </c>
      <c r="H988" s="348">
        <v>47000</v>
      </c>
      <c r="I988" s="394">
        <f t="shared" si="38"/>
        <v>4732.8099999999977</v>
      </c>
      <c r="J988" s="360">
        <f t="shared" si="39"/>
        <v>3484.7859999999564</v>
      </c>
    </row>
    <row r="989" spans="1:10" ht="63" x14ac:dyDescent="0.25">
      <c r="A989" s="345">
        <v>44908</v>
      </c>
      <c r="B989" s="441" t="s">
        <v>4327</v>
      </c>
      <c r="C989" s="433" t="s">
        <v>2933</v>
      </c>
      <c r="D989" s="434" t="s">
        <v>4322</v>
      </c>
      <c r="E989" s="355">
        <v>854840</v>
      </c>
      <c r="F989" s="511">
        <v>2118754</v>
      </c>
      <c r="G989" s="348">
        <v>41098.92</v>
      </c>
      <c r="H989" s="348">
        <v>43000</v>
      </c>
      <c r="I989" s="394">
        <f t="shared" si="38"/>
        <v>1901.0800000000017</v>
      </c>
      <c r="J989" s="360">
        <f t="shared" si="39"/>
        <v>5385.8659999999581</v>
      </c>
    </row>
    <row r="990" spans="1:10" ht="63" x14ac:dyDescent="0.25">
      <c r="A990" s="345">
        <v>44908</v>
      </c>
      <c r="B990" s="441" t="s">
        <v>4328</v>
      </c>
      <c r="C990" s="433" t="s">
        <v>2933</v>
      </c>
      <c r="D990" s="434" t="s">
        <v>4323</v>
      </c>
      <c r="E990" s="355">
        <v>854840</v>
      </c>
      <c r="F990" s="511">
        <v>2118200</v>
      </c>
      <c r="G990" s="348">
        <v>41167.67</v>
      </c>
      <c r="H990" s="348">
        <v>43000</v>
      </c>
      <c r="I990" s="394">
        <f t="shared" si="38"/>
        <v>1832.3300000000017</v>
      </c>
      <c r="J990" s="360">
        <f t="shared" si="39"/>
        <v>7218.1959999999599</v>
      </c>
    </row>
    <row r="991" spans="1:10" ht="63" x14ac:dyDescent="0.25">
      <c r="A991" s="345">
        <v>44909</v>
      </c>
      <c r="B991" s="441" t="s">
        <v>4331</v>
      </c>
      <c r="C991" s="433" t="s">
        <v>2933</v>
      </c>
      <c r="D991" s="434" t="s">
        <v>4332</v>
      </c>
      <c r="E991" s="355">
        <v>843660</v>
      </c>
      <c r="F991" s="511">
        <v>2118201</v>
      </c>
      <c r="G991" s="348">
        <v>40458.589999999997</v>
      </c>
      <c r="H991" s="348">
        <v>43000</v>
      </c>
      <c r="I991" s="394">
        <f t="shared" si="38"/>
        <v>2541.4100000000035</v>
      </c>
      <c r="J991" s="360">
        <f t="shared" si="39"/>
        <v>9759.6059999999634</v>
      </c>
    </row>
    <row r="992" spans="1:10" ht="65.25" customHeight="1" x14ac:dyDescent="0.25">
      <c r="A992" s="345">
        <v>44909</v>
      </c>
      <c r="B992" s="441" t="s">
        <v>4297</v>
      </c>
      <c r="C992" s="424" t="s">
        <v>2798</v>
      </c>
      <c r="D992" s="434" t="s">
        <v>4298</v>
      </c>
      <c r="E992" s="355">
        <v>784800</v>
      </c>
      <c r="F992" s="511">
        <v>2118755</v>
      </c>
      <c r="G992" s="348">
        <v>41623.360000000001</v>
      </c>
      <c r="H992" s="348">
        <v>40000</v>
      </c>
      <c r="I992" s="394">
        <f t="shared" si="38"/>
        <v>-1623.3600000000006</v>
      </c>
      <c r="J992" s="360">
        <f t="shared" si="39"/>
        <v>8136.2459999999628</v>
      </c>
    </row>
    <row r="993" spans="1:10" ht="63" x14ac:dyDescent="0.25">
      <c r="A993" s="345">
        <v>44909</v>
      </c>
      <c r="B993" s="441" t="s">
        <v>4299</v>
      </c>
      <c r="C993" s="424" t="s">
        <v>2798</v>
      </c>
      <c r="D993" s="434" t="s">
        <v>4300</v>
      </c>
      <c r="E993" s="355">
        <v>784800</v>
      </c>
      <c r="F993" s="511">
        <v>2118756</v>
      </c>
      <c r="G993" s="348">
        <v>41169.629999999997</v>
      </c>
      <c r="H993" s="348">
        <v>40000</v>
      </c>
      <c r="I993" s="394">
        <f t="shared" si="38"/>
        <v>-1169.6299999999974</v>
      </c>
      <c r="J993" s="360">
        <f t="shared" si="39"/>
        <v>6966.6159999999654</v>
      </c>
    </row>
    <row r="994" spans="1:10" ht="63" x14ac:dyDescent="0.25">
      <c r="A994" s="345">
        <v>44910</v>
      </c>
      <c r="B994" s="441" t="s">
        <v>4305</v>
      </c>
      <c r="C994" s="424" t="s">
        <v>2798</v>
      </c>
      <c r="D994" s="434" t="s">
        <v>4306</v>
      </c>
      <c r="E994" s="355">
        <v>842562.5</v>
      </c>
      <c r="F994" s="511">
        <v>2119673</v>
      </c>
      <c r="G994" s="348">
        <v>41440.769999999997</v>
      </c>
      <c r="H994" s="348">
        <v>42500</v>
      </c>
      <c r="I994" s="394">
        <f t="shared" si="38"/>
        <v>1059.2300000000032</v>
      </c>
      <c r="J994" s="360">
        <f t="shared" si="39"/>
        <v>8025.8459999999686</v>
      </c>
    </row>
    <row r="995" spans="1:10" ht="63" x14ac:dyDescent="0.25">
      <c r="A995" s="345">
        <v>44910</v>
      </c>
      <c r="B995" s="441" t="s">
        <v>4307</v>
      </c>
      <c r="C995" s="424" t="s">
        <v>2798</v>
      </c>
      <c r="D995" s="434" t="s">
        <v>4308</v>
      </c>
      <c r="E995" s="355">
        <v>842562.5</v>
      </c>
      <c r="F995" s="511">
        <v>2118757</v>
      </c>
      <c r="G995" s="348">
        <v>41001.07</v>
      </c>
      <c r="H995" s="348">
        <v>42500</v>
      </c>
      <c r="I995" s="394">
        <f t="shared" si="38"/>
        <v>1498.9300000000003</v>
      </c>
      <c r="J995" s="360">
        <f t="shared" si="39"/>
        <v>9524.7759999999689</v>
      </c>
    </row>
    <row r="996" spans="1:10" ht="63" x14ac:dyDescent="0.25">
      <c r="A996" s="345">
        <v>44911</v>
      </c>
      <c r="B996" s="441" t="s">
        <v>4335</v>
      </c>
      <c r="C996" s="433" t="s">
        <v>2933</v>
      </c>
      <c r="D996" s="434" t="s">
        <v>4336</v>
      </c>
      <c r="E996" s="355">
        <v>813440</v>
      </c>
      <c r="F996" s="511">
        <v>2120376</v>
      </c>
      <c r="G996" s="348">
        <v>40079.81</v>
      </c>
      <c r="H996" s="348">
        <v>41000</v>
      </c>
      <c r="I996" s="394">
        <f t="shared" si="38"/>
        <v>920.19000000000233</v>
      </c>
      <c r="J996" s="360">
        <f t="shared" si="39"/>
        <v>10444.965999999971</v>
      </c>
    </row>
    <row r="997" spans="1:10" ht="63" x14ac:dyDescent="0.25">
      <c r="A997" s="345">
        <v>44911</v>
      </c>
      <c r="B997" s="441" t="s">
        <v>4337</v>
      </c>
      <c r="C997" s="433" t="s">
        <v>2933</v>
      </c>
      <c r="D997" s="434" t="s">
        <v>4338</v>
      </c>
      <c r="E997" s="355">
        <v>813440</v>
      </c>
      <c r="F997" s="511">
        <v>2120377</v>
      </c>
      <c r="G997" s="348">
        <v>40329.65</v>
      </c>
      <c r="H997" s="348">
        <v>41000</v>
      </c>
      <c r="I997" s="394">
        <f t="shared" si="38"/>
        <v>670.34999999999854</v>
      </c>
      <c r="J997" s="360">
        <f t="shared" si="39"/>
        <v>11115.31599999997</v>
      </c>
    </row>
    <row r="998" spans="1:10" ht="65.25" customHeight="1" x14ac:dyDescent="0.25">
      <c r="A998" s="345">
        <v>44911</v>
      </c>
      <c r="B998" s="441" t="s">
        <v>4333</v>
      </c>
      <c r="C998" s="433" t="s">
        <v>2933</v>
      </c>
      <c r="D998" s="434" t="s">
        <v>4334</v>
      </c>
      <c r="E998" s="355">
        <v>872960</v>
      </c>
      <c r="F998" s="511">
        <v>2119827</v>
      </c>
      <c r="G998" s="348">
        <v>43391.95</v>
      </c>
      <c r="H998" s="348">
        <v>44000</v>
      </c>
      <c r="I998" s="394">
        <f t="shared" si="38"/>
        <v>608.05000000000291</v>
      </c>
      <c r="J998" s="360">
        <f t="shared" si="39"/>
        <v>11723.365999999973</v>
      </c>
    </row>
    <row r="999" spans="1:10" ht="63" x14ac:dyDescent="0.25">
      <c r="A999" s="345">
        <v>44914</v>
      </c>
      <c r="B999" s="441" t="s">
        <v>4339</v>
      </c>
      <c r="C999" s="433" t="s">
        <v>2933</v>
      </c>
      <c r="D999" s="434" t="s">
        <v>4340</v>
      </c>
      <c r="E999" s="355">
        <v>791400</v>
      </c>
      <c r="F999" s="511">
        <v>2120378</v>
      </c>
      <c r="G999" s="348">
        <v>39456.699999999997</v>
      </c>
      <c r="H999" s="348">
        <v>40000</v>
      </c>
      <c r="I999" s="394">
        <f t="shared" si="38"/>
        <v>543.30000000000291</v>
      </c>
      <c r="J999" s="360">
        <f t="shared" si="39"/>
        <v>12266.665999999976</v>
      </c>
    </row>
    <row r="1000" spans="1:10" ht="63" x14ac:dyDescent="0.25">
      <c r="A1000" s="345">
        <v>44915</v>
      </c>
      <c r="B1000" s="441" t="s">
        <v>4357</v>
      </c>
      <c r="C1000" s="433" t="s">
        <v>2933</v>
      </c>
      <c r="D1000" s="434" t="s">
        <v>4358</v>
      </c>
      <c r="E1000" s="355">
        <v>750690</v>
      </c>
      <c r="F1000" s="511">
        <v>2121338</v>
      </c>
      <c r="G1000" s="348">
        <v>41121.550000000003</v>
      </c>
      <c r="H1000" s="348">
        <v>38000</v>
      </c>
      <c r="I1000" s="394">
        <f t="shared" si="38"/>
        <v>-3121.5500000000029</v>
      </c>
      <c r="J1000" s="360">
        <f t="shared" si="39"/>
        <v>9145.1159999999727</v>
      </c>
    </row>
    <row r="1001" spans="1:10" ht="63" x14ac:dyDescent="0.25">
      <c r="A1001" s="345">
        <v>44915</v>
      </c>
      <c r="B1001" s="441" t="s">
        <v>4346</v>
      </c>
      <c r="C1001" s="433" t="s">
        <v>2933</v>
      </c>
      <c r="D1001" s="434" t="s">
        <v>4347</v>
      </c>
      <c r="E1001" s="355">
        <v>750690</v>
      </c>
      <c r="F1001" s="511">
        <v>2121710</v>
      </c>
      <c r="G1001" s="348">
        <v>41897.129999999997</v>
      </c>
      <c r="H1001" s="348">
        <v>38000</v>
      </c>
      <c r="I1001" s="394">
        <f t="shared" si="38"/>
        <v>-3897.1299999999974</v>
      </c>
      <c r="J1001" s="360">
        <f t="shared" si="39"/>
        <v>5247.9859999999753</v>
      </c>
    </row>
    <row r="1002" spans="1:10" ht="63" x14ac:dyDescent="0.25">
      <c r="A1002" s="345">
        <v>44915</v>
      </c>
      <c r="B1002" s="441" t="s">
        <v>4348</v>
      </c>
      <c r="C1002" s="433" t="s">
        <v>2933</v>
      </c>
      <c r="D1002" s="434" t="s">
        <v>4349</v>
      </c>
      <c r="E1002" s="355">
        <v>750690</v>
      </c>
      <c r="F1002" s="511">
        <v>2122566</v>
      </c>
      <c r="G1002" s="348">
        <v>39410.18</v>
      </c>
      <c r="H1002" s="348">
        <v>38000</v>
      </c>
      <c r="I1002" s="394">
        <f t="shared" si="38"/>
        <v>-1410.1800000000003</v>
      </c>
      <c r="J1002" s="360">
        <f t="shared" si="39"/>
        <v>3837.805999999975</v>
      </c>
    </row>
    <row r="1003" spans="1:10" ht="63" x14ac:dyDescent="0.25">
      <c r="A1003" s="345">
        <v>44922</v>
      </c>
      <c r="B1003" s="441" t="s">
        <v>4353</v>
      </c>
      <c r="C1003" s="424" t="s">
        <v>2798</v>
      </c>
      <c r="D1003" s="434" t="s">
        <v>4354</v>
      </c>
      <c r="E1003" s="355">
        <v>805100</v>
      </c>
      <c r="F1003" s="511">
        <v>2122567</v>
      </c>
      <c r="G1003" s="348">
        <v>39019.089999999997</v>
      </c>
      <c r="H1003" s="348">
        <v>41500</v>
      </c>
      <c r="I1003" s="394">
        <f t="shared" si="38"/>
        <v>2480.9100000000035</v>
      </c>
      <c r="J1003" s="360">
        <f t="shared" si="39"/>
        <v>6318.7159999999785</v>
      </c>
    </row>
    <row r="1004" spans="1:10" ht="63" x14ac:dyDescent="0.25">
      <c r="A1004" s="345">
        <v>44922</v>
      </c>
      <c r="B1004" s="441" t="s">
        <v>4359</v>
      </c>
      <c r="C1004" s="424" t="s">
        <v>2798</v>
      </c>
      <c r="D1004" s="434" t="s">
        <v>4360</v>
      </c>
      <c r="E1004" s="355">
        <v>838285</v>
      </c>
      <c r="F1004" s="511">
        <v>2123690</v>
      </c>
      <c r="G1004" s="348">
        <v>39582.54</v>
      </c>
      <c r="H1004" s="348">
        <v>43000</v>
      </c>
      <c r="I1004" s="394">
        <f t="shared" si="38"/>
        <v>3417.4599999999991</v>
      </c>
      <c r="J1004" s="360">
        <f t="shared" si="39"/>
        <v>9736.1759999999776</v>
      </c>
    </row>
    <row r="1005" spans="1:10" ht="63" x14ac:dyDescent="0.25">
      <c r="A1005" s="345">
        <v>44922</v>
      </c>
      <c r="B1005" s="441" t="s">
        <v>4361</v>
      </c>
      <c r="C1005" s="424" t="s">
        <v>2798</v>
      </c>
      <c r="D1005" s="434" t="s">
        <v>4362</v>
      </c>
      <c r="E1005" s="355">
        <v>838285</v>
      </c>
      <c r="F1005" s="511">
        <v>2123691</v>
      </c>
      <c r="G1005" s="348">
        <v>39867.46</v>
      </c>
      <c r="H1005" s="348">
        <v>43000</v>
      </c>
      <c r="I1005" s="394">
        <f t="shared" si="38"/>
        <v>3132.5400000000009</v>
      </c>
      <c r="J1005" s="360">
        <f t="shared" si="39"/>
        <v>12868.715999999979</v>
      </c>
    </row>
    <row r="1006" spans="1:10" ht="63" x14ac:dyDescent="0.25">
      <c r="A1006" s="345">
        <v>44923</v>
      </c>
      <c r="B1006" s="441" t="s">
        <v>4363</v>
      </c>
      <c r="C1006" s="424" t="s">
        <v>2798</v>
      </c>
      <c r="D1006" s="434" t="s">
        <v>4364</v>
      </c>
      <c r="E1006" s="355">
        <v>777400</v>
      </c>
      <c r="F1006" s="511">
        <v>2123692</v>
      </c>
      <c r="G1006" s="348">
        <v>40442.54</v>
      </c>
      <c r="H1006" s="348">
        <v>40000</v>
      </c>
      <c r="I1006" s="394">
        <f t="shared" si="38"/>
        <v>-442.54000000000087</v>
      </c>
      <c r="J1006" s="360">
        <f t="shared" si="39"/>
        <v>12426.175999999978</v>
      </c>
    </row>
    <row r="1007" spans="1:10" ht="78.75" x14ac:dyDescent="0.25">
      <c r="A1007" s="345">
        <v>44925</v>
      </c>
      <c r="B1007" s="441" t="s">
        <v>4370</v>
      </c>
      <c r="C1007" s="424" t="s">
        <v>2798</v>
      </c>
      <c r="D1007" s="434" t="s">
        <v>4367</v>
      </c>
      <c r="E1007" s="355">
        <v>680750</v>
      </c>
      <c r="F1007" s="511">
        <v>2126428</v>
      </c>
      <c r="G1007" s="348">
        <v>38063.660000000003</v>
      </c>
      <c r="H1007" s="348">
        <v>35000</v>
      </c>
      <c r="I1007" s="394">
        <f t="shared" si="38"/>
        <v>-3063.6600000000035</v>
      </c>
      <c r="J1007" s="360">
        <f t="shared" si="39"/>
        <v>9362.5159999999742</v>
      </c>
    </row>
    <row r="1008" spans="1:10" ht="46.5" x14ac:dyDescent="0.25">
      <c r="A1008" s="345">
        <v>44937</v>
      </c>
      <c r="B1008" s="441" t="s">
        <v>4368</v>
      </c>
      <c r="C1008" s="424"/>
      <c r="D1008" s="434" t="s">
        <v>4369</v>
      </c>
      <c r="E1008" s="355">
        <v>0</v>
      </c>
      <c r="F1008" s="511">
        <v>93754</v>
      </c>
      <c r="G1008" s="348"/>
      <c r="H1008" s="348">
        <v>-707.52</v>
      </c>
      <c r="I1008" s="394">
        <f t="shared" si="38"/>
        <v>-707.52</v>
      </c>
      <c r="J1008" s="360">
        <f t="shared" si="39"/>
        <v>8654.9959999999737</v>
      </c>
    </row>
    <row r="1009" spans="1:10" ht="63" x14ac:dyDescent="0.25">
      <c r="A1009" s="345">
        <v>44925</v>
      </c>
      <c r="B1009" s="441" t="s">
        <v>4365</v>
      </c>
      <c r="C1009" s="424" t="s">
        <v>2798</v>
      </c>
      <c r="D1009" s="434" t="s">
        <v>4366</v>
      </c>
      <c r="E1009" s="355">
        <v>680750</v>
      </c>
      <c r="F1009" s="511">
        <v>2124980</v>
      </c>
      <c r="G1009" s="348">
        <v>39141.68</v>
      </c>
      <c r="H1009" s="348">
        <v>35000</v>
      </c>
      <c r="I1009" s="394">
        <f t="shared" si="38"/>
        <v>-4141.68</v>
      </c>
      <c r="J1009" s="360">
        <f t="shared" si="39"/>
        <v>4513.3159999999734</v>
      </c>
    </row>
    <row r="1010" spans="1:10" ht="21" x14ac:dyDescent="0.25">
      <c r="A1010" s="419"/>
      <c r="B1010" s="262"/>
      <c r="C1010" s="444"/>
      <c r="D1010" s="502"/>
      <c r="E1010" s="445"/>
      <c r="F1010" s="519"/>
      <c r="G1010" s="371"/>
      <c r="H1010" s="371"/>
      <c r="I1010" s="372">
        <f t="shared" si="38"/>
        <v>0</v>
      </c>
      <c r="J1010" s="360">
        <f t="shared" si="39"/>
        <v>4513.3159999999734</v>
      </c>
    </row>
    <row r="1011" spans="1:10" ht="63" x14ac:dyDescent="0.25">
      <c r="A1011" s="345">
        <v>44929</v>
      </c>
      <c r="B1011" s="441" t="s">
        <v>4371</v>
      </c>
      <c r="C1011" s="424" t="s">
        <v>2798</v>
      </c>
      <c r="D1011" s="434" t="s">
        <v>4372</v>
      </c>
      <c r="E1011" s="355">
        <v>836350</v>
      </c>
      <c r="F1011" s="511">
        <v>2126153</v>
      </c>
      <c r="G1011" s="348">
        <v>38687.120000000003</v>
      </c>
      <c r="H1011" s="348">
        <v>43000</v>
      </c>
      <c r="I1011" s="394">
        <f t="shared" si="38"/>
        <v>4312.8799999999974</v>
      </c>
      <c r="J1011" s="360">
        <f t="shared" si="39"/>
        <v>8826.1959999999708</v>
      </c>
    </row>
    <row r="1012" spans="1:10" ht="63" x14ac:dyDescent="0.25">
      <c r="A1012" s="345">
        <v>44929</v>
      </c>
      <c r="B1012" s="441" t="s">
        <v>4373</v>
      </c>
      <c r="C1012" s="424" t="s">
        <v>2798</v>
      </c>
      <c r="D1012" s="434" t="s">
        <v>4374</v>
      </c>
      <c r="E1012" s="355">
        <v>836350</v>
      </c>
      <c r="F1012" s="511">
        <v>2126154</v>
      </c>
      <c r="G1012" s="348">
        <v>38080.089999999997</v>
      </c>
      <c r="H1012" s="348">
        <v>43000</v>
      </c>
      <c r="I1012" s="394">
        <f t="shared" si="38"/>
        <v>4919.9100000000035</v>
      </c>
      <c r="J1012" s="360">
        <f t="shared" si="39"/>
        <v>13746.105999999974</v>
      </c>
    </row>
    <row r="1013" spans="1:10" ht="63" x14ac:dyDescent="0.25">
      <c r="A1013" s="345">
        <v>44932</v>
      </c>
      <c r="B1013" s="441" t="s">
        <v>4381</v>
      </c>
      <c r="C1013" s="433" t="s">
        <v>2933</v>
      </c>
      <c r="D1013" s="434" t="s">
        <v>4382</v>
      </c>
      <c r="E1013" s="355">
        <v>576900</v>
      </c>
      <c r="F1013" s="511">
        <v>2127263</v>
      </c>
      <c r="G1013" s="348">
        <v>35918.69</v>
      </c>
      <c r="H1013" s="348">
        <v>30000</v>
      </c>
      <c r="I1013" s="394">
        <f t="shared" si="38"/>
        <v>-5918.6900000000023</v>
      </c>
      <c r="J1013" s="360">
        <f t="shared" si="39"/>
        <v>7827.415999999972</v>
      </c>
    </row>
    <row r="1014" spans="1:10" ht="63" x14ac:dyDescent="0.25">
      <c r="A1014" s="345">
        <v>44936</v>
      </c>
      <c r="B1014" s="441" t="s">
        <v>4389</v>
      </c>
      <c r="C1014" s="433" t="s">
        <v>2933</v>
      </c>
      <c r="D1014" s="434" t="s">
        <v>4390</v>
      </c>
      <c r="E1014" s="355">
        <v>612800</v>
      </c>
      <c r="F1014" s="511">
        <v>2128490</v>
      </c>
      <c r="G1014" s="348">
        <v>35126.01</v>
      </c>
      <c r="H1014" s="348">
        <v>32000</v>
      </c>
      <c r="I1014" s="394">
        <f t="shared" si="38"/>
        <v>-3126.010000000002</v>
      </c>
      <c r="J1014" s="360">
        <f t="shared" si="39"/>
        <v>4701.4059999999699</v>
      </c>
    </row>
    <row r="1015" spans="1:10" ht="63" x14ac:dyDescent="0.25">
      <c r="A1015" s="345">
        <v>44936</v>
      </c>
      <c r="B1015" s="441" t="s">
        <v>4391</v>
      </c>
      <c r="C1015" s="433" t="s">
        <v>2933</v>
      </c>
      <c r="D1015" s="434" t="s">
        <v>4392</v>
      </c>
      <c r="E1015" s="355">
        <v>612800</v>
      </c>
      <c r="F1015" s="511">
        <v>2128491</v>
      </c>
      <c r="G1015" s="348">
        <v>33382.639999999999</v>
      </c>
      <c r="H1015" s="348">
        <v>32000</v>
      </c>
      <c r="I1015" s="394">
        <f t="shared" si="38"/>
        <v>-1382.6399999999994</v>
      </c>
      <c r="J1015" s="360">
        <f t="shared" si="39"/>
        <v>3318.7659999999705</v>
      </c>
    </row>
    <row r="1016" spans="1:10" ht="63" x14ac:dyDescent="0.25">
      <c r="A1016" s="345">
        <v>44938</v>
      </c>
      <c r="B1016" s="441" t="s">
        <v>4385</v>
      </c>
      <c r="C1016" s="424" t="s">
        <v>2798</v>
      </c>
      <c r="D1016" s="434" t="s">
        <v>4386</v>
      </c>
      <c r="E1016" s="355">
        <v>626769</v>
      </c>
      <c r="F1016" s="511">
        <v>2129370</v>
      </c>
      <c r="G1016" s="348">
        <v>34550.65</v>
      </c>
      <c r="H1016" s="348">
        <v>33000</v>
      </c>
      <c r="I1016" s="394">
        <f t="shared" si="38"/>
        <v>-1550.6500000000015</v>
      </c>
      <c r="J1016" s="360">
        <f t="shared" si="39"/>
        <v>1768.1159999999691</v>
      </c>
    </row>
    <row r="1017" spans="1:10" ht="63" x14ac:dyDescent="0.25">
      <c r="A1017" s="345">
        <v>44939</v>
      </c>
      <c r="B1017" s="441" t="s">
        <v>4393</v>
      </c>
      <c r="C1017" s="433" t="s">
        <v>2933</v>
      </c>
      <c r="D1017" s="434" t="s">
        <v>4394</v>
      </c>
      <c r="E1017" s="355">
        <v>717630</v>
      </c>
      <c r="F1017" s="511">
        <v>2129733</v>
      </c>
      <c r="G1017" s="348">
        <v>34901.89</v>
      </c>
      <c r="H1017" s="348">
        <v>38000</v>
      </c>
      <c r="I1017" s="394">
        <f t="shared" si="38"/>
        <v>3098.1100000000006</v>
      </c>
      <c r="J1017" s="360">
        <f t="shared" si="39"/>
        <v>4866.2259999999696</v>
      </c>
    </row>
    <row r="1018" spans="1:10" ht="60" x14ac:dyDescent="0.25">
      <c r="A1018" s="345">
        <v>44939</v>
      </c>
      <c r="B1018" s="441" t="s">
        <v>4387</v>
      </c>
      <c r="C1018" s="424" t="s">
        <v>2798</v>
      </c>
      <c r="D1018" s="434" t="s">
        <v>4388</v>
      </c>
      <c r="E1018" s="355">
        <v>717630</v>
      </c>
      <c r="F1018" s="511">
        <v>2129734</v>
      </c>
      <c r="G1018" s="348">
        <v>35043.519999999997</v>
      </c>
      <c r="H1018" s="348">
        <v>38000</v>
      </c>
      <c r="I1018" s="394">
        <f t="shared" si="38"/>
        <v>2956.4800000000032</v>
      </c>
      <c r="J1018" s="360">
        <f t="shared" si="39"/>
        <v>7822.7059999999728</v>
      </c>
    </row>
    <row r="1019" spans="1:10" ht="60" x14ac:dyDescent="0.25">
      <c r="A1019" s="345">
        <v>44943</v>
      </c>
      <c r="B1019" s="441" t="s">
        <v>4397</v>
      </c>
      <c r="C1019" s="433" t="s">
        <v>2933</v>
      </c>
      <c r="D1019" s="434" t="s">
        <v>4398</v>
      </c>
      <c r="E1019" s="355">
        <v>620730</v>
      </c>
      <c r="F1019" s="511">
        <v>2131365</v>
      </c>
      <c r="G1019" s="348">
        <v>36168.61</v>
      </c>
      <c r="H1019" s="348">
        <v>33000</v>
      </c>
      <c r="I1019" s="394">
        <f t="shared" si="38"/>
        <v>-3168.6100000000006</v>
      </c>
      <c r="J1019" s="360">
        <f t="shared" si="39"/>
        <v>4654.0959999999723</v>
      </c>
    </row>
    <row r="1020" spans="1:10" ht="60" x14ac:dyDescent="0.25">
      <c r="A1020" s="345">
        <v>44943</v>
      </c>
      <c r="B1020" s="441" t="s">
        <v>4405</v>
      </c>
      <c r="C1020" s="433" t="s">
        <v>2933</v>
      </c>
      <c r="D1020" s="434" t="s">
        <v>4406</v>
      </c>
      <c r="E1020" s="355">
        <v>620730</v>
      </c>
      <c r="F1020" s="511">
        <v>2132336</v>
      </c>
      <c r="G1020" s="348">
        <v>36874.379999999997</v>
      </c>
      <c r="H1020" s="348">
        <v>33000</v>
      </c>
      <c r="I1020" s="394">
        <f t="shared" si="38"/>
        <v>-3874.3799999999974</v>
      </c>
      <c r="J1020" s="360">
        <f t="shared" si="39"/>
        <v>779.71599999997488</v>
      </c>
    </row>
    <row r="1021" spans="1:10" ht="60" x14ac:dyDescent="0.25">
      <c r="A1021" s="345">
        <v>44950</v>
      </c>
      <c r="B1021" s="441" t="s">
        <v>4407</v>
      </c>
      <c r="C1021" s="433" t="s">
        <v>2933</v>
      </c>
      <c r="D1021" s="434" t="s">
        <v>4408</v>
      </c>
      <c r="E1021" s="355">
        <v>677988</v>
      </c>
      <c r="F1021" s="511">
        <v>2134321</v>
      </c>
      <c r="G1021" s="348">
        <v>38153.24</v>
      </c>
      <c r="H1021" s="348">
        <v>36000</v>
      </c>
      <c r="I1021" s="394">
        <f t="shared" si="38"/>
        <v>-2153.239999999998</v>
      </c>
      <c r="J1021" s="360">
        <f t="shared" si="39"/>
        <v>-1373.5240000000231</v>
      </c>
    </row>
    <row r="1022" spans="1:10" ht="60" x14ac:dyDescent="0.25">
      <c r="A1022" s="345">
        <v>44950</v>
      </c>
      <c r="B1022" s="441" t="s">
        <v>4409</v>
      </c>
      <c r="C1022" s="433" t="s">
        <v>2933</v>
      </c>
      <c r="D1022" s="434" t="s">
        <v>4410</v>
      </c>
      <c r="E1022" s="355">
        <v>677988</v>
      </c>
      <c r="F1022" s="511">
        <v>2134322</v>
      </c>
      <c r="G1022" s="348">
        <v>38390.75</v>
      </c>
      <c r="H1022" s="348">
        <v>36000</v>
      </c>
      <c r="I1022" s="394">
        <f t="shared" si="38"/>
        <v>-2390.75</v>
      </c>
      <c r="J1022" s="360">
        <f t="shared" si="39"/>
        <v>-3764.2740000000231</v>
      </c>
    </row>
    <row r="1023" spans="1:10" ht="60" x14ac:dyDescent="0.25">
      <c r="A1023" s="345">
        <v>44952</v>
      </c>
      <c r="B1023" s="441" t="s">
        <v>4413</v>
      </c>
      <c r="C1023" s="433" t="s">
        <v>2933</v>
      </c>
      <c r="D1023" s="434" t="s">
        <v>4414</v>
      </c>
      <c r="E1023" s="355">
        <v>715730</v>
      </c>
      <c r="F1023" s="511">
        <v>2134698</v>
      </c>
      <c r="G1023" s="348">
        <v>37475.1</v>
      </c>
      <c r="H1023" s="348">
        <v>38000</v>
      </c>
      <c r="I1023" s="394">
        <f t="shared" si="38"/>
        <v>524.90000000000146</v>
      </c>
      <c r="J1023" s="360">
        <f t="shared" si="39"/>
        <v>-3239.3740000000216</v>
      </c>
    </row>
    <row r="1024" spans="1:10" ht="60" x14ac:dyDescent="0.25">
      <c r="A1024" s="345">
        <v>44953</v>
      </c>
      <c r="B1024" s="441" t="s">
        <v>4415</v>
      </c>
      <c r="C1024" s="433" t="s">
        <v>2933</v>
      </c>
      <c r="D1024" s="434" t="s">
        <v>4416</v>
      </c>
      <c r="E1024" s="355">
        <v>771210</v>
      </c>
      <c r="F1024" s="511">
        <v>2134965</v>
      </c>
      <c r="G1024" s="348">
        <v>36459.01</v>
      </c>
      <c r="H1024" s="348">
        <v>41000</v>
      </c>
      <c r="I1024" s="394">
        <f t="shared" si="38"/>
        <v>4540.989999999998</v>
      </c>
      <c r="J1024" s="360">
        <f t="shared" si="39"/>
        <v>1301.6159999999763</v>
      </c>
    </row>
    <row r="1025" spans="1:10" ht="60" x14ac:dyDescent="0.25">
      <c r="A1025" s="345">
        <v>44953</v>
      </c>
      <c r="B1025" s="441" t="s">
        <v>4417</v>
      </c>
      <c r="C1025" s="433" t="s">
        <v>2933</v>
      </c>
      <c r="D1025" s="434" t="s">
        <v>4418</v>
      </c>
      <c r="E1025" s="355">
        <v>771210</v>
      </c>
      <c r="F1025" s="511">
        <v>2134966</v>
      </c>
      <c r="G1025" s="348">
        <v>36664.370000000003</v>
      </c>
      <c r="H1025" s="348">
        <v>41000</v>
      </c>
      <c r="I1025" s="394">
        <f t="shared" si="38"/>
        <v>4335.6299999999974</v>
      </c>
      <c r="J1025" s="360">
        <f t="shared" si="39"/>
        <v>5637.2459999999737</v>
      </c>
    </row>
    <row r="1026" spans="1:10" ht="66" customHeight="1" x14ac:dyDescent="0.25">
      <c r="A1026" s="345">
        <v>44957</v>
      </c>
      <c r="B1026" s="441" t="s">
        <v>4421</v>
      </c>
      <c r="C1026" s="433" t="s">
        <v>2933</v>
      </c>
      <c r="D1026" s="434" t="s">
        <v>4422</v>
      </c>
      <c r="E1026" s="355">
        <v>657405</v>
      </c>
      <c r="F1026" s="511">
        <v>2136952</v>
      </c>
      <c r="G1026" s="348">
        <v>35826.629999999997</v>
      </c>
      <c r="H1026" s="348">
        <v>35000</v>
      </c>
      <c r="I1026" s="394">
        <f t="shared" si="38"/>
        <v>-826.62999999999738</v>
      </c>
      <c r="J1026" s="360">
        <f t="shared" si="39"/>
        <v>4810.6159999999763</v>
      </c>
    </row>
    <row r="1027" spans="1:10" ht="64.5" customHeight="1" x14ac:dyDescent="0.25">
      <c r="A1027" s="345">
        <v>44957</v>
      </c>
      <c r="B1027" s="441" t="s">
        <v>4423</v>
      </c>
      <c r="C1027" s="433" t="s">
        <v>2933</v>
      </c>
      <c r="D1027" s="434" t="s">
        <v>4424</v>
      </c>
      <c r="E1027" s="355">
        <v>657405</v>
      </c>
      <c r="F1027" s="511">
        <v>2136953</v>
      </c>
      <c r="G1027" s="348">
        <v>35620.449999999997</v>
      </c>
      <c r="H1027" s="348">
        <v>35000</v>
      </c>
      <c r="I1027" s="394">
        <f t="shared" si="38"/>
        <v>-620.44999999999709</v>
      </c>
      <c r="J1027" s="360">
        <f t="shared" si="39"/>
        <v>4190.1659999999792</v>
      </c>
    </row>
    <row r="1028" spans="1:10" ht="60" x14ac:dyDescent="0.25">
      <c r="A1028" s="345">
        <v>44959</v>
      </c>
      <c r="B1028" s="451" t="s">
        <v>4425</v>
      </c>
      <c r="C1028" s="433" t="s">
        <v>2933</v>
      </c>
      <c r="D1028" s="434" t="s">
        <v>4426</v>
      </c>
      <c r="E1028" s="355">
        <v>670500</v>
      </c>
      <c r="F1028" s="511">
        <v>2136954</v>
      </c>
      <c r="G1028" s="348">
        <v>36418.85</v>
      </c>
      <c r="H1028" s="348">
        <v>36000</v>
      </c>
      <c r="I1028" s="394">
        <f t="shared" si="38"/>
        <v>-418.84999999999854</v>
      </c>
      <c r="J1028" s="360">
        <f t="shared" si="39"/>
        <v>3771.3159999999807</v>
      </c>
    </row>
    <row r="1029" spans="1:10" ht="60" x14ac:dyDescent="0.25">
      <c r="A1029" s="345">
        <v>44960</v>
      </c>
      <c r="B1029" s="451" t="s">
        <v>4429</v>
      </c>
      <c r="C1029" s="433" t="s">
        <v>2933</v>
      </c>
      <c r="D1029" s="434" t="s">
        <v>4430</v>
      </c>
      <c r="E1029" s="355">
        <v>622380</v>
      </c>
      <c r="F1029" s="511">
        <v>2138163</v>
      </c>
      <c r="G1029" s="348">
        <v>36232.949999999997</v>
      </c>
      <c r="H1029" s="348">
        <v>33000</v>
      </c>
      <c r="I1029" s="394">
        <f t="shared" si="38"/>
        <v>-3232.9499999999971</v>
      </c>
      <c r="J1029" s="360">
        <f t="shared" si="39"/>
        <v>538.36599999998361</v>
      </c>
    </row>
    <row r="1030" spans="1:10" ht="60" x14ac:dyDescent="0.25">
      <c r="A1030" s="345">
        <v>44964</v>
      </c>
      <c r="B1030" s="451" t="s">
        <v>4437</v>
      </c>
      <c r="C1030" s="433" t="s">
        <v>2933</v>
      </c>
      <c r="D1030" s="434" t="s">
        <v>4438</v>
      </c>
      <c r="E1030" s="355">
        <v>707810</v>
      </c>
      <c r="F1030" s="511">
        <v>2139191</v>
      </c>
      <c r="G1030" s="348">
        <v>35578.019999999997</v>
      </c>
      <c r="H1030" s="348">
        <v>37000</v>
      </c>
      <c r="I1030" s="394">
        <f t="shared" si="38"/>
        <v>1421.9800000000032</v>
      </c>
      <c r="J1030" s="360">
        <f t="shared" si="39"/>
        <v>1960.3459999999868</v>
      </c>
    </row>
    <row r="1031" spans="1:10" ht="60" x14ac:dyDescent="0.25">
      <c r="A1031" s="345">
        <v>44964</v>
      </c>
      <c r="B1031" s="451" t="s">
        <v>4439</v>
      </c>
      <c r="C1031" s="433" t="s">
        <v>2933</v>
      </c>
      <c r="D1031" s="434" t="s">
        <v>4440</v>
      </c>
      <c r="E1031" s="355">
        <v>707810</v>
      </c>
      <c r="F1031" s="511">
        <v>2139192</v>
      </c>
      <c r="G1031" s="348">
        <v>35773.33</v>
      </c>
      <c r="H1031" s="348">
        <v>37000</v>
      </c>
      <c r="I1031" s="394">
        <f t="shared" si="38"/>
        <v>1226.6699999999983</v>
      </c>
      <c r="J1031" s="360">
        <f t="shared" si="39"/>
        <v>3187.0159999999851</v>
      </c>
    </row>
    <row r="1032" spans="1:10" ht="60" x14ac:dyDescent="0.25">
      <c r="A1032" s="345">
        <v>44966</v>
      </c>
      <c r="B1032" s="451" t="s">
        <v>4441</v>
      </c>
      <c r="C1032" s="433" t="s">
        <v>2933</v>
      </c>
      <c r="D1032" s="434" t="s">
        <v>4442</v>
      </c>
      <c r="E1032" s="355">
        <v>680400</v>
      </c>
      <c r="F1032" s="511">
        <v>2139600</v>
      </c>
      <c r="G1032" s="348">
        <v>35527.839999999997</v>
      </c>
      <c r="H1032" s="348">
        <v>36000</v>
      </c>
      <c r="I1032" s="394">
        <f t="shared" si="38"/>
        <v>472.16000000000349</v>
      </c>
      <c r="J1032" s="360">
        <f t="shared" si="39"/>
        <v>3659.1759999999886</v>
      </c>
    </row>
    <row r="1033" spans="1:10" ht="60" x14ac:dyDescent="0.25">
      <c r="A1033" s="345">
        <v>44967</v>
      </c>
      <c r="B1033" s="451" t="s">
        <v>4443</v>
      </c>
      <c r="C1033" s="433" t="s">
        <v>2933</v>
      </c>
      <c r="D1033" s="434" t="s">
        <v>4444</v>
      </c>
      <c r="E1033" s="355">
        <v>695526</v>
      </c>
      <c r="F1033" s="511">
        <v>2141632</v>
      </c>
      <c r="G1033" s="348">
        <v>36578.81</v>
      </c>
      <c r="H1033" s="348">
        <v>37000</v>
      </c>
      <c r="I1033" s="394">
        <f t="shared" si="38"/>
        <v>421.19000000000233</v>
      </c>
      <c r="J1033" s="360">
        <f t="shared" si="39"/>
        <v>4080.3659999999909</v>
      </c>
    </row>
    <row r="1034" spans="1:10" ht="60" x14ac:dyDescent="0.25">
      <c r="A1034" s="345">
        <v>44971</v>
      </c>
      <c r="B1034" s="451" t="s">
        <v>4451</v>
      </c>
      <c r="C1034" s="433" t="s">
        <v>2933</v>
      </c>
      <c r="D1034" s="434" t="s">
        <v>4452</v>
      </c>
      <c r="E1034" s="355">
        <v>650650</v>
      </c>
      <c r="F1034" s="511">
        <v>2414106</v>
      </c>
      <c r="G1034" s="348">
        <v>38120.120000000003</v>
      </c>
      <c r="H1034" s="348">
        <v>35000</v>
      </c>
      <c r="I1034" s="394">
        <f t="shared" si="38"/>
        <v>-3120.1200000000026</v>
      </c>
      <c r="J1034" s="360">
        <f t="shared" si="39"/>
        <v>960.24599999998827</v>
      </c>
    </row>
    <row r="1035" spans="1:10" ht="60" x14ac:dyDescent="0.25">
      <c r="A1035" s="345">
        <v>44971</v>
      </c>
      <c r="B1035" s="451" t="s">
        <v>4445</v>
      </c>
      <c r="C1035" s="433" t="s">
        <v>2933</v>
      </c>
      <c r="D1035" s="434" t="s">
        <v>4446</v>
      </c>
      <c r="E1035" s="355">
        <v>650650</v>
      </c>
      <c r="F1035" s="511">
        <v>2141407</v>
      </c>
      <c r="G1035" s="348">
        <v>38603.32</v>
      </c>
      <c r="H1035" s="348">
        <v>35000</v>
      </c>
      <c r="I1035" s="394">
        <f t="shared" si="38"/>
        <v>-3603.3199999999997</v>
      </c>
      <c r="J1035" s="360">
        <f t="shared" si="39"/>
        <v>-2643.0740000000114</v>
      </c>
    </row>
    <row r="1036" spans="1:10" ht="60" x14ac:dyDescent="0.25">
      <c r="A1036" s="345">
        <v>44973</v>
      </c>
      <c r="B1036" s="451" t="s">
        <v>4453</v>
      </c>
      <c r="C1036" s="433" t="s">
        <v>2933</v>
      </c>
      <c r="D1036" s="434" t="s">
        <v>4454</v>
      </c>
      <c r="E1036" s="355">
        <v>705850</v>
      </c>
      <c r="F1036" s="511">
        <v>2142575</v>
      </c>
      <c r="G1036" s="348">
        <v>34936.75</v>
      </c>
      <c r="H1036" s="348">
        <v>38000</v>
      </c>
      <c r="I1036" s="394">
        <f t="shared" si="38"/>
        <v>3063.25</v>
      </c>
      <c r="J1036" s="360">
        <f t="shared" si="39"/>
        <v>420.17599999998856</v>
      </c>
    </row>
    <row r="1037" spans="1:10" ht="60" x14ac:dyDescent="0.25">
      <c r="A1037" s="345">
        <v>44974</v>
      </c>
      <c r="B1037" s="451" t="s">
        <v>4455</v>
      </c>
      <c r="C1037" s="433" t="s">
        <v>2933</v>
      </c>
      <c r="D1037" s="434" t="s">
        <v>4456</v>
      </c>
      <c r="E1037" s="355">
        <v>779520</v>
      </c>
      <c r="F1037" s="511">
        <v>2142430</v>
      </c>
      <c r="G1037" s="348">
        <v>35047.050000000003</v>
      </c>
      <c r="H1037" s="348">
        <v>42000</v>
      </c>
      <c r="I1037" s="394">
        <f t="shared" si="38"/>
        <v>6952.9499999999971</v>
      </c>
      <c r="J1037" s="360">
        <f t="shared" si="39"/>
        <v>7373.1259999999857</v>
      </c>
    </row>
    <row r="1038" spans="1:10" ht="60" x14ac:dyDescent="0.25">
      <c r="A1038" s="345">
        <v>44977</v>
      </c>
      <c r="B1038" s="451" t="s">
        <v>4467</v>
      </c>
      <c r="C1038" s="433" t="s">
        <v>2933</v>
      </c>
      <c r="D1038" s="434" t="s">
        <v>4468</v>
      </c>
      <c r="E1038" s="355">
        <v>698440</v>
      </c>
      <c r="F1038" s="511">
        <v>2146523</v>
      </c>
      <c r="G1038" s="348">
        <v>40988.65</v>
      </c>
      <c r="H1038" s="348">
        <v>38000</v>
      </c>
      <c r="I1038" s="394">
        <f t="shared" si="38"/>
        <v>-2988.6500000000015</v>
      </c>
      <c r="J1038" s="360"/>
    </row>
    <row r="1039" spans="1:10" ht="60" x14ac:dyDescent="0.25">
      <c r="A1039" s="345">
        <v>44977</v>
      </c>
      <c r="B1039" s="451" t="s">
        <v>4461</v>
      </c>
      <c r="C1039" s="433" t="s">
        <v>2933</v>
      </c>
      <c r="D1039" s="434" t="s">
        <v>4462</v>
      </c>
      <c r="E1039" s="355">
        <v>698440</v>
      </c>
      <c r="F1039" s="511">
        <v>2144343</v>
      </c>
      <c r="G1039" s="348">
        <v>38990.51</v>
      </c>
      <c r="H1039" s="348">
        <v>38000</v>
      </c>
      <c r="I1039" s="394">
        <f t="shared" si="38"/>
        <v>-990.51000000000204</v>
      </c>
      <c r="J1039" s="360">
        <f>J1037+I1039</f>
        <v>6382.6159999999836</v>
      </c>
    </row>
    <row r="1040" spans="1:10" ht="60" x14ac:dyDescent="0.25">
      <c r="A1040" s="345">
        <v>44980</v>
      </c>
      <c r="B1040" s="451" t="s">
        <v>4463</v>
      </c>
      <c r="C1040" s="433" t="s">
        <v>2933</v>
      </c>
      <c r="D1040" s="434" t="s">
        <v>4464</v>
      </c>
      <c r="E1040" s="355">
        <v>606870</v>
      </c>
      <c r="F1040" s="511">
        <v>2144344</v>
      </c>
      <c r="G1040" s="348">
        <v>40100.58</v>
      </c>
      <c r="H1040" s="348">
        <v>33000</v>
      </c>
      <c r="I1040" s="394">
        <f t="shared" si="38"/>
        <v>-7100.5800000000017</v>
      </c>
      <c r="J1040" s="360">
        <f t="shared" si="39"/>
        <v>-717.96400000001813</v>
      </c>
    </row>
    <row r="1041" spans="1:10" ht="60" x14ac:dyDescent="0.25">
      <c r="A1041" s="345">
        <v>44981</v>
      </c>
      <c r="B1041" s="451" t="s">
        <v>4465</v>
      </c>
      <c r="C1041" s="433" t="s">
        <v>2933</v>
      </c>
      <c r="D1041" s="434" t="s">
        <v>4466</v>
      </c>
      <c r="E1041" s="355">
        <v>775068</v>
      </c>
      <c r="F1041" s="511">
        <v>2145224</v>
      </c>
      <c r="G1041" s="348">
        <v>39554.660000000003</v>
      </c>
      <c r="H1041" s="348">
        <v>42000</v>
      </c>
      <c r="I1041" s="394">
        <f t="shared" si="38"/>
        <v>2445.3399999999965</v>
      </c>
      <c r="J1041" s="360">
        <f t="shared" si="39"/>
        <v>1727.3759999999784</v>
      </c>
    </row>
    <row r="1042" spans="1:10" ht="60" x14ac:dyDescent="0.25">
      <c r="A1042" s="345">
        <v>44985</v>
      </c>
      <c r="B1042" s="451" t="s">
        <v>4469</v>
      </c>
      <c r="C1042" s="433" t="s">
        <v>2933</v>
      </c>
      <c r="D1042" s="434" t="s">
        <v>4470</v>
      </c>
      <c r="E1042" s="355">
        <v>743458.5</v>
      </c>
      <c r="F1042" s="511">
        <v>2146524</v>
      </c>
      <c r="G1042" s="348">
        <v>40927.81</v>
      </c>
      <c r="H1042" s="348">
        <v>40500</v>
      </c>
      <c r="I1042" s="394">
        <f t="shared" si="38"/>
        <v>-427.80999999999767</v>
      </c>
      <c r="J1042" s="360">
        <f t="shared" si="39"/>
        <v>1299.5659999999807</v>
      </c>
    </row>
    <row r="1043" spans="1:10" ht="60" x14ac:dyDescent="0.25">
      <c r="A1043" s="345">
        <v>44985</v>
      </c>
      <c r="B1043" s="451" t="s">
        <v>4471</v>
      </c>
      <c r="C1043" s="433" t="s">
        <v>2933</v>
      </c>
      <c r="D1043" s="434" t="s">
        <v>4472</v>
      </c>
      <c r="E1043" s="355">
        <v>743458.5</v>
      </c>
      <c r="F1043" s="511">
        <v>2146525</v>
      </c>
      <c r="G1043" s="348">
        <v>41391.919999999998</v>
      </c>
      <c r="H1043" s="348">
        <v>40500</v>
      </c>
      <c r="I1043" s="394">
        <f t="shared" si="38"/>
        <v>-891.91999999999825</v>
      </c>
      <c r="J1043" s="360">
        <f t="shared" si="39"/>
        <v>407.64599999998245</v>
      </c>
    </row>
    <row r="1044" spans="1:10" ht="60" x14ac:dyDescent="0.25">
      <c r="A1044" s="345">
        <v>44988</v>
      </c>
      <c r="B1044" s="339" t="s">
        <v>4478</v>
      </c>
      <c r="C1044" s="433" t="s">
        <v>2933</v>
      </c>
      <c r="D1044" s="434" t="s">
        <v>4479</v>
      </c>
      <c r="E1044" s="355">
        <v>771162.5</v>
      </c>
      <c r="F1044" s="511">
        <v>2148603</v>
      </c>
      <c r="G1044" s="348">
        <v>41694.25</v>
      </c>
      <c r="H1044" s="348">
        <v>42500</v>
      </c>
      <c r="I1044" s="394">
        <f t="shared" si="38"/>
        <v>805.75</v>
      </c>
      <c r="J1044" s="360">
        <f t="shared" si="39"/>
        <v>1213.3959999999825</v>
      </c>
    </row>
    <row r="1045" spans="1:10" ht="60" x14ac:dyDescent="0.25">
      <c r="A1045" s="345">
        <v>44992</v>
      </c>
      <c r="B1045" s="339" t="s">
        <v>4480</v>
      </c>
      <c r="C1045" s="433" t="s">
        <v>2933</v>
      </c>
      <c r="D1045" s="434" t="s">
        <v>4481</v>
      </c>
      <c r="E1045" s="355">
        <v>784305</v>
      </c>
      <c r="F1045" s="511">
        <v>2149221</v>
      </c>
      <c r="G1045" s="348">
        <v>43925.95</v>
      </c>
      <c r="H1045" s="348">
        <v>43500</v>
      </c>
      <c r="I1045" s="394">
        <f t="shared" si="38"/>
        <v>-425.94999999999709</v>
      </c>
      <c r="J1045" s="360">
        <f t="shared" si="39"/>
        <v>787.44599999998536</v>
      </c>
    </row>
    <row r="1046" spans="1:10" ht="60" x14ac:dyDescent="0.25">
      <c r="A1046" s="345">
        <v>44992</v>
      </c>
      <c r="B1046" s="339" t="s">
        <v>4482</v>
      </c>
      <c r="C1046" s="433" t="s">
        <v>2933</v>
      </c>
      <c r="D1046" s="434" t="s">
        <v>4483</v>
      </c>
      <c r="E1046" s="355">
        <v>784305</v>
      </c>
      <c r="F1046" s="511">
        <v>2149222</v>
      </c>
      <c r="G1046" s="348">
        <v>44521.45</v>
      </c>
      <c r="H1046" s="348">
        <v>43500</v>
      </c>
      <c r="I1046" s="394">
        <f t="shared" si="38"/>
        <v>-1021.4499999999971</v>
      </c>
      <c r="J1046" s="360">
        <f t="shared" si="39"/>
        <v>-234.00400000001173</v>
      </c>
    </row>
    <row r="1047" spans="1:10" ht="60" x14ac:dyDescent="0.25">
      <c r="A1047" s="345">
        <v>44995</v>
      </c>
      <c r="B1047" s="339" t="s">
        <v>4485</v>
      </c>
      <c r="C1047" s="433" t="s">
        <v>2933</v>
      </c>
      <c r="D1047" s="434" t="s">
        <v>4486</v>
      </c>
      <c r="E1047" s="355">
        <v>868090</v>
      </c>
      <c r="F1047" s="511">
        <v>2150931</v>
      </c>
      <c r="G1047" s="348">
        <v>44950.13</v>
      </c>
      <c r="H1047" s="348">
        <v>47000</v>
      </c>
      <c r="I1047" s="394">
        <f t="shared" si="38"/>
        <v>2049.8700000000026</v>
      </c>
      <c r="J1047" s="360">
        <f t="shared" si="39"/>
        <v>1815.8659999999909</v>
      </c>
    </row>
    <row r="1048" spans="1:10" ht="60" x14ac:dyDescent="0.25">
      <c r="A1048" s="345">
        <v>44999</v>
      </c>
      <c r="B1048" s="339" t="s">
        <v>4492</v>
      </c>
      <c r="C1048" s="490" t="s">
        <v>2933</v>
      </c>
      <c r="D1048" s="434" t="s">
        <v>4493</v>
      </c>
      <c r="E1048" s="355">
        <v>854035</v>
      </c>
      <c r="F1048" s="511">
        <v>2152829</v>
      </c>
      <c r="G1048" s="348">
        <v>37681.1</v>
      </c>
      <c r="H1048" s="348">
        <v>45500</v>
      </c>
      <c r="I1048" s="394">
        <f t="shared" si="38"/>
        <v>7818.9000000000015</v>
      </c>
      <c r="J1048" s="360">
        <f t="shared" si="39"/>
        <v>9634.7659999999923</v>
      </c>
    </row>
    <row r="1049" spans="1:10" ht="60" x14ac:dyDescent="0.25">
      <c r="A1049" s="345">
        <v>44999</v>
      </c>
      <c r="B1049" s="339" t="s">
        <v>4494</v>
      </c>
      <c r="C1049" s="490" t="s">
        <v>2933</v>
      </c>
      <c r="D1049" s="434" t="s">
        <v>4495</v>
      </c>
      <c r="E1049" s="355">
        <v>854035</v>
      </c>
      <c r="F1049" s="511">
        <v>2152830</v>
      </c>
      <c r="G1049" s="348">
        <v>37942.28</v>
      </c>
      <c r="H1049" s="348">
        <v>45500</v>
      </c>
      <c r="I1049" s="394">
        <f t="shared" si="38"/>
        <v>7557.7200000000012</v>
      </c>
      <c r="J1049" s="360">
        <f t="shared" si="39"/>
        <v>17192.485999999994</v>
      </c>
    </row>
    <row r="1050" spans="1:10" ht="60" x14ac:dyDescent="0.25">
      <c r="A1050" s="345">
        <v>45002</v>
      </c>
      <c r="B1050" s="339" t="s">
        <v>4496</v>
      </c>
      <c r="C1050" s="490" t="s">
        <v>2933</v>
      </c>
      <c r="D1050" s="434" t="s">
        <v>4497</v>
      </c>
      <c r="E1050" s="355">
        <v>659225</v>
      </c>
      <c r="F1050" s="511">
        <v>2154028</v>
      </c>
      <c r="G1050" s="348">
        <v>36277.01</v>
      </c>
      <c r="H1050" s="348">
        <v>35000</v>
      </c>
      <c r="I1050" s="394">
        <f t="shared" si="38"/>
        <v>-1277.010000000002</v>
      </c>
      <c r="J1050" s="360">
        <f t="shared" si="39"/>
        <v>15915.475999999991</v>
      </c>
    </row>
    <row r="1051" spans="1:10" ht="60" x14ac:dyDescent="0.25">
      <c r="A1051" s="345">
        <v>45006</v>
      </c>
      <c r="B1051" s="339" t="s">
        <v>4500</v>
      </c>
      <c r="C1051" s="491" t="s">
        <v>2933</v>
      </c>
      <c r="D1051" s="434" t="s">
        <v>4501</v>
      </c>
      <c r="E1051" s="355">
        <v>580630</v>
      </c>
      <c r="F1051" s="511">
        <v>2155266</v>
      </c>
      <c r="G1051" s="348">
        <v>36897.480000000003</v>
      </c>
      <c r="H1051" s="348">
        <v>31000</v>
      </c>
      <c r="I1051" s="394">
        <f t="shared" si="38"/>
        <v>-5897.4800000000032</v>
      </c>
      <c r="J1051" s="360">
        <f t="shared" si="39"/>
        <v>10017.995999999988</v>
      </c>
    </row>
    <row r="1052" spans="1:10" ht="60.75" thickBot="1" x14ac:dyDescent="0.3">
      <c r="A1052" s="345">
        <v>45006</v>
      </c>
      <c r="B1052" s="493" t="s">
        <v>4502</v>
      </c>
      <c r="C1052" s="491" t="s">
        <v>2933</v>
      </c>
      <c r="D1052" s="434" t="s">
        <v>4503</v>
      </c>
      <c r="E1052" s="355">
        <v>580630</v>
      </c>
      <c r="F1052" s="511">
        <v>2156335</v>
      </c>
      <c r="G1052" s="348">
        <v>36612.92</v>
      </c>
      <c r="H1052" s="348">
        <v>31000</v>
      </c>
      <c r="I1052" s="394">
        <f t="shared" si="38"/>
        <v>-5612.9199999999983</v>
      </c>
      <c r="J1052" s="360">
        <f t="shared" si="39"/>
        <v>4405.07599999999</v>
      </c>
    </row>
    <row r="1053" spans="1:10" ht="75.75" customHeight="1" x14ac:dyDescent="0.25">
      <c r="A1053" s="576">
        <v>45009</v>
      </c>
      <c r="B1053" s="586" t="s">
        <v>4529</v>
      </c>
      <c r="C1053" s="588" t="s">
        <v>2933</v>
      </c>
      <c r="D1053" s="589" t="s">
        <v>4504</v>
      </c>
      <c r="E1053" s="355">
        <v>650650</v>
      </c>
      <c r="F1053" s="511">
        <v>2156336</v>
      </c>
      <c r="G1053" s="348">
        <v>37520.800000000003</v>
      </c>
      <c r="H1053" s="348">
        <v>35000</v>
      </c>
      <c r="I1053" s="394">
        <f t="shared" si="38"/>
        <v>-2520.8000000000029</v>
      </c>
      <c r="J1053" s="360">
        <f t="shared" si="39"/>
        <v>1884.2759999999871</v>
      </c>
    </row>
    <row r="1054" spans="1:10" ht="33" customHeight="1" thickBot="1" x14ac:dyDescent="0.35">
      <c r="A1054" s="576"/>
      <c r="B1054" s="587"/>
      <c r="C1054" s="588"/>
      <c r="D1054" s="590"/>
      <c r="E1054" s="355"/>
      <c r="F1054" s="526">
        <v>94791</v>
      </c>
      <c r="G1054" s="348"/>
      <c r="H1054" s="507">
        <v>1291.52</v>
      </c>
      <c r="I1054" s="394">
        <f t="shared" si="38"/>
        <v>1291.52</v>
      </c>
      <c r="J1054" s="360">
        <f t="shared" si="39"/>
        <v>3175.7959999999871</v>
      </c>
    </row>
    <row r="1055" spans="1:10" ht="60.75" thickBot="1" x14ac:dyDescent="0.3">
      <c r="A1055" s="345">
        <v>45013</v>
      </c>
      <c r="B1055" s="494" t="s">
        <v>4507</v>
      </c>
      <c r="C1055" s="492" t="s">
        <v>2933</v>
      </c>
      <c r="D1055" s="434" t="s">
        <v>4506</v>
      </c>
      <c r="E1055" s="355">
        <v>698440</v>
      </c>
      <c r="F1055" s="511">
        <v>2157628</v>
      </c>
      <c r="G1055" s="348">
        <v>34909.81</v>
      </c>
      <c r="H1055" s="348">
        <v>38000</v>
      </c>
      <c r="I1055" s="394">
        <f t="shared" si="38"/>
        <v>3090.1900000000023</v>
      </c>
      <c r="J1055" s="360">
        <f t="shared" si="39"/>
        <v>6265.9859999999899</v>
      </c>
    </row>
    <row r="1056" spans="1:10" ht="60.75" thickBot="1" x14ac:dyDescent="0.3">
      <c r="A1056" s="345">
        <v>45013</v>
      </c>
      <c r="B1056" s="494" t="s">
        <v>4508</v>
      </c>
      <c r="C1056" s="492" t="s">
        <v>2933</v>
      </c>
      <c r="D1056" s="434" t="s">
        <v>4509</v>
      </c>
      <c r="E1056" s="355">
        <v>698440</v>
      </c>
      <c r="F1056" s="511">
        <v>2157629</v>
      </c>
      <c r="G1056" s="348">
        <v>34528.85</v>
      </c>
      <c r="H1056" s="348">
        <v>38000</v>
      </c>
      <c r="I1056" s="394">
        <f t="shared" si="38"/>
        <v>3471.1500000000015</v>
      </c>
      <c r="J1056" s="360">
        <f t="shared" si="39"/>
        <v>9737.1359999999913</v>
      </c>
    </row>
    <row r="1057" spans="1:10" ht="60.75" thickBot="1" x14ac:dyDescent="0.4">
      <c r="A1057" s="345">
        <v>45016</v>
      </c>
      <c r="B1057" s="494" t="s">
        <v>4510</v>
      </c>
      <c r="C1057" s="431" t="s">
        <v>2933</v>
      </c>
      <c r="D1057" s="434" t="s">
        <v>4511</v>
      </c>
      <c r="E1057" s="355">
        <v>633500</v>
      </c>
      <c r="F1057" s="511">
        <v>2159910</v>
      </c>
      <c r="G1057" s="348">
        <v>33234.79</v>
      </c>
      <c r="H1057" s="348">
        <v>35000</v>
      </c>
      <c r="I1057" s="394">
        <f t="shared" si="36"/>
        <v>1765.2099999999991</v>
      </c>
      <c r="J1057" s="360">
        <f t="shared" ref="J1057:J1061" si="40">J1056+I1057</f>
        <v>11502.34599999999</v>
      </c>
    </row>
    <row r="1058" spans="1:10" ht="77.25" customHeight="1" thickBot="1" x14ac:dyDescent="0.4">
      <c r="A1058" s="345">
        <v>45020</v>
      </c>
      <c r="B1058" s="495" t="s">
        <v>4519</v>
      </c>
      <c r="C1058" s="437" t="s">
        <v>2933</v>
      </c>
      <c r="D1058" s="434" t="s">
        <v>4520</v>
      </c>
      <c r="E1058" s="355">
        <v>615060</v>
      </c>
      <c r="F1058" s="511">
        <v>2160033</v>
      </c>
      <c r="G1058" s="348">
        <v>32058.66</v>
      </c>
      <c r="H1058" s="348">
        <v>34000</v>
      </c>
      <c r="I1058" s="394">
        <f t="shared" si="36"/>
        <v>1941.3400000000001</v>
      </c>
      <c r="J1058" s="360">
        <f t="shared" si="40"/>
        <v>13443.685999999991</v>
      </c>
    </row>
    <row r="1059" spans="1:10" ht="72.75" customHeight="1" thickBot="1" x14ac:dyDescent="0.4">
      <c r="A1059" s="345">
        <v>45020</v>
      </c>
      <c r="B1059" s="495" t="s">
        <v>4521</v>
      </c>
      <c r="C1059" s="437" t="s">
        <v>2933</v>
      </c>
      <c r="D1059" s="434" t="s">
        <v>4522</v>
      </c>
      <c r="E1059" s="355">
        <v>615060</v>
      </c>
      <c r="F1059" s="511">
        <v>2159765</v>
      </c>
      <c r="G1059" s="348">
        <v>32238.52</v>
      </c>
      <c r="H1059" s="348">
        <v>34000</v>
      </c>
      <c r="I1059" s="394">
        <f t="shared" ref="I1059:I1060" si="41">H1059-G1059</f>
        <v>1761.4799999999996</v>
      </c>
      <c r="J1059" s="360">
        <f t="shared" si="40"/>
        <v>15205.16599999999</v>
      </c>
    </row>
    <row r="1060" spans="1:10" ht="72" customHeight="1" thickBot="1" x14ac:dyDescent="0.3">
      <c r="A1060" s="345">
        <v>45021</v>
      </c>
      <c r="B1060" s="495" t="s">
        <v>4512</v>
      </c>
      <c r="C1060" s="424" t="s">
        <v>2798</v>
      </c>
      <c r="D1060" s="434" t="s">
        <v>4514</v>
      </c>
      <c r="E1060" s="355">
        <v>549750</v>
      </c>
      <c r="F1060" s="511">
        <v>2160409</v>
      </c>
      <c r="G1060" s="348">
        <v>31573.33</v>
      </c>
      <c r="H1060" s="348">
        <v>30000</v>
      </c>
      <c r="I1060" s="394">
        <f t="shared" si="41"/>
        <v>-1573.3300000000017</v>
      </c>
      <c r="J1060" s="360">
        <f t="shared" si="40"/>
        <v>13631.835999999988</v>
      </c>
    </row>
    <row r="1061" spans="1:10" ht="71.25" customHeight="1" thickBot="1" x14ac:dyDescent="0.3">
      <c r="A1061" s="345">
        <v>45026</v>
      </c>
      <c r="B1061" s="495" t="s">
        <v>4515</v>
      </c>
      <c r="C1061" s="424" t="s">
        <v>2798</v>
      </c>
      <c r="D1061" s="434" t="s">
        <v>4516</v>
      </c>
      <c r="E1061" s="355">
        <v>511840</v>
      </c>
      <c r="F1061" s="511">
        <v>2161383</v>
      </c>
      <c r="G1061" s="348">
        <v>33032.17</v>
      </c>
      <c r="H1061" s="348">
        <v>28000</v>
      </c>
      <c r="I1061" s="394">
        <f t="shared" ref="I1061:I1160" si="42">H1061-G1061</f>
        <v>-5032.1699999999983</v>
      </c>
      <c r="J1061" s="360">
        <f t="shared" si="40"/>
        <v>8599.6659999999902</v>
      </c>
    </row>
    <row r="1062" spans="1:10" ht="77.25" customHeight="1" thickBot="1" x14ac:dyDescent="0.3">
      <c r="A1062" s="345">
        <v>45027</v>
      </c>
      <c r="B1062" s="495" t="s">
        <v>4525</v>
      </c>
      <c r="C1062" s="424" t="s">
        <v>2798</v>
      </c>
      <c r="D1062" s="434" t="s">
        <v>4526</v>
      </c>
      <c r="E1062" s="355">
        <v>545100</v>
      </c>
      <c r="F1062" s="511">
        <v>2163260</v>
      </c>
      <c r="G1062" s="348">
        <v>34333.940999999999</v>
      </c>
      <c r="H1062" s="348">
        <v>30000</v>
      </c>
      <c r="I1062" s="394">
        <f t="shared" si="42"/>
        <v>-4333.9409999999989</v>
      </c>
      <c r="J1062" s="360">
        <f t="shared" ref="J1062:J1159" si="43">J1061+I1062</f>
        <v>4265.7249999999913</v>
      </c>
    </row>
    <row r="1063" spans="1:10" ht="81" customHeight="1" thickBot="1" x14ac:dyDescent="0.3">
      <c r="A1063" s="345">
        <v>45027</v>
      </c>
      <c r="B1063" s="495" t="s">
        <v>4527</v>
      </c>
      <c r="C1063" s="424" t="s">
        <v>2798</v>
      </c>
      <c r="D1063" s="434" t="s">
        <v>4528</v>
      </c>
      <c r="E1063" s="355">
        <v>545100</v>
      </c>
      <c r="F1063" s="511">
        <v>2163261</v>
      </c>
      <c r="G1063" s="348">
        <v>34559.760000000002</v>
      </c>
      <c r="H1063" s="348">
        <v>30000</v>
      </c>
      <c r="I1063" s="394">
        <f t="shared" si="42"/>
        <v>-4559.760000000002</v>
      </c>
      <c r="J1063" s="360">
        <f t="shared" si="43"/>
        <v>-294.03500000001077</v>
      </c>
    </row>
    <row r="1064" spans="1:10" ht="78" customHeight="1" thickBot="1" x14ac:dyDescent="0.4">
      <c r="A1064" s="345">
        <v>45029</v>
      </c>
      <c r="B1064" s="495" t="s">
        <v>4530</v>
      </c>
      <c r="C1064" s="437" t="s">
        <v>2933</v>
      </c>
      <c r="D1064" s="434" t="s">
        <v>4531</v>
      </c>
      <c r="E1064" s="355">
        <v>595650</v>
      </c>
      <c r="F1064" s="511">
        <v>2164070</v>
      </c>
      <c r="G1064" s="348">
        <v>31159.03</v>
      </c>
      <c r="H1064" s="348">
        <v>33000</v>
      </c>
      <c r="I1064" s="394">
        <f t="shared" si="42"/>
        <v>1840.9700000000012</v>
      </c>
      <c r="J1064" s="360">
        <f t="shared" si="43"/>
        <v>1546.9349999999904</v>
      </c>
    </row>
    <row r="1065" spans="1:10" ht="78" customHeight="1" thickBot="1" x14ac:dyDescent="0.4">
      <c r="A1065" s="345">
        <v>45034</v>
      </c>
      <c r="B1065" s="495" t="s">
        <v>4538</v>
      </c>
      <c r="C1065" s="437" t="s">
        <v>2933</v>
      </c>
      <c r="D1065" s="434" t="s">
        <v>4539</v>
      </c>
      <c r="E1065" s="355">
        <v>813375</v>
      </c>
      <c r="F1065" s="511">
        <v>2167222</v>
      </c>
      <c r="G1065" s="348">
        <v>35381.370000000003</v>
      </c>
      <c r="H1065" s="348">
        <v>45000</v>
      </c>
      <c r="I1065" s="394">
        <f t="shared" si="42"/>
        <v>9618.6299999999974</v>
      </c>
      <c r="J1065" s="360">
        <f t="shared" si="43"/>
        <v>11165.564999999988</v>
      </c>
    </row>
    <row r="1066" spans="1:10" ht="78" customHeight="1" thickBot="1" x14ac:dyDescent="0.4">
      <c r="A1066" s="345">
        <v>45034</v>
      </c>
      <c r="B1066" s="495" t="s">
        <v>4534</v>
      </c>
      <c r="C1066" s="437" t="s">
        <v>2933</v>
      </c>
      <c r="D1066" s="434" t="s">
        <v>4535</v>
      </c>
      <c r="E1066" s="355">
        <v>813375</v>
      </c>
      <c r="F1066" s="511">
        <v>2166077</v>
      </c>
      <c r="G1066" s="348">
        <v>33223.050000000003</v>
      </c>
      <c r="H1066" s="348">
        <v>45000</v>
      </c>
      <c r="I1066" s="394">
        <f t="shared" si="42"/>
        <v>11776.949999999997</v>
      </c>
      <c r="J1066" s="360">
        <f t="shared" si="43"/>
        <v>22942.514999999985</v>
      </c>
    </row>
    <row r="1067" spans="1:10" ht="78" customHeight="1" thickBot="1" x14ac:dyDescent="0.4">
      <c r="A1067" s="345"/>
      <c r="B1067" s="495" t="s">
        <v>4546</v>
      </c>
      <c r="C1067" s="437" t="s">
        <v>2933</v>
      </c>
      <c r="D1067" s="434" t="s">
        <v>4547</v>
      </c>
      <c r="E1067" s="355">
        <v>864960</v>
      </c>
      <c r="F1067" s="511">
        <v>2168066</v>
      </c>
      <c r="G1067" s="348">
        <v>36242.5</v>
      </c>
      <c r="H1067" s="348">
        <v>48000</v>
      </c>
      <c r="I1067" s="394">
        <f t="shared" si="42"/>
        <v>11757.5</v>
      </c>
      <c r="J1067" s="360">
        <f t="shared" si="43"/>
        <v>34700.014999999985</v>
      </c>
    </row>
    <row r="1068" spans="1:10" ht="78" customHeight="1" thickBot="1" x14ac:dyDescent="0.4">
      <c r="A1068" s="345">
        <v>45040</v>
      </c>
      <c r="B1068" s="495" t="s">
        <v>4540</v>
      </c>
      <c r="C1068" s="437" t="s">
        <v>2933</v>
      </c>
      <c r="D1068" s="434" t="s">
        <v>4541</v>
      </c>
      <c r="E1068" s="355">
        <v>451200</v>
      </c>
      <c r="F1068" s="511">
        <v>2167609</v>
      </c>
      <c r="G1068" s="348">
        <v>35155.06</v>
      </c>
      <c r="H1068" s="348">
        <v>25000</v>
      </c>
      <c r="I1068" s="394">
        <f t="shared" si="42"/>
        <v>-10155.059999999998</v>
      </c>
      <c r="J1068" s="360">
        <f t="shared" si="43"/>
        <v>24544.954999999987</v>
      </c>
    </row>
    <row r="1069" spans="1:10" ht="85.5" customHeight="1" thickBot="1" x14ac:dyDescent="0.4">
      <c r="A1069" s="345">
        <v>45041</v>
      </c>
      <c r="B1069" s="495" t="s">
        <v>4548</v>
      </c>
      <c r="C1069" s="437" t="s">
        <v>2933</v>
      </c>
      <c r="D1069" s="434" t="s">
        <v>4549</v>
      </c>
      <c r="E1069" s="355">
        <v>449750</v>
      </c>
      <c r="F1069" s="511">
        <v>2168584</v>
      </c>
      <c r="G1069" s="348">
        <v>36136.959999999999</v>
      </c>
      <c r="H1069" s="348">
        <v>25000</v>
      </c>
      <c r="I1069" s="394">
        <f t="shared" si="42"/>
        <v>-11136.96</v>
      </c>
      <c r="J1069" s="360">
        <f t="shared" si="43"/>
        <v>13407.994999999988</v>
      </c>
    </row>
    <row r="1070" spans="1:10" ht="78.75" customHeight="1" thickBot="1" x14ac:dyDescent="0.3">
      <c r="A1070" s="345">
        <v>45043</v>
      </c>
      <c r="B1070" s="495" t="s">
        <v>4550</v>
      </c>
      <c r="C1070" s="424" t="s">
        <v>2798</v>
      </c>
      <c r="D1070" s="434" t="s">
        <v>4551</v>
      </c>
      <c r="E1070" s="355">
        <v>651240</v>
      </c>
      <c r="F1070" s="511">
        <v>2169923</v>
      </c>
      <c r="G1070" s="348">
        <v>36764.33</v>
      </c>
      <c r="H1070" s="348">
        <v>36000</v>
      </c>
      <c r="I1070" s="394">
        <f t="shared" si="42"/>
        <v>-764.33000000000175</v>
      </c>
      <c r="J1070" s="360">
        <f t="shared" si="43"/>
        <v>12643.664999999986</v>
      </c>
    </row>
    <row r="1071" spans="1:10" ht="82.5" customHeight="1" thickBot="1" x14ac:dyDescent="0.4">
      <c r="A1071" s="345">
        <v>45043</v>
      </c>
      <c r="B1071" s="495" t="s">
        <v>4552</v>
      </c>
      <c r="C1071" s="437" t="s">
        <v>2933</v>
      </c>
      <c r="D1071" s="434" t="s">
        <v>4553</v>
      </c>
      <c r="E1071" s="355">
        <v>651240</v>
      </c>
      <c r="F1071" s="511">
        <v>2169924</v>
      </c>
      <c r="G1071" s="348">
        <v>36717.919999999998</v>
      </c>
      <c r="H1071" s="348">
        <v>36000</v>
      </c>
      <c r="I1071" s="394">
        <f t="shared" si="42"/>
        <v>-717.91999999999825</v>
      </c>
      <c r="J1071" s="360">
        <f t="shared" si="43"/>
        <v>11925.744999999988</v>
      </c>
    </row>
    <row r="1072" spans="1:10" ht="75" customHeight="1" thickBot="1" x14ac:dyDescent="0.4">
      <c r="A1072" s="345">
        <v>45043</v>
      </c>
      <c r="B1072" s="495" t="s">
        <v>4554</v>
      </c>
      <c r="C1072" s="437" t="s">
        <v>2933</v>
      </c>
      <c r="D1072" s="509" t="s">
        <v>4555</v>
      </c>
      <c r="E1072" s="355">
        <v>651240</v>
      </c>
      <c r="F1072" s="511">
        <v>2169925</v>
      </c>
      <c r="G1072" s="348">
        <v>36930.730000000003</v>
      </c>
      <c r="H1072" s="348">
        <v>36000</v>
      </c>
      <c r="I1072" s="394">
        <f t="shared" si="42"/>
        <v>-930.7300000000032</v>
      </c>
      <c r="J1072" s="360">
        <f t="shared" si="43"/>
        <v>10995.014999999985</v>
      </c>
    </row>
    <row r="1073" spans="1:10" ht="75" customHeight="1" thickBot="1" x14ac:dyDescent="0.4">
      <c r="A1073" s="345">
        <v>45048</v>
      </c>
      <c r="B1073" s="508" t="s">
        <v>4558</v>
      </c>
      <c r="C1073" s="437" t="s">
        <v>2933</v>
      </c>
      <c r="D1073" s="509" t="s">
        <v>4559</v>
      </c>
      <c r="E1073" s="355">
        <v>665260</v>
      </c>
      <c r="F1073" s="511">
        <v>2171143</v>
      </c>
      <c r="G1073" s="348">
        <v>36076.410000000003</v>
      </c>
      <c r="H1073" s="348">
        <v>37000</v>
      </c>
      <c r="I1073" s="394">
        <f t="shared" si="42"/>
        <v>923.58999999999651</v>
      </c>
      <c r="J1073" s="360">
        <f t="shared" si="43"/>
        <v>11918.604999999981</v>
      </c>
    </row>
    <row r="1074" spans="1:10" ht="72" customHeight="1" thickBot="1" x14ac:dyDescent="0.4">
      <c r="A1074" s="345">
        <v>45048</v>
      </c>
      <c r="B1074" s="508" t="s">
        <v>4556</v>
      </c>
      <c r="C1074" s="437" t="s">
        <v>2933</v>
      </c>
      <c r="D1074" s="509" t="s">
        <v>4557</v>
      </c>
      <c r="E1074" s="355">
        <v>665200</v>
      </c>
      <c r="F1074" s="511">
        <v>2171144</v>
      </c>
      <c r="G1074" s="348">
        <v>35771.360000000001</v>
      </c>
      <c r="H1074" s="348">
        <v>37000</v>
      </c>
      <c r="I1074" s="394">
        <f t="shared" si="42"/>
        <v>1228.6399999999994</v>
      </c>
      <c r="J1074" s="360">
        <f t="shared" si="43"/>
        <v>13147.244999999981</v>
      </c>
    </row>
    <row r="1075" spans="1:10" ht="69.75" customHeight="1" thickBot="1" x14ac:dyDescent="0.4">
      <c r="A1075" s="345">
        <v>45050</v>
      </c>
      <c r="B1075" s="508" t="s">
        <v>4568</v>
      </c>
      <c r="C1075" s="437" t="s">
        <v>2933</v>
      </c>
      <c r="D1075" s="434" t="s">
        <v>4569</v>
      </c>
      <c r="E1075" s="355">
        <v>698568</v>
      </c>
      <c r="F1075" s="511">
        <v>2172349</v>
      </c>
      <c r="G1075" s="348">
        <v>41284.160000000003</v>
      </c>
      <c r="H1075" s="348">
        <v>39000</v>
      </c>
      <c r="I1075" s="394">
        <f t="shared" si="42"/>
        <v>-2284.1600000000035</v>
      </c>
      <c r="J1075" s="360">
        <f t="shared" si="43"/>
        <v>10863.084999999977</v>
      </c>
    </row>
    <row r="1076" spans="1:10" ht="75.75" customHeight="1" thickBot="1" x14ac:dyDescent="0.4">
      <c r="A1076" s="345">
        <v>45050</v>
      </c>
      <c r="B1076" s="508" t="s">
        <v>4570</v>
      </c>
      <c r="C1076" s="437" t="s">
        <v>2933</v>
      </c>
      <c r="D1076" s="434" t="s">
        <v>4571</v>
      </c>
      <c r="E1076" s="355">
        <v>698568</v>
      </c>
      <c r="F1076" s="511">
        <v>2172350</v>
      </c>
      <c r="G1076" s="348">
        <v>42051.39</v>
      </c>
      <c r="H1076" s="348">
        <v>39000</v>
      </c>
      <c r="I1076" s="394">
        <f t="shared" si="42"/>
        <v>-3051.3899999999994</v>
      </c>
      <c r="J1076" s="360">
        <f t="shared" si="43"/>
        <v>7811.6949999999779</v>
      </c>
    </row>
    <row r="1077" spans="1:10" ht="74.25" customHeight="1" thickBot="1" x14ac:dyDescent="0.4">
      <c r="A1077" s="345">
        <v>45055</v>
      </c>
      <c r="B1077" s="508" t="s">
        <v>4572</v>
      </c>
      <c r="C1077" s="437" t="s">
        <v>2933</v>
      </c>
      <c r="D1077" s="434" t="s">
        <v>4573</v>
      </c>
      <c r="E1077" s="355">
        <v>731604</v>
      </c>
      <c r="F1077" s="511">
        <v>2173888</v>
      </c>
      <c r="G1077" s="348">
        <v>42966.36</v>
      </c>
      <c r="H1077" s="348">
        <v>41000</v>
      </c>
      <c r="I1077" s="394">
        <f t="shared" si="42"/>
        <v>-1966.3600000000006</v>
      </c>
      <c r="J1077" s="360">
        <f t="shared" si="43"/>
        <v>5845.3349999999773</v>
      </c>
    </row>
    <row r="1078" spans="1:10" ht="74.25" customHeight="1" thickBot="1" x14ac:dyDescent="0.4">
      <c r="A1078" s="345">
        <v>45065</v>
      </c>
      <c r="B1078" s="512" t="s">
        <v>4588</v>
      </c>
      <c r="C1078" s="437"/>
      <c r="D1078" s="434" t="s">
        <v>4573</v>
      </c>
      <c r="E1078" s="355"/>
      <c r="F1078" s="511" t="s">
        <v>4589</v>
      </c>
      <c r="G1078" s="348"/>
      <c r="H1078" s="513">
        <v>350</v>
      </c>
      <c r="I1078" s="514">
        <f t="shared" si="42"/>
        <v>350</v>
      </c>
      <c r="J1078" s="360">
        <f t="shared" si="43"/>
        <v>6195.3349999999773</v>
      </c>
    </row>
    <row r="1079" spans="1:10" ht="82.5" customHeight="1" thickBot="1" x14ac:dyDescent="0.4">
      <c r="A1079" s="345">
        <v>45055</v>
      </c>
      <c r="B1079" s="508" t="s">
        <v>4574</v>
      </c>
      <c r="C1079" s="437" t="s">
        <v>2933</v>
      </c>
      <c r="D1079" s="434" t="s">
        <v>4575</v>
      </c>
      <c r="E1079" s="355">
        <v>731604</v>
      </c>
      <c r="F1079" s="511">
        <v>2173889</v>
      </c>
      <c r="G1079" s="348">
        <v>43235.72</v>
      </c>
      <c r="H1079" s="348">
        <v>41000</v>
      </c>
      <c r="I1079" s="394">
        <f t="shared" si="42"/>
        <v>-2235.7200000000012</v>
      </c>
      <c r="J1079" s="360">
        <f t="shared" si="43"/>
        <v>3959.6149999999761</v>
      </c>
    </row>
    <row r="1080" spans="1:10" ht="82.5" customHeight="1" thickBot="1" x14ac:dyDescent="0.4">
      <c r="A1080" s="345">
        <v>45065</v>
      </c>
      <c r="B1080" s="512" t="s">
        <v>4590</v>
      </c>
      <c r="C1080" s="437"/>
      <c r="D1080" s="434" t="s">
        <v>4575</v>
      </c>
      <c r="E1080" s="355"/>
      <c r="F1080" s="511" t="s">
        <v>4591</v>
      </c>
      <c r="G1080" s="348"/>
      <c r="H1080" s="513">
        <v>350</v>
      </c>
      <c r="I1080" s="514">
        <f t="shared" si="42"/>
        <v>350</v>
      </c>
      <c r="J1080" s="360">
        <f t="shared" si="43"/>
        <v>4309.6149999999761</v>
      </c>
    </row>
    <row r="1081" spans="1:10" ht="72" customHeight="1" thickBot="1" x14ac:dyDescent="0.4">
      <c r="A1081" s="345">
        <v>45056</v>
      </c>
      <c r="B1081" s="508" t="s">
        <v>4576</v>
      </c>
      <c r="C1081" s="437" t="s">
        <v>2933</v>
      </c>
      <c r="D1081" s="434" t="s">
        <v>4577</v>
      </c>
      <c r="E1081" s="355">
        <v>742140</v>
      </c>
      <c r="F1081" s="511">
        <v>2174213</v>
      </c>
      <c r="G1081" s="348">
        <v>44608.39</v>
      </c>
      <c r="H1081" s="348">
        <v>42000</v>
      </c>
      <c r="I1081" s="394">
        <f t="shared" si="42"/>
        <v>-2608.3899999999994</v>
      </c>
      <c r="J1081" s="360">
        <f t="shared" si="43"/>
        <v>1701.2249999999767</v>
      </c>
    </row>
    <row r="1082" spans="1:10" ht="68.25" customHeight="1" thickBot="1" x14ac:dyDescent="0.4">
      <c r="A1082" s="345">
        <v>45056</v>
      </c>
      <c r="B1082" s="508" t="s">
        <v>4578</v>
      </c>
      <c r="C1082" s="437" t="s">
        <v>2933</v>
      </c>
      <c r="D1082" s="434" t="s">
        <v>4579</v>
      </c>
      <c r="E1082" s="355">
        <v>742140</v>
      </c>
      <c r="F1082" s="511">
        <v>2174598</v>
      </c>
      <c r="G1082" s="348">
        <v>44563.8</v>
      </c>
      <c r="H1082" s="348">
        <v>42000</v>
      </c>
      <c r="I1082" s="394">
        <f t="shared" ref="I1082:I1099" si="44">H1082-G1082</f>
        <v>-2563.8000000000029</v>
      </c>
      <c r="J1082" s="360">
        <f t="shared" ref="J1082:J1099" si="45">J1081+I1082</f>
        <v>-862.57500000002619</v>
      </c>
    </row>
    <row r="1083" spans="1:10" ht="70.5" customHeight="1" thickBot="1" x14ac:dyDescent="0.4">
      <c r="A1083" s="345">
        <v>45057</v>
      </c>
      <c r="B1083" s="508" t="s">
        <v>4580</v>
      </c>
      <c r="C1083" s="437" t="s">
        <v>2933</v>
      </c>
      <c r="D1083" s="434" t="s">
        <v>4581</v>
      </c>
      <c r="E1083" s="355">
        <v>829785</v>
      </c>
      <c r="F1083" s="511">
        <v>2174712</v>
      </c>
      <c r="G1083" s="348">
        <v>44288.99</v>
      </c>
      <c r="H1083" s="348">
        <v>47000</v>
      </c>
      <c r="I1083" s="394">
        <f t="shared" si="44"/>
        <v>2711.010000000002</v>
      </c>
      <c r="J1083" s="360">
        <f t="shared" si="45"/>
        <v>1848.4349999999758</v>
      </c>
    </row>
    <row r="1084" spans="1:10" ht="71.25" customHeight="1" thickBot="1" x14ac:dyDescent="0.4">
      <c r="A1084" s="345">
        <v>45057</v>
      </c>
      <c r="B1084" s="508" t="s">
        <v>4582</v>
      </c>
      <c r="C1084" s="437" t="s">
        <v>2933</v>
      </c>
      <c r="D1084" s="434" t="s">
        <v>4583</v>
      </c>
      <c r="E1084" s="355">
        <v>829785</v>
      </c>
      <c r="F1084" s="511">
        <v>2174713</v>
      </c>
      <c r="G1084" s="348">
        <v>44316.71</v>
      </c>
      <c r="H1084" s="348">
        <v>47000</v>
      </c>
      <c r="I1084" s="394">
        <f t="shared" si="44"/>
        <v>2683.2900000000009</v>
      </c>
      <c r="J1084" s="360">
        <f t="shared" si="45"/>
        <v>4531.7249999999767</v>
      </c>
    </row>
    <row r="1085" spans="1:10" ht="75" customHeight="1" thickBot="1" x14ac:dyDescent="0.4">
      <c r="A1085" s="345">
        <v>45061</v>
      </c>
      <c r="B1085" s="508" t="s">
        <v>4592</v>
      </c>
      <c r="C1085" s="437" t="s">
        <v>2933</v>
      </c>
      <c r="D1085" s="434" t="s">
        <v>4593</v>
      </c>
      <c r="E1085" s="355">
        <v>794657.5</v>
      </c>
      <c r="F1085" s="511">
        <v>2176849</v>
      </c>
      <c r="G1085" s="348">
        <v>41806.51</v>
      </c>
      <c r="H1085" s="348">
        <v>45500</v>
      </c>
      <c r="I1085" s="394">
        <f t="shared" si="44"/>
        <v>3693.489999999998</v>
      </c>
      <c r="J1085" s="360">
        <f t="shared" si="45"/>
        <v>8225.2149999999747</v>
      </c>
    </row>
    <row r="1086" spans="1:10" ht="75.75" customHeight="1" thickBot="1" x14ac:dyDescent="0.4">
      <c r="A1086" s="345">
        <v>45061</v>
      </c>
      <c r="B1086" s="508" t="s">
        <v>4594</v>
      </c>
      <c r="C1086" s="437" t="s">
        <v>2933</v>
      </c>
      <c r="D1086" s="434" t="s">
        <v>4595</v>
      </c>
      <c r="E1086" s="355">
        <v>794657.5</v>
      </c>
      <c r="F1086" s="511">
        <v>2176850</v>
      </c>
      <c r="G1086" s="348">
        <v>42069.89</v>
      </c>
      <c r="H1086" s="348">
        <v>45500</v>
      </c>
      <c r="I1086" s="394">
        <f t="shared" si="44"/>
        <v>3430.1100000000006</v>
      </c>
      <c r="J1086" s="360">
        <f t="shared" si="45"/>
        <v>11655.324999999975</v>
      </c>
    </row>
    <row r="1087" spans="1:10" ht="75" customHeight="1" thickBot="1" x14ac:dyDescent="0.4">
      <c r="A1087" s="345">
        <v>45062</v>
      </c>
      <c r="B1087" s="508" t="s">
        <v>4596</v>
      </c>
      <c r="C1087" s="437" t="s">
        <v>2933</v>
      </c>
      <c r="D1087" s="434" t="s">
        <v>4597</v>
      </c>
      <c r="E1087" s="355">
        <v>796022.5</v>
      </c>
      <c r="F1087" s="511">
        <v>2178129</v>
      </c>
      <c r="G1087" s="348">
        <v>40921.839999999997</v>
      </c>
      <c r="H1087" s="348">
        <v>45500</v>
      </c>
      <c r="I1087" s="394">
        <f t="shared" si="44"/>
        <v>4578.1600000000035</v>
      </c>
      <c r="J1087" s="360">
        <f t="shared" si="45"/>
        <v>16233.484999999979</v>
      </c>
    </row>
    <row r="1088" spans="1:10" ht="70.5" customHeight="1" thickBot="1" x14ac:dyDescent="0.4">
      <c r="A1088" s="345">
        <v>45064</v>
      </c>
      <c r="B1088" s="508" t="s">
        <v>4598</v>
      </c>
      <c r="C1088" s="437" t="s">
        <v>2933</v>
      </c>
      <c r="D1088" s="434" t="s">
        <v>4599</v>
      </c>
      <c r="E1088" s="355">
        <v>798300</v>
      </c>
      <c r="F1088" s="511">
        <v>2178130</v>
      </c>
      <c r="G1088" s="348">
        <v>40724.160000000003</v>
      </c>
      <c r="H1088" s="348">
        <v>45000</v>
      </c>
      <c r="I1088" s="394">
        <f t="shared" si="44"/>
        <v>4275.8399999999965</v>
      </c>
      <c r="J1088" s="360">
        <f t="shared" si="45"/>
        <v>20509.324999999975</v>
      </c>
    </row>
    <row r="1089" spans="1:10" ht="69.75" customHeight="1" thickBot="1" x14ac:dyDescent="0.4">
      <c r="A1089" s="345">
        <v>45065</v>
      </c>
      <c r="B1089" s="508" t="s">
        <v>4600</v>
      </c>
      <c r="C1089" s="437" t="s">
        <v>2933</v>
      </c>
      <c r="D1089" s="434" t="s">
        <v>4601</v>
      </c>
      <c r="E1089" s="355">
        <v>672220</v>
      </c>
      <c r="F1089" s="511">
        <v>2178131</v>
      </c>
      <c r="G1089" s="348">
        <v>41052.65</v>
      </c>
      <c r="H1089" s="348">
        <v>38000</v>
      </c>
      <c r="I1089" s="394">
        <f t="shared" si="44"/>
        <v>-3052.6500000000015</v>
      </c>
      <c r="J1089" s="360">
        <f t="shared" si="45"/>
        <v>17456.674999999974</v>
      </c>
    </row>
    <row r="1090" spans="1:10" ht="80.25" customHeight="1" thickBot="1" x14ac:dyDescent="0.4">
      <c r="A1090" s="345">
        <v>45065</v>
      </c>
      <c r="B1090" s="508" t="s">
        <v>4602</v>
      </c>
      <c r="C1090" s="437" t="s">
        <v>2933</v>
      </c>
      <c r="D1090" s="434" t="s">
        <v>4603</v>
      </c>
      <c r="E1090" s="355">
        <v>672220</v>
      </c>
      <c r="F1090" s="511">
        <v>2178132</v>
      </c>
      <c r="G1090" s="348">
        <v>40517.769999999997</v>
      </c>
      <c r="H1090" s="348">
        <v>38000</v>
      </c>
      <c r="I1090" s="394">
        <f t="shared" si="44"/>
        <v>-2517.7699999999968</v>
      </c>
      <c r="J1090" s="360">
        <f t="shared" si="45"/>
        <v>14938.904999999977</v>
      </c>
    </row>
    <row r="1091" spans="1:10" ht="75" customHeight="1" thickBot="1" x14ac:dyDescent="0.4">
      <c r="A1091" s="345">
        <v>45069</v>
      </c>
      <c r="B1091" s="508" t="s">
        <v>4606</v>
      </c>
      <c r="C1091" s="437" t="s">
        <v>2933</v>
      </c>
      <c r="D1091" s="434" t="s">
        <v>4607</v>
      </c>
      <c r="E1091" s="355">
        <v>684000</v>
      </c>
      <c r="F1091" s="511">
        <v>2179476</v>
      </c>
      <c r="G1091" s="348">
        <v>36987.75</v>
      </c>
      <c r="H1091" s="348">
        <v>38000</v>
      </c>
      <c r="I1091" s="394">
        <f t="shared" si="44"/>
        <v>1012.25</v>
      </c>
      <c r="J1091" s="360">
        <f t="shared" si="45"/>
        <v>15951.154999999977</v>
      </c>
    </row>
    <row r="1092" spans="1:10" ht="78" customHeight="1" thickBot="1" x14ac:dyDescent="0.4">
      <c r="A1092" s="345">
        <v>45069</v>
      </c>
      <c r="B1092" s="508" t="s">
        <v>4608</v>
      </c>
      <c r="C1092" s="437" t="s">
        <v>2933</v>
      </c>
      <c r="D1092" s="434" t="s">
        <v>4609</v>
      </c>
      <c r="E1092" s="355">
        <v>684000</v>
      </c>
      <c r="F1092" s="511">
        <v>2179477</v>
      </c>
      <c r="G1092" s="348">
        <v>36244.51</v>
      </c>
      <c r="H1092" s="348">
        <v>38000</v>
      </c>
      <c r="I1092" s="394">
        <f t="shared" si="44"/>
        <v>1755.489999999998</v>
      </c>
      <c r="J1092" s="360">
        <f t="shared" si="45"/>
        <v>17706.644999999975</v>
      </c>
    </row>
    <row r="1093" spans="1:10" ht="71.25" customHeight="1" thickBot="1" x14ac:dyDescent="0.4">
      <c r="A1093" s="345">
        <v>45070</v>
      </c>
      <c r="B1093" s="508" t="s">
        <v>4610</v>
      </c>
      <c r="C1093" s="437" t="s">
        <v>2933</v>
      </c>
      <c r="D1093" s="434" t="s">
        <v>4611</v>
      </c>
      <c r="E1093" s="355">
        <v>606900</v>
      </c>
      <c r="F1093" s="511">
        <v>2178845</v>
      </c>
      <c r="G1093" s="348">
        <v>35752.79</v>
      </c>
      <c r="H1093" s="348">
        <v>34000</v>
      </c>
      <c r="I1093" s="394">
        <f t="shared" si="44"/>
        <v>-1752.7900000000009</v>
      </c>
      <c r="J1093" s="360">
        <f t="shared" si="45"/>
        <v>15953.854999999974</v>
      </c>
    </row>
    <row r="1094" spans="1:10" ht="69" customHeight="1" thickBot="1" x14ac:dyDescent="0.4">
      <c r="A1094" s="345">
        <v>45071</v>
      </c>
      <c r="B1094" s="508" t="s">
        <v>4612</v>
      </c>
      <c r="C1094" s="437" t="s">
        <v>2933</v>
      </c>
      <c r="D1094" s="434" t="s">
        <v>4613</v>
      </c>
      <c r="E1094" s="355">
        <v>607240</v>
      </c>
      <c r="F1094" s="511">
        <v>2178846</v>
      </c>
      <c r="G1094" s="348">
        <v>37243.11</v>
      </c>
      <c r="H1094" s="348">
        <v>34000</v>
      </c>
      <c r="I1094" s="394">
        <f t="shared" si="44"/>
        <v>-3243.1100000000006</v>
      </c>
      <c r="J1094" s="360">
        <f t="shared" si="45"/>
        <v>12710.744999999974</v>
      </c>
    </row>
    <row r="1095" spans="1:10" ht="76.5" customHeight="1" thickBot="1" x14ac:dyDescent="0.4">
      <c r="A1095" s="345">
        <v>45076</v>
      </c>
      <c r="B1095" s="508" t="s">
        <v>4614</v>
      </c>
      <c r="C1095" s="437" t="s">
        <v>2933</v>
      </c>
      <c r="D1095" s="434" t="s">
        <v>4615</v>
      </c>
      <c r="E1095" s="355">
        <v>589097.5</v>
      </c>
      <c r="F1095" s="511">
        <v>2181586</v>
      </c>
      <c r="G1095" s="348">
        <v>38570.639999999999</v>
      </c>
      <c r="H1095" s="348">
        <v>33500</v>
      </c>
      <c r="I1095" s="394">
        <f t="shared" si="44"/>
        <v>-5070.6399999999994</v>
      </c>
      <c r="J1095" s="360">
        <f t="shared" si="45"/>
        <v>7640.1049999999741</v>
      </c>
    </row>
    <row r="1096" spans="1:10" ht="60.75" thickBot="1" x14ac:dyDescent="0.4">
      <c r="A1096" s="345">
        <v>45076</v>
      </c>
      <c r="B1096" s="508" t="s">
        <v>4616</v>
      </c>
      <c r="C1096" s="437" t="s">
        <v>2933</v>
      </c>
      <c r="D1096" s="434" t="s">
        <v>4617</v>
      </c>
      <c r="E1096" s="355">
        <v>589097.5</v>
      </c>
      <c r="F1096" s="511">
        <v>2181587</v>
      </c>
      <c r="G1096" s="348">
        <v>38573.410000000003</v>
      </c>
      <c r="H1096" s="348">
        <v>33500</v>
      </c>
      <c r="I1096" s="394">
        <f t="shared" si="44"/>
        <v>-5073.4100000000035</v>
      </c>
      <c r="J1096" s="360">
        <f t="shared" si="45"/>
        <v>2566.6949999999706</v>
      </c>
    </row>
    <row r="1097" spans="1:10" ht="67.5" customHeight="1" thickBot="1" x14ac:dyDescent="0.3">
      <c r="A1097" s="345">
        <v>45077</v>
      </c>
      <c r="B1097" s="508" t="s">
        <v>4620</v>
      </c>
      <c r="C1097" s="424" t="s">
        <v>2798</v>
      </c>
      <c r="D1097" s="434" t="s">
        <v>4621</v>
      </c>
      <c r="E1097" s="355">
        <v>707600</v>
      </c>
      <c r="F1097" s="511">
        <v>2182511</v>
      </c>
      <c r="G1097" s="348">
        <v>37977.870000000003</v>
      </c>
      <c r="H1097" s="348">
        <v>40000</v>
      </c>
      <c r="I1097" s="394">
        <f t="shared" si="44"/>
        <v>2022.1299999999974</v>
      </c>
      <c r="J1097" s="360">
        <f t="shared" si="45"/>
        <v>4588.824999999968</v>
      </c>
    </row>
    <row r="1098" spans="1:10" ht="60.75" thickBot="1" x14ac:dyDescent="0.3">
      <c r="A1098" s="345">
        <v>45077</v>
      </c>
      <c r="B1098" s="508" t="s">
        <v>4622</v>
      </c>
      <c r="C1098" s="424" t="s">
        <v>2798</v>
      </c>
      <c r="D1098" s="434" t="s">
        <v>4623</v>
      </c>
      <c r="E1098" s="355">
        <v>707600</v>
      </c>
      <c r="F1098" s="511">
        <v>2182081</v>
      </c>
      <c r="G1098" s="348">
        <v>37719.32</v>
      </c>
      <c r="H1098" s="348">
        <v>40000</v>
      </c>
      <c r="I1098" s="394">
        <f t="shared" si="44"/>
        <v>2280.6800000000003</v>
      </c>
      <c r="J1098" s="360">
        <f t="shared" si="45"/>
        <v>6869.5049999999683</v>
      </c>
    </row>
    <row r="1099" spans="1:10" ht="71.25" customHeight="1" thickBot="1" x14ac:dyDescent="0.4">
      <c r="A1099" s="345">
        <v>45077</v>
      </c>
      <c r="B1099" s="508" t="s">
        <v>4618</v>
      </c>
      <c r="C1099" s="437" t="s">
        <v>2933</v>
      </c>
      <c r="D1099" s="434" t="s">
        <v>4619</v>
      </c>
      <c r="E1099" s="355">
        <v>707600</v>
      </c>
      <c r="F1099" s="511">
        <v>2182082</v>
      </c>
      <c r="G1099" s="348">
        <v>37893.56</v>
      </c>
      <c r="H1099" s="348">
        <v>40000</v>
      </c>
      <c r="I1099" s="394">
        <f t="shared" si="44"/>
        <v>2106.4400000000023</v>
      </c>
      <c r="J1099" s="360">
        <f t="shared" si="45"/>
        <v>8975.9449999999706</v>
      </c>
    </row>
    <row r="1100" spans="1:10" ht="78.75" customHeight="1" thickBot="1" x14ac:dyDescent="0.3">
      <c r="A1100" s="345">
        <v>45077</v>
      </c>
      <c r="B1100" s="508" t="s">
        <v>4624</v>
      </c>
      <c r="C1100" s="424" t="s">
        <v>2798</v>
      </c>
      <c r="D1100" s="434" t="s">
        <v>4625</v>
      </c>
      <c r="E1100" s="355">
        <v>708400</v>
      </c>
      <c r="F1100" s="511">
        <v>2182512</v>
      </c>
      <c r="G1100" s="348">
        <v>37310.870000000003</v>
      </c>
      <c r="H1100" s="348">
        <v>40000</v>
      </c>
      <c r="I1100" s="394">
        <f t="shared" si="42"/>
        <v>2689.1299999999974</v>
      </c>
      <c r="J1100" s="360">
        <f t="shared" si="43"/>
        <v>11665.074999999968</v>
      </c>
    </row>
    <row r="1101" spans="1:10" ht="74.25" customHeight="1" thickBot="1" x14ac:dyDescent="0.3">
      <c r="A1101" s="345">
        <v>45077</v>
      </c>
      <c r="B1101" s="508" t="s">
        <v>4626</v>
      </c>
      <c r="C1101" s="424" t="s">
        <v>2798</v>
      </c>
      <c r="D1101" s="434" t="s">
        <v>4627</v>
      </c>
      <c r="E1101" s="355">
        <v>708400</v>
      </c>
      <c r="F1101" s="511">
        <v>2182685</v>
      </c>
      <c r="G1101" s="348">
        <v>41210.949999999997</v>
      </c>
      <c r="H1101" s="348">
        <v>40000</v>
      </c>
      <c r="I1101" s="394">
        <f t="shared" si="42"/>
        <v>-1210.9499999999971</v>
      </c>
      <c r="J1101" s="360">
        <f t="shared" si="43"/>
        <v>10454.124999999971</v>
      </c>
    </row>
    <row r="1102" spans="1:10" ht="75.75" customHeight="1" thickBot="1" x14ac:dyDescent="0.4">
      <c r="A1102" s="345">
        <v>45079</v>
      </c>
      <c r="B1102" s="515" t="s">
        <v>4628</v>
      </c>
      <c r="C1102" s="437" t="s">
        <v>2933</v>
      </c>
      <c r="D1102" s="434" t="s">
        <v>4629</v>
      </c>
      <c r="E1102" s="355">
        <v>702920</v>
      </c>
      <c r="F1102" s="511">
        <v>2182686</v>
      </c>
      <c r="G1102" s="348">
        <v>39828.129999999997</v>
      </c>
      <c r="H1102" s="348">
        <v>40000</v>
      </c>
      <c r="I1102" s="394">
        <f t="shared" si="42"/>
        <v>171.87000000000262</v>
      </c>
      <c r="J1102" s="360">
        <f t="shared" si="43"/>
        <v>10625.994999999974</v>
      </c>
    </row>
    <row r="1103" spans="1:10" ht="75.75" customHeight="1" thickBot="1" x14ac:dyDescent="0.4">
      <c r="A1103" s="345">
        <v>45082</v>
      </c>
      <c r="B1103" s="515" t="s">
        <v>4631</v>
      </c>
      <c r="C1103" s="437" t="s">
        <v>2933</v>
      </c>
      <c r="D1103" s="434" t="s">
        <v>4630</v>
      </c>
      <c r="E1103" s="355">
        <v>524700</v>
      </c>
      <c r="F1103" s="511">
        <v>2182083</v>
      </c>
      <c r="G1103" s="348">
        <v>36976.97</v>
      </c>
      <c r="H1103" s="348">
        <v>40000</v>
      </c>
      <c r="I1103" s="394">
        <f t="shared" si="42"/>
        <v>3023.0299999999988</v>
      </c>
      <c r="J1103" s="360">
        <f>J1102+I1103</f>
        <v>13649.024999999972</v>
      </c>
    </row>
    <row r="1104" spans="1:10" ht="75.75" customHeight="1" thickBot="1" x14ac:dyDescent="0.4">
      <c r="A1104" s="345">
        <v>45084</v>
      </c>
      <c r="B1104" s="515" t="s">
        <v>4640</v>
      </c>
      <c r="C1104" s="437" t="s">
        <v>2933</v>
      </c>
      <c r="D1104" s="434" t="s">
        <v>4641</v>
      </c>
      <c r="E1104" s="355">
        <v>729540</v>
      </c>
      <c r="F1104" s="511">
        <v>2185330</v>
      </c>
      <c r="G1104" s="348">
        <v>33994.61</v>
      </c>
      <c r="H1104" s="348">
        <v>42000</v>
      </c>
      <c r="I1104" s="394">
        <f t="shared" si="42"/>
        <v>8005.3899999999994</v>
      </c>
      <c r="J1104" s="360">
        <f t="shared" ref="J1104:J1108" si="46">J1103+I1104</f>
        <v>21654.414999999972</v>
      </c>
    </row>
    <row r="1105" spans="1:10" ht="75.75" customHeight="1" thickBot="1" x14ac:dyDescent="0.4">
      <c r="A1105" s="345">
        <v>45084</v>
      </c>
      <c r="B1105" s="515" t="s">
        <v>4642</v>
      </c>
      <c r="C1105" s="437" t="s">
        <v>2933</v>
      </c>
      <c r="D1105" s="434" t="s">
        <v>4643</v>
      </c>
      <c r="E1105" s="355">
        <v>729540</v>
      </c>
      <c r="F1105" s="511">
        <v>2185331</v>
      </c>
      <c r="G1105" s="348">
        <v>37064.730000000003</v>
      </c>
      <c r="H1105" s="348">
        <v>42000</v>
      </c>
      <c r="I1105" s="394">
        <f t="shared" si="42"/>
        <v>4935.2699999999968</v>
      </c>
      <c r="J1105" s="360">
        <f t="shared" si="46"/>
        <v>26589.684999999969</v>
      </c>
    </row>
    <row r="1106" spans="1:10" ht="75.75" customHeight="1" thickBot="1" x14ac:dyDescent="0.4">
      <c r="A1106" s="345">
        <v>45090</v>
      </c>
      <c r="B1106" s="515" t="s">
        <v>4644</v>
      </c>
      <c r="C1106" s="437" t="s">
        <v>2933</v>
      </c>
      <c r="D1106" s="434" t="s">
        <v>4645</v>
      </c>
      <c r="E1106" s="355">
        <v>708275</v>
      </c>
      <c r="F1106" s="511">
        <v>2187146</v>
      </c>
      <c r="G1106" s="348">
        <v>40623.480000000003</v>
      </c>
      <c r="H1106" s="348">
        <v>41000</v>
      </c>
      <c r="I1106" s="394">
        <f t="shared" si="42"/>
        <v>376.5199999999968</v>
      </c>
      <c r="J1106" s="360">
        <f t="shared" si="46"/>
        <v>26966.204999999965</v>
      </c>
    </row>
    <row r="1107" spans="1:10" ht="75.75" customHeight="1" thickBot="1" x14ac:dyDescent="0.4">
      <c r="A1107" s="345">
        <v>45090</v>
      </c>
      <c r="B1107" s="515" t="s">
        <v>4646</v>
      </c>
      <c r="C1107" s="437" t="s">
        <v>2933</v>
      </c>
      <c r="D1107" s="434" t="s">
        <v>4647</v>
      </c>
      <c r="E1107" s="355">
        <v>708275</v>
      </c>
      <c r="F1107" s="511">
        <v>2187147</v>
      </c>
      <c r="G1107" s="348">
        <v>40543.78</v>
      </c>
      <c r="H1107" s="348">
        <v>41000</v>
      </c>
      <c r="I1107" s="394">
        <f t="shared" si="42"/>
        <v>456.22000000000116</v>
      </c>
      <c r="J1107" s="360">
        <f t="shared" si="46"/>
        <v>27422.424999999967</v>
      </c>
    </row>
    <row r="1108" spans="1:10" ht="79.5" customHeight="1" thickBot="1" x14ac:dyDescent="0.3">
      <c r="A1108" s="345">
        <v>45091</v>
      </c>
      <c r="B1108" s="515" t="s">
        <v>4632</v>
      </c>
      <c r="C1108" s="424" t="s">
        <v>2798</v>
      </c>
      <c r="D1108" s="434" t="s">
        <v>4633</v>
      </c>
      <c r="E1108" s="355">
        <v>704790</v>
      </c>
      <c r="F1108" s="511">
        <v>2187148</v>
      </c>
      <c r="G1108" s="348">
        <v>40611.81</v>
      </c>
      <c r="H1108" s="348">
        <v>41000</v>
      </c>
      <c r="I1108" s="394">
        <f t="shared" si="42"/>
        <v>388.19000000000233</v>
      </c>
      <c r="J1108" s="360">
        <f t="shared" si="46"/>
        <v>27810.614999999969</v>
      </c>
    </row>
    <row r="1109" spans="1:10" ht="71.25" customHeight="1" thickBot="1" x14ac:dyDescent="0.3">
      <c r="A1109" s="345">
        <v>45092</v>
      </c>
      <c r="B1109" s="515" t="s">
        <v>4634</v>
      </c>
      <c r="C1109" s="424" t="s">
        <v>2798</v>
      </c>
      <c r="D1109" s="434" t="s">
        <v>4635</v>
      </c>
      <c r="E1109" s="355">
        <v>702043</v>
      </c>
      <c r="F1109" s="511">
        <v>2187149</v>
      </c>
      <c r="G1109" s="348">
        <v>41241.230000000003</v>
      </c>
      <c r="H1109" s="348">
        <v>41000</v>
      </c>
      <c r="I1109" s="394">
        <f t="shared" si="42"/>
        <v>-241.2300000000032</v>
      </c>
      <c r="J1109" s="360">
        <f t="shared" si="43"/>
        <v>27569.384999999966</v>
      </c>
    </row>
    <row r="1110" spans="1:10" ht="78" customHeight="1" thickBot="1" x14ac:dyDescent="0.3">
      <c r="A1110" s="345">
        <v>45093</v>
      </c>
      <c r="B1110" s="515" t="s">
        <v>4636</v>
      </c>
      <c r="C1110" s="424" t="s">
        <v>2798</v>
      </c>
      <c r="D1110" s="434" t="s">
        <v>4637</v>
      </c>
      <c r="E1110" s="355">
        <v>618120</v>
      </c>
      <c r="F1110" s="511">
        <v>2188978</v>
      </c>
      <c r="G1110" s="348">
        <v>40790.36</v>
      </c>
      <c r="H1110" s="348">
        <v>36000</v>
      </c>
      <c r="I1110" s="394">
        <f t="shared" si="42"/>
        <v>-4790.3600000000006</v>
      </c>
      <c r="J1110" s="360">
        <f t="shared" si="43"/>
        <v>22779.024999999965</v>
      </c>
    </row>
    <row r="1111" spans="1:10" ht="73.5" customHeight="1" thickBot="1" x14ac:dyDescent="0.3">
      <c r="A1111" s="345">
        <v>45093</v>
      </c>
      <c r="B1111" s="515" t="s">
        <v>4638</v>
      </c>
      <c r="C1111" s="424" t="s">
        <v>2798</v>
      </c>
      <c r="D1111" s="434" t="s">
        <v>4639</v>
      </c>
      <c r="E1111" s="355">
        <v>618120</v>
      </c>
      <c r="F1111" s="511">
        <v>2188979</v>
      </c>
      <c r="G1111" s="348">
        <v>40924.57</v>
      </c>
      <c r="H1111" s="348">
        <v>36000</v>
      </c>
      <c r="I1111" s="394">
        <f t="shared" si="42"/>
        <v>-4924.57</v>
      </c>
      <c r="J1111" s="360">
        <f t="shared" si="43"/>
        <v>17854.454999999965</v>
      </c>
    </row>
    <row r="1112" spans="1:10" ht="76.5" customHeight="1" thickBot="1" x14ac:dyDescent="0.3">
      <c r="A1112" s="345">
        <v>45097</v>
      </c>
      <c r="B1112" s="515" t="s">
        <v>4648</v>
      </c>
      <c r="C1112" s="424" t="s">
        <v>2798</v>
      </c>
      <c r="D1112" s="434" t="s">
        <v>4649</v>
      </c>
      <c r="E1112" s="355">
        <v>703970</v>
      </c>
      <c r="F1112" s="511">
        <v>2189773</v>
      </c>
      <c r="G1112" s="348">
        <v>41820.370000000003</v>
      </c>
      <c r="H1112" s="348">
        <v>41000</v>
      </c>
      <c r="I1112" s="394">
        <f t="shared" si="42"/>
        <v>-820.37000000000262</v>
      </c>
      <c r="J1112" s="360">
        <f t="shared" si="43"/>
        <v>17034.084999999963</v>
      </c>
    </row>
    <row r="1113" spans="1:10" ht="75" customHeight="1" thickBot="1" x14ac:dyDescent="0.3">
      <c r="A1113" s="345">
        <v>45098</v>
      </c>
      <c r="B1113" s="515" t="s">
        <v>4653</v>
      </c>
      <c r="C1113" s="424" t="s">
        <v>2798</v>
      </c>
      <c r="D1113" s="434" t="s">
        <v>4650</v>
      </c>
      <c r="E1113" s="355">
        <v>720686.19</v>
      </c>
      <c r="F1113" s="511">
        <v>2189774</v>
      </c>
      <c r="G1113" s="348">
        <v>41242.050000000003</v>
      </c>
      <c r="H1113" s="348">
        <v>42000</v>
      </c>
      <c r="I1113" s="394">
        <f t="shared" si="42"/>
        <v>757.94999999999709</v>
      </c>
      <c r="J1113" s="360">
        <f t="shared" si="43"/>
        <v>17792.03499999996</v>
      </c>
    </row>
    <row r="1114" spans="1:10" ht="82.5" customHeight="1" thickBot="1" x14ac:dyDescent="0.3">
      <c r="A1114" s="345">
        <v>45099</v>
      </c>
      <c r="B1114" s="515" t="s">
        <v>4651</v>
      </c>
      <c r="C1114" s="424" t="s">
        <v>2798</v>
      </c>
      <c r="D1114" s="434" t="s">
        <v>4652</v>
      </c>
      <c r="E1114" s="355">
        <v>858500</v>
      </c>
      <c r="F1114" s="511">
        <v>2189775</v>
      </c>
      <c r="G1114" s="348">
        <v>41666.81</v>
      </c>
      <c r="H1114" s="348">
        <v>50000</v>
      </c>
      <c r="I1114" s="394">
        <f t="shared" si="42"/>
        <v>8333.1900000000023</v>
      </c>
      <c r="J1114" s="360">
        <f t="shared" si="43"/>
        <v>26125.224999999962</v>
      </c>
    </row>
    <row r="1115" spans="1:10" ht="74.25" customHeight="1" thickBot="1" x14ac:dyDescent="0.3">
      <c r="A1115" s="345">
        <v>45104</v>
      </c>
      <c r="B1115" s="515" t="s">
        <v>4654</v>
      </c>
      <c r="C1115" s="424" t="s">
        <v>2798</v>
      </c>
      <c r="D1115" s="434" t="s">
        <v>4655</v>
      </c>
      <c r="E1115" s="355">
        <v>684800</v>
      </c>
      <c r="F1115" s="511">
        <v>2191935</v>
      </c>
      <c r="G1115" s="348">
        <v>45560.73</v>
      </c>
      <c r="H1115" s="348">
        <v>40000</v>
      </c>
      <c r="I1115" s="394">
        <f t="shared" si="42"/>
        <v>-5560.7300000000032</v>
      </c>
      <c r="J1115" s="360">
        <f t="shared" si="43"/>
        <v>20564.494999999959</v>
      </c>
    </row>
    <row r="1116" spans="1:10" ht="84" customHeight="1" thickBot="1" x14ac:dyDescent="0.3">
      <c r="A1116" s="345">
        <v>45104</v>
      </c>
      <c r="B1116" s="515" t="s">
        <v>4656</v>
      </c>
      <c r="C1116" s="424" t="s">
        <v>2798</v>
      </c>
      <c r="D1116" s="434" t="s">
        <v>4657</v>
      </c>
      <c r="E1116" s="355">
        <v>684800</v>
      </c>
      <c r="F1116" s="511">
        <v>2191936</v>
      </c>
      <c r="G1116" s="348">
        <v>46215.88</v>
      </c>
      <c r="H1116" s="348">
        <v>40000</v>
      </c>
      <c r="I1116" s="394">
        <f t="shared" si="42"/>
        <v>-6215.8799999999974</v>
      </c>
      <c r="J1116" s="360">
        <f t="shared" si="43"/>
        <v>14348.614999999962</v>
      </c>
    </row>
    <row r="1117" spans="1:10" ht="82.5" customHeight="1" thickBot="1" x14ac:dyDescent="0.3">
      <c r="A1117" s="345">
        <v>45104</v>
      </c>
      <c r="B1117" s="515" t="s">
        <v>4658</v>
      </c>
      <c r="C1117" s="424" t="s">
        <v>2798</v>
      </c>
      <c r="D1117" s="434" t="s">
        <v>4659</v>
      </c>
      <c r="E1117" s="355">
        <v>684800</v>
      </c>
      <c r="F1117" s="511">
        <v>2192417</v>
      </c>
      <c r="G1117" s="348">
        <v>41138.19</v>
      </c>
      <c r="H1117" s="348">
        <v>40000</v>
      </c>
      <c r="I1117" s="394">
        <f t="shared" si="42"/>
        <v>-1138.1900000000023</v>
      </c>
      <c r="J1117" s="360">
        <f t="shared" si="43"/>
        <v>13210.424999999959</v>
      </c>
    </row>
    <row r="1118" spans="1:10" ht="75.75" customHeight="1" thickBot="1" x14ac:dyDescent="0.3">
      <c r="A1118" s="345">
        <v>45105</v>
      </c>
      <c r="B1118" s="515" t="s">
        <v>4660</v>
      </c>
      <c r="C1118" s="424" t="s">
        <v>2798</v>
      </c>
      <c r="D1118" s="434" t="s">
        <v>4661</v>
      </c>
      <c r="E1118" s="355">
        <v>854750</v>
      </c>
      <c r="F1118" s="511">
        <v>2192416</v>
      </c>
      <c r="G1118" s="348">
        <v>46001.14</v>
      </c>
      <c r="H1118" s="348">
        <v>50000</v>
      </c>
      <c r="I1118" s="394">
        <f t="shared" si="42"/>
        <v>3998.8600000000006</v>
      </c>
      <c r="J1118" s="360">
        <f t="shared" si="43"/>
        <v>17209.28499999996</v>
      </c>
    </row>
    <row r="1119" spans="1:10" ht="73.5" customHeight="1" thickBot="1" x14ac:dyDescent="0.3">
      <c r="A1119" s="345">
        <v>45106</v>
      </c>
      <c r="B1119" s="515" t="s">
        <v>4662</v>
      </c>
      <c r="C1119" s="424" t="s">
        <v>2798</v>
      </c>
      <c r="D1119" s="434" t="s">
        <v>4663</v>
      </c>
      <c r="E1119" s="355">
        <v>942150</v>
      </c>
      <c r="F1119" s="511">
        <v>2192418</v>
      </c>
      <c r="G1119" s="348">
        <v>45879.14</v>
      </c>
      <c r="H1119" s="348">
        <v>55000</v>
      </c>
      <c r="I1119" s="394">
        <f t="shared" si="42"/>
        <v>9120.86</v>
      </c>
      <c r="J1119" s="360">
        <f t="shared" si="43"/>
        <v>26330.14499999996</v>
      </c>
    </row>
    <row r="1120" spans="1:10" ht="75" customHeight="1" thickBot="1" x14ac:dyDescent="0.3">
      <c r="A1120" s="345">
        <v>45107</v>
      </c>
      <c r="B1120" s="515" t="s">
        <v>4664</v>
      </c>
      <c r="C1120" s="424" t="s">
        <v>2798</v>
      </c>
      <c r="D1120" s="434" t="s">
        <v>4665</v>
      </c>
      <c r="E1120" s="355">
        <v>854500</v>
      </c>
      <c r="F1120" s="511">
        <v>2193460</v>
      </c>
      <c r="G1120" s="348">
        <v>46574.07</v>
      </c>
      <c r="H1120" s="348">
        <v>50000</v>
      </c>
      <c r="I1120" s="394">
        <f t="shared" si="42"/>
        <v>3425.9300000000003</v>
      </c>
      <c r="J1120" s="360">
        <f t="shared" si="43"/>
        <v>29756.074999999961</v>
      </c>
    </row>
    <row r="1121" spans="1:10" ht="60.75" thickBot="1" x14ac:dyDescent="0.3">
      <c r="A1121" s="345">
        <v>45107</v>
      </c>
      <c r="B1121" s="515" t="s">
        <v>4667</v>
      </c>
      <c r="C1121" s="424" t="s">
        <v>2798</v>
      </c>
      <c r="D1121" s="434" t="s">
        <v>4666</v>
      </c>
      <c r="E1121" s="355">
        <v>858250</v>
      </c>
      <c r="F1121" s="511">
        <v>2193946</v>
      </c>
      <c r="G1121" s="392">
        <v>47722.94</v>
      </c>
      <c r="H1121" s="348">
        <v>50000</v>
      </c>
      <c r="I1121" s="394">
        <f t="shared" si="42"/>
        <v>2277.0599999999977</v>
      </c>
      <c r="J1121" s="360">
        <f t="shared" si="43"/>
        <v>32033.134999999958</v>
      </c>
    </row>
    <row r="1122" spans="1:10" ht="72.75" customHeight="1" thickBot="1" x14ac:dyDescent="0.3">
      <c r="A1122" s="345">
        <v>45112</v>
      </c>
      <c r="B1122" s="516" t="s">
        <v>4669</v>
      </c>
      <c r="C1122" s="424" t="s">
        <v>2798</v>
      </c>
      <c r="D1122" s="434" t="s">
        <v>4668</v>
      </c>
      <c r="E1122" s="355">
        <v>767250</v>
      </c>
      <c r="F1122" s="511">
        <v>2194763</v>
      </c>
      <c r="G1122" s="348">
        <v>43198.41</v>
      </c>
      <c r="H1122" s="348">
        <v>45000</v>
      </c>
      <c r="I1122" s="394">
        <f t="shared" si="42"/>
        <v>1801.5899999999965</v>
      </c>
      <c r="J1122" s="360">
        <f t="shared" si="43"/>
        <v>33834.724999999955</v>
      </c>
    </row>
    <row r="1123" spans="1:10" ht="72.75" customHeight="1" thickBot="1" x14ac:dyDescent="0.3">
      <c r="A1123" s="345">
        <v>45113</v>
      </c>
      <c r="B1123" s="516" t="s">
        <v>4670</v>
      </c>
      <c r="C1123" s="424" t="s">
        <v>2798</v>
      </c>
      <c r="D1123" s="434" t="s">
        <v>4671</v>
      </c>
      <c r="E1123" s="355">
        <v>776925</v>
      </c>
      <c r="F1123" s="511">
        <v>2194764</v>
      </c>
      <c r="G1123" s="348">
        <v>47777.62</v>
      </c>
      <c r="H1123" s="348">
        <v>45000</v>
      </c>
      <c r="I1123" s="394">
        <f t="shared" si="42"/>
        <v>-2777.6200000000026</v>
      </c>
      <c r="J1123" s="360">
        <f t="shared" si="43"/>
        <v>31057.104999999952</v>
      </c>
    </row>
    <row r="1124" spans="1:10" ht="77.25" customHeight="1" thickBot="1" x14ac:dyDescent="0.3">
      <c r="A1124" s="345">
        <v>45114</v>
      </c>
      <c r="B1124" s="516" t="s">
        <v>4672</v>
      </c>
      <c r="C1124" s="424" t="s">
        <v>2798</v>
      </c>
      <c r="D1124" s="434" t="s">
        <v>4673</v>
      </c>
      <c r="E1124" s="355">
        <v>772200</v>
      </c>
      <c r="F1124" s="511">
        <v>2195872</v>
      </c>
      <c r="G1124" s="348">
        <v>49154.39</v>
      </c>
      <c r="H1124" s="348">
        <v>45000</v>
      </c>
      <c r="I1124" s="394">
        <f t="shared" ref="I1124:I1157" si="47">H1124-G1124</f>
        <v>-4154.3899999999994</v>
      </c>
      <c r="J1124" s="360">
        <f t="shared" ref="J1124:J1157" si="48">J1123+I1124</f>
        <v>26902.714999999953</v>
      </c>
    </row>
    <row r="1125" spans="1:10" ht="72" customHeight="1" thickBot="1" x14ac:dyDescent="0.3">
      <c r="A1125" s="345">
        <v>45114</v>
      </c>
      <c r="B1125" s="516" t="s">
        <v>4674</v>
      </c>
      <c r="C1125" s="424" t="s">
        <v>2798</v>
      </c>
      <c r="D1125" s="434" t="s">
        <v>4675</v>
      </c>
      <c r="E1125" s="355">
        <v>772200</v>
      </c>
      <c r="F1125" s="511">
        <v>2195871</v>
      </c>
      <c r="G1125" s="348">
        <v>47111.38</v>
      </c>
      <c r="H1125" s="348">
        <v>45000</v>
      </c>
      <c r="I1125" s="394">
        <f t="shared" si="47"/>
        <v>-2111.3799999999974</v>
      </c>
      <c r="J1125" s="360">
        <f t="shared" si="48"/>
        <v>24791.334999999955</v>
      </c>
    </row>
    <row r="1126" spans="1:10" ht="72.75" customHeight="1" thickBot="1" x14ac:dyDescent="0.3">
      <c r="A1126" s="345">
        <v>45114</v>
      </c>
      <c r="B1126" s="516" t="s">
        <v>4676</v>
      </c>
      <c r="C1126" s="424" t="s">
        <v>2798</v>
      </c>
      <c r="D1126" s="434" t="s">
        <v>4677</v>
      </c>
      <c r="E1126" s="355">
        <v>769050</v>
      </c>
      <c r="F1126" s="511">
        <v>2196274</v>
      </c>
      <c r="G1126" s="348">
        <v>50473.57</v>
      </c>
      <c r="H1126" s="348">
        <v>45000</v>
      </c>
      <c r="I1126" s="394">
        <f t="shared" si="47"/>
        <v>-5473.57</v>
      </c>
      <c r="J1126" s="360">
        <f t="shared" si="48"/>
        <v>19317.764999999956</v>
      </c>
    </row>
    <row r="1127" spans="1:10" ht="71.25" customHeight="1" thickBot="1" x14ac:dyDescent="0.3">
      <c r="A1127" s="345">
        <v>45119</v>
      </c>
      <c r="B1127" s="516" t="s">
        <v>4678</v>
      </c>
      <c r="C1127" s="424" t="s">
        <v>2798</v>
      </c>
      <c r="D1127" s="434" t="s">
        <v>4679</v>
      </c>
      <c r="E1127" s="355">
        <v>759375</v>
      </c>
      <c r="F1127" s="511">
        <v>2196662</v>
      </c>
      <c r="G1127" s="348">
        <v>51088.55</v>
      </c>
      <c r="H1127" s="348">
        <v>45000</v>
      </c>
      <c r="I1127" s="394">
        <f t="shared" si="47"/>
        <v>-6088.5500000000029</v>
      </c>
      <c r="J1127" s="360">
        <f t="shared" si="48"/>
        <v>13229.214999999953</v>
      </c>
    </row>
    <row r="1128" spans="1:10" ht="74.25" customHeight="1" thickBot="1" x14ac:dyDescent="0.3">
      <c r="A1128" s="345">
        <v>45120</v>
      </c>
      <c r="B1128" s="516" t="s">
        <v>4680</v>
      </c>
      <c r="C1128" s="424" t="s">
        <v>2798</v>
      </c>
      <c r="D1128" s="434" t="s">
        <v>4681</v>
      </c>
      <c r="E1128" s="355">
        <v>927300</v>
      </c>
      <c r="F1128" s="511">
        <v>2197532</v>
      </c>
      <c r="G1128" s="348">
        <v>51829.5</v>
      </c>
      <c r="H1128" s="348">
        <v>55000</v>
      </c>
      <c r="I1128" s="394">
        <f t="shared" si="47"/>
        <v>3170.5</v>
      </c>
      <c r="J1128" s="360">
        <f t="shared" si="48"/>
        <v>16399.714999999953</v>
      </c>
    </row>
    <row r="1129" spans="1:10" ht="72.75" customHeight="1" thickBot="1" x14ac:dyDescent="0.3">
      <c r="A1129" s="345">
        <v>45121</v>
      </c>
      <c r="B1129" s="516" t="s">
        <v>4683</v>
      </c>
      <c r="C1129" s="424" t="s">
        <v>2798</v>
      </c>
      <c r="D1129" s="434" t="s">
        <v>4682</v>
      </c>
      <c r="E1129" s="355">
        <v>887407.5</v>
      </c>
      <c r="F1129" s="511">
        <v>2198358</v>
      </c>
      <c r="G1129" s="348">
        <v>51516.41</v>
      </c>
      <c r="H1129" s="348">
        <v>52500</v>
      </c>
      <c r="I1129" s="394">
        <f t="shared" si="47"/>
        <v>983.58999999999651</v>
      </c>
      <c r="J1129" s="360">
        <f t="shared" si="48"/>
        <v>17383.304999999949</v>
      </c>
    </row>
    <row r="1130" spans="1:10" ht="71.25" customHeight="1" thickBot="1" x14ac:dyDescent="0.3">
      <c r="A1130" s="345">
        <v>45121</v>
      </c>
      <c r="B1130" s="516" t="s">
        <v>4684</v>
      </c>
      <c r="C1130" s="424" t="s">
        <v>2798</v>
      </c>
      <c r="D1130" s="434" t="s">
        <v>4685</v>
      </c>
      <c r="E1130" s="355">
        <v>887407.5</v>
      </c>
      <c r="F1130" s="511">
        <v>2200216</v>
      </c>
      <c r="G1130" s="348">
        <v>48871.97</v>
      </c>
      <c r="H1130" s="348">
        <v>52500</v>
      </c>
      <c r="I1130" s="394">
        <f t="shared" si="47"/>
        <v>3628.0299999999988</v>
      </c>
      <c r="J1130" s="360">
        <f t="shared" si="48"/>
        <v>21011.334999999948</v>
      </c>
    </row>
    <row r="1131" spans="1:10" ht="71.25" customHeight="1" thickBot="1" x14ac:dyDescent="0.3">
      <c r="A1131" s="345">
        <v>45125</v>
      </c>
      <c r="B1131" s="516" t="s">
        <v>4686</v>
      </c>
      <c r="C1131" s="424" t="s">
        <v>2798</v>
      </c>
      <c r="D1131" s="434" t="s">
        <v>4687</v>
      </c>
      <c r="E1131" s="355">
        <v>871260</v>
      </c>
      <c r="F1131" s="511">
        <v>2199348</v>
      </c>
      <c r="G1131" s="348">
        <v>52145.46</v>
      </c>
      <c r="H1131" s="348">
        <v>52000</v>
      </c>
      <c r="I1131" s="394">
        <f t="shared" si="47"/>
        <v>-145.45999999999913</v>
      </c>
      <c r="J1131" s="360">
        <f t="shared" si="48"/>
        <v>20865.874999999949</v>
      </c>
    </row>
    <row r="1132" spans="1:10" ht="75.75" customHeight="1" thickBot="1" x14ac:dyDescent="0.3">
      <c r="A1132" s="345">
        <v>45126</v>
      </c>
      <c r="B1132" s="516" t="s">
        <v>4688</v>
      </c>
      <c r="C1132" s="424" t="s">
        <v>2798</v>
      </c>
      <c r="D1132" s="434" t="s">
        <v>4689</v>
      </c>
      <c r="E1132" s="355">
        <v>905580</v>
      </c>
      <c r="F1132" s="511">
        <v>2200035</v>
      </c>
      <c r="G1132" s="348">
        <v>45322.82</v>
      </c>
      <c r="H1132" s="348">
        <v>54000</v>
      </c>
      <c r="I1132" s="394">
        <f t="shared" si="47"/>
        <v>8677.18</v>
      </c>
      <c r="J1132" s="360">
        <f t="shared" si="48"/>
        <v>29543.054999999949</v>
      </c>
    </row>
    <row r="1133" spans="1:10" ht="75.75" customHeight="1" thickBot="1" x14ac:dyDescent="0.3">
      <c r="A1133" s="345">
        <v>45126</v>
      </c>
      <c r="B1133" s="516" t="s">
        <v>4690</v>
      </c>
      <c r="C1133" s="424" t="s">
        <v>2798</v>
      </c>
      <c r="D1133" s="434" t="s">
        <v>4699</v>
      </c>
      <c r="E1133" s="355">
        <v>871260</v>
      </c>
      <c r="F1133" s="511">
        <v>2200215</v>
      </c>
      <c r="G1133" s="348">
        <v>44460.47</v>
      </c>
      <c r="H1133" s="348">
        <v>52000</v>
      </c>
      <c r="I1133" s="394">
        <f t="shared" si="47"/>
        <v>7539.5299999999988</v>
      </c>
      <c r="J1133" s="360">
        <f t="shared" si="48"/>
        <v>37082.584999999948</v>
      </c>
    </row>
    <row r="1134" spans="1:10" ht="80.25" customHeight="1" thickBot="1" x14ac:dyDescent="0.3">
      <c r="A1134" s="345">
        <v>45132</v>
      </c>
      <c r="B1134" s="516" t="s">
        <v>4691</v>
      </c>
      <c r="C1134" s="424" t="s">
        <v>2798</v>
      </c>
      <c r="D1134" s="434" t="s">
        <v>4692</v>
      </c>
      <c r="E1134" s="355">
        <v>678400</v>
      </c>
      <c r="F1134" s="511">
        <v>2202018</v>
      </c>
      <c r="G1134" s="348">
        <v>44318.55</v>
      </c>
      <c r="H1134" s="348">
        <v>40000</v>
      </c>
      <c r="I1134" s="394">
        <f t="shared" si="47"/>
        <v>-4318.5500000000029</v>
      </c>
      <c r="J1134" s="360">
        <f t="shared" si="48"/>
        <v>32764.034999999945</v>
      </c>
    </row>
    <row r="1135" spans="1:10" ht="76.5" customHeight="1" thickBot="1" x14ac:dyDescent="0.3">
      <c r="A1135" s="345">
        <v>45134</v>
      </c>
      <c r="B1135" s="516" t="s">
        <v>4693</v>
      </c>
      <c r="C1135" s="424" t="s">
        <v>2798</v>
      </c>
      <c r="D1135" s="434" t="s">
        <v>4694</v>
      </c>
      <c r="E1135" s="355">
        <v>671200</v>
      </c>
      <c r="F1135" s="511">
        <v>2201629</v>
      </c>
      <c r="G1135" s="348">
        <v>41332.61</v>
      </c>
      <c r="H1135" s="348">
        <v>40000</v>
      </c>
      <c r="I1135" s="394">
        <f t="shared" si="47"/>
        <v>-1332.6100000000006</v>
      </c>
      <c r="J1135" s="360">
        <f t="shared" si="48"/>
        <v>31431.424999999945</v>
      </c>
    </row>
    <row r="1136" spans="1:10" ht="75.75" customHeight="1" thickBot="1" x14ac:dyDescent="0.3">
      <c r="A1136" s="345">
        <v>45135</v>
      </c>
      <c r="B1136" s="516" t="s">
        <v>4695</v>
      </c>
      <c r="C1136" s="424" t="s">
        <v>2798</v>
      </c>
      <c r="D1136" s="434" t="s">
        <v>4696</v>
      </c>
      <c r="E1136" s="355">
        <v>669000</v>
      </c>
      <c r="F1136" s="511">
        <v>2203345</v>
      </c>
      <c r="G1136" s="348">
        <v>41104.949999999997</v>
      </c>
      <c r="H1136" s="348">
        <v>40000</v>
      </c>
      <c r="I1136" s="394">
        <f t="shared" si="47"/>
        <v>-1104.9499999999971</v>
      </c>
      <c r="J1136" s="360">
        <f t="shared" si="48"/>
        <v>30326.474999999948</v>
      </c>
    </row>
    <row r="1137" spans="1:10" ht="74.25" customHeight="1" thickBot="1" x14ac:dyDescent="0.3">
      <c r="A1137" s="345">
        <v>45135</v>
      </c>
      <c r="B1137" s="516" t="s">
        <v>4697</v>
      </c>
      <c r="C1137" s="424" t="s">
        <v>2798</v>
      </c>
      <c r="D1137" s="434" t="s">
        <v>4698</v>
      </c>
      <c r="E1137" s="355">
        <v>669000</v>
      </c>
      <c r="F1137" s="511">
        <v>2203346</v>
      </c>
      <c r="G1137" s="348">
        <v>41396.46</v>
      </c>
      <c r="H1137" s="348">
        <v>40000</v>
      </c>
      <c r="I1137" s="394">
        <f t="shared" si="47"/>
        <v>-1396.4599999999991</v>
      </c>
      <c r="J1137" s="360">
        <f t="shared" si="48"/>
        <v>28930.014999999948</v>
      </c>
    </row>
    <row r="1138" spans="1:10" ht="79.5" customHeight="1" thickBot="1" x14ac:dyDescent="0.3">
      <c r="A1138" s="345">
        <v>45138</v>
      </c>
      <c r="B1138" s="516" t="s">
        <v>4701</v>
      </c>
      <c r="C1138" s="424" t="s">
        <v>2798</v>
      </c>
      <c r="D1138" s="434" t="s">
        <v>4700</v>
      </c>
      <c r="E1138" s="355">
        <v>785840</v>
      </c>
      <c r="F1138" s="511">
        <v>2204621</v>
      </c>
      <c r="G1138" s="348">
        <v>47066.68</v>
      </c>
      <c r="H1138" s="348">
        <v>47000</v>
      </c>
      <c r="I1138" s="394">
        <f t="shared" si="47"/>
        <v>-66.680000000000291</v>
      </c>
      <c r="J1138" s="360">
        <f t="shared" si="48"/>
        <v>28863.334999999948</v>
      </c>
    </row>
    <row r="1139" spans="1:10" ht="81.75" customHeight="1" thickBot="1" x14ac:dyDescent="0.3">
      <c r="A1139" s="345">
        <v>45138</v>
      </c>
      <c r="B1139" s="516" t="s">
        <v>4702</v>
      </c>
      <c r="C1139" s="424" t="s">
        <v>2798</v>
      </c>
      <c r="D1139" s="434" t="s">
        <v>4703</v>
      </c>
      <c r="E1139" s="355">
        <v>722185</v>
      </c>
      <c r="F1139" s="511">
        <v>2204622</v>
      </c>
      <c r="G1139" s="348">
        <v>47466.13</v>
      </c>
      <c r="H1139" s="348">
        <v>43000</v>
      </c>
      <c r="I1139" s="394">
        <f t="shared" si="47"/>
        <v>-4466.1299999999974</v>
      </c>
      <c r="J1139" s="360">
        <f t="shared" si="48"/>
        <v>24397.204999999951</v>
      </c>
    </row>
    <row r="1140" spans="1:10" ht="77.25" customHeight="1" thickBot="1" x14ac:dyDescent="0.3">
      <c r="A1140" s="345">
        <v>45141</v>
      </c>
      <c r="B1140" s="529" t="s">
        <v>4704</v>
      </c>
      <c r="C1140" s="424" t="s">
        <v>2798</v>
      </c>
      <c r="D1140" s="434" t="s">
        <v>4705</v>
      </c>
      <c r="E1140" s="355">
        <v>804915</v>
      </c>
      <c r="F1140" s="511">
        <v>2205223</v>
      </c>
      <c r="G1140" s="348">
        <v>46590.47</v>
      </c>
      <c r="H1140" s="348">
        <v>46500</v>
      </c>
      <c r="I1140" s="394">
        <f t="shared" si="47"/>
        <v>-90.470000000001164</v>
      </c>
      <c r="J1140" s="360">
        <f t="shared" si="48"/>
        <v>24306.73499999995</v>
      </c>
    </row>
    <row r="1141" spans="1:10" ht="60.75" thickBot="1" x14ac:dyDescent="0.3">
      <c r="A1141" s="345">
        <v>45142</v>
      </c>
      <c r="B1141" s="529" t="s">
        <v>4706</v>
      </c>
      <c r="C1141" s="424" t="s">
        <v>2798</v>
      </c>
      <c r="D1141" s="434" t="s">
        <v>4707</v>
      </c>
      <c r="E1141" s="355">
        <v>769500</v>
      </c>
      <c r="F1141" s="511">
        <v>2205333</v>
      </c>
      <c r="G1141" s="348">
        <v>47616.15</v>
      </c>
      <c r="H1141" s="348">
        <v>45000</v>
      </c>
      <c r="I1141" s="394">
        <f t="shared" si="47"/>
        <v>-2616.1500000000015</v>
      </c>
      <c r="J1141" s="360">
        <f t="shared" si="48"/>
        <v>21690.584999999948</v>
      </c>
    </row>
    <row r="1142" spans="1:10" ht="66" customHeight="1" thickBot="1" x14ac:dyDescent="0.3">
      <c r="A1142" s="345">
        <v>45147</v>
      </c>
      <c r="B1142" s="529" t="s">
        <v>4708</v>
      </c>
      <c r="C1142" s="424" t="s">
        <v>2798</v>
      </c>
      <c r="D1142" s="434" t="s">
        <v>4709</v>
      </c>
      <c r="E1142" s="355">
        <v>804170</v>
      </c>
      <c r="F1142" s="511">
        <v>2207070</v>
      </c>
      <c r="G1142" s="348">
        <v>48538.47</v>
      </c>
      <c r="H1142" s="348">
        <v>47000</v>
      </c>
      <c r="I1142" s="394">
        <f t="shared" si="47"/>
        <v>-1538.4700000000012</v>
      </c>
      <c r="J1142" s="360">
        <f t="shared" si="48"/>
        <v>20152.114999999947</v>
      </c>
    </row>
    <row r="1143" spans="1:10" ht="60.75" thickBot="1" x14ac:dyDescent="0.3">
      <c r="A1143" s="345">
        <v>45148</v>
      </c>
      <c r="B1143" s="529" t="s">
        <v>4710</v>
      </c>
      <c r="C1143" s="424" t="s">
        <v>2798</v>
      </c>
      <c r="D1143" s="434" t="s">
        <v>4711</v>
      </c>
      <c r="E1143" s="355">
        <v>797590</v>
      </c>
      <c r="F1143" s="511">
        <v>2207071</v>
      </c>
      <c r="G1143" s="348">
        <v>48494.63</v>
      </c>
      <c r="H1143" s="348">
        <v>47000</v>
      </c>
      <c r="I1143" s="394">
        <f t="shared" si="47"/>
        <v>-1494.6299999999974</v>
      </c>
      <c r="J1143" s="360">
        <f t="shared" si="48"/>
        <v>18657.48499999995</v>
      </c>
    </row>
    <row r="1144" spans="1:10" ht="66.75" customHeight="1" thickBot="1" x14ac:dyDescent="0.3">
      <c r="A1144" s="345">
        <v>45149</v>
      </c>
      <c r="B1144" s="529" t="s">
        <v>4712</v>
      </c>
      <c r="C1144" s="424" t="s">
        <v>2798</v>
      </c>
      <c r="D1144" s="434" t="s">
        <v>4713</v>
      </c>
      <c r="E1144" s="355">
        <v>800410</v>
      </c>
      <c r="F1144" s="511">
        <v>2208476</v>
      </c>
      <c r="G1144" s="348">
        <v>47745.39</v>
      </c>
      <c r="H1144" s="348">
        <v>47000</v>
      </c>
      <c r="I1144" s="394">
        <f t="shared" si="47"/>
        <v>-745.38999999999942</v>
      </c>
      <c r="J1144" s="360">
        <f t="shared" si="48"/>
        <v>17912.09499999995</v>
      </c>
    </row>
    <row r="1145" spans="1:10" ht="70.5" customHeight="1" thickBot="1" x14ac:dyDescent="0.3">
      <c r="A1145" s="345">
        <v>45149</v>
      </c>
      <c r="B1145" s="529" t="s">
        <v>4714</v>
      </c>
      <c r="C1145" s="424" t="s">
        <v>2798</v>
      </c>
      <c r="D1145" s="434" t="s">
        <v>4715</v>
      </c>
      <c r="E1145" s="355">
        <v>800410</v>
      </c>
      <c r="F1145" s="511">
        <v>2208477</v>
      </c>
      <c r="G1145" s="348">
        <v>48320.160000000003</v>
      </c>
      <c r="H1145" s="348">
        <v>47000</v>
      </c>
      <c r="I1145" s="394">
        <f t="shared" si="47"/>
        <v>-1320.1600000000035</v>
      </c>
      <c r="J1145" s="360">
        <f t="shared" si="48"/>
        <v>16591.934999999947</v>
      </c>
    </row>
    <row r="1146" spans="1:10" ht="74.25" customHeight="1" thickBot="1" x14ac:dyDescent="0.3">
      <c r="A1146" s="345">
        <v>45153</v>
      </c>
      <c r="B1146" s="529" t="s">
        <v>4716</v>
      </c>
      <c r="C1146" s="424" t="s">
        <v>2798</v>
      </c>
      <c r="D1146" s="434" t="s">
        <v>4717</v>
      </c>
      <c r="E1146" s="355">
        <f>270+806250</f>
        <v>806520</v>
      </c>
      <c r="F1146" s="511">
        <v>2209126</v>
      </c>
      <c r="G1146" s="348">
        <v>47182.71</v>
      </c>
      <c r="H1146" s="348">
        <v>47000</v>
      </c>
      <c r="I1146" s="394">
        <f t="shared" si="47"/>
        <v>-182.70999999999913</v>
      </c>
      <c r="J1146" s="360">
        <f t="shared" si="48"/>
        <v>16409.224999999948</v>
      </c>
    </row>
    <row r="1147" spans="1:10" ht="66.75" customHeight="1" thickBot="1" x14ac:dyDescent="0.3">
      <c r="A1147" s="345">
        <v>45154</v>
      </c>
      <c r="B1147" s="529" t="s">
        <v>4718</v>
      </c>
      <c r="C1147" s="424" t="s">
        <v>2798</v>
      </c>
      <c r="D1147" s="434" t="s">
        <v>4719</v>
      </c>
      <c r="E1147" s="355">
        <v>845460</v>
      </c>
      <c r="F1147" s="511">
        <v>2209914</v>
      </c>
      <c r="G1147" s="348">
        <v>46249.85</v>
      </c>
      <c r="H1147" s="348">
        <v>49500</v>
      </c>
      <c r="I1147" s="394">
        <f t="shared" si="47"/>
        <v>3250.1500000000015</v>
      </c>
      <c r="J1147" s="360">
        <f t="shared" si="48"/>
        <v>19659.374999999949</v>
      </c>
    </row>
    <row r="1148" spans="1:10" ht="70.5" customHeight="1" thickBot="1" x14ac:dyDescent="0.3">
      <c r="A1148" s="345">
        <v>45155</v>
      </c>
      <c r="B1148" s="529" t="s">
        <v>4720</v>
      </c>
      <c r="C1148" s="424" t="s">
        <v>2798</v>
      </c>
      <c r="D1148" s="434" t="s">
        <v>4721</v>
      </c>
      <c r="E1148" s="355">
        <v>865570</v>
      </c>
      <c r="F1148" s="511">
        <v>2210562</v>
      </c>
      <c r="G1148" s="348">
        <v>44662.28</v>
      </c>
      <c r="H1148" s="348">
        <v>50500</v>
      </c>
      <c r="I1148" s="394">
        <f t="shared" si="47"/>
        <v>5837.7200000000012</v>
      </c>
      <c r="J1148" s="360">
        <f t="shared" si="48"/>
        <v>25497.09499999995</v>
      </c>
    </row>
    <row r="1149" spans="1:10" ht="74.25" customHeight="1" thickBot="1" x14ac:dyDescent="0.3">
      <c r="A1149" s="345">
        <v>45156</v>
      </c>
      <c r="B1149" s="529" t="s">
        <v>4722</v>
      </c>
      <c r="C1149" s="424" t="s">
        <v>2798</v>
      </c>
      <c r="D1149" s="434" t="s">
        <v>4723</v>
      </c>
      <c r="E1149" s="355">
        <v>854500</v>
      </c>
      <c r="F1149" s="511">
        <v>2210730</v>
      </c>
      <c r="G1149" s="348">
        <v>42191.91</v>
      </c>
      <c r="H1149" s="348">
        <v>50000</v>
      </c>
      <c r="I1149" s="394">
        <f t="shared" si="47"/>
        <v>7808.0899999999965</v>
      </c>
      <c r="J1149" s="360">
        <f t="shared" si="48"/>
        <v>33305.184999999947</v>
      </c>
    </row>
    <row r="1150" spans="1:10" ht="78.75" customHeight="1" thickBot="1" x14ac:dyDescent="0.3">
      <c r="A1150" s="345">
        <v>45156</v>
      </c>
      <c r="B1150" s="529" t="s">
        <v>4724</v>
      </c>
      <c r="C1150" s="424" t="s">
        <v>2798</v>
      </c>
      <c r="D1150" s="434" t="s">
        <v>4725</v>
      </c>
      <c r="E1150" s="355">
        <v>854500</v>
      </c>
      <c r="F1150" s="511">
        <v>2210731</v>
      </c>
      <c r="G1150" s="348">
        <v>42222.06</v>
      </c>
      <c r="H1150" s="348">
        <v>50000</v>
      </c>
      <c r="I1150" s="394">
        <f t="shared" si="47"/>
        <v>7777.9400000000023</v>
      </c>
      <c r="J1150" s="360">
        <f t="shared" si="48"/>
        <v>41083.124999999949</v>
      </c>
    </row>
    <row r="1151" spans="1:10" ht="75" customHeight="1" thickBot="1" x14ac:dyDescent="0.3">
      <c r="A1151" s="345">
        <v>45160</v>
      </c>
      <c r="B1151" s="529" t="s">
        <v>4726</v>
      </c>
      <c r="C1151" s="424" t="s">
        <v>2798</v>
      </c>
      <c r="D1151" s="434" t="s">
        <v>4727</v>
      </c>
      <c r="E1151" s="355">
        <v>593600</v>
      </c>
      <c r="F1151" s="511">
        <v>2212267</v>
      </c>
      <c r="G1151" s="348">
        <v>42083.93</v>
      </c>
      <c r="H1151" s="348">
        <v>35000</v>
      </c>
      <c r="I1151" s="394">
        <f t="shared" si="47"/>
        <v>-7083.93</v>
      </c>
      <c r="J1151" s="360">
        <f t="shared" si="48"/>
        <v>33999.194999999949</v>
      </c>
    </row>
    <row r="1152" spans="1:10" ht="76.5" customHeight="1" thickBot="1" x14ac:dyDescent="0.3">
      <c r="A1152" s="345">
        <v>45160</v>
      </c>
      <c r="B1152" s="529" t="s">
        <v>4728</v>
      </c>
      <c r="C1152" s="424" t="s">
        <v>2798</v>
      </c>
      <c r="D1152" s="434" t="s">
        <v>4729</v>
      </c>
      <c r="E1152" s="355">
        <v>593600</v>
      </c>
      <c r="F1152" s="511">
        <v>2211710</v>
      </c>
      <c r="G1152" s="348">
        <v>42955.82</v>
      </c>
      <c r="H1152" s="348">
        <v>35000</v>
      </c>
      <c r="I1152" s="394">
        <f t="shared" si="47"/>
        <v>-7955.82</v>
      </c>
      <c r="J1152" s="360">
        <f t="shared" si="48"/>
        <v>26043.374999999949</v>
      </c>
    </row>
    <row r="1153" spans="1:10" ht="80.25" customHeight="1" thickBot="1" x14ac:dyDescent="0.3">
      <c r="A1153" s="345">
        <v>45161</v>
      </c>
      <c r="B1153" s="529" t="s">
        <v>4730</v>
      </c>
      <c r="C1153" s="424" t="s">
        <v>2798</v>
      </c>
      <c r="D1153" s="434" t="s">
        <v>4731</v>
      </c>
      <c r="E1153" s="355">
        <v>675920</v>
      </c>
      <c r="F1153" s="511">
        <v>2212589</v>
      </c>
      <c r="G1153" s="348">
        <v>42496.02</v>
      </c>
      <c r="H1153" s="348">
        <v>40000</v>
      </c>
      <c r="I1153" s="394">
        <f t="shared" si="47"/>
        <v>-2496.0199999999968</v>
      </c>
      <c r="J1153" s="360">
        <f t="shared" si="48"/>
        <v>23547.354999999952</v>
      </c>
    </row>
    <row r="1154" spans="1:10" ht="76.5" customHeight="1" thickBot="1" x14ac:dyDescent="0.3">
      <c r="A1154" s="345">
        <v>45161</v>
      </c>
      <c r="B1154" s="529" t="s">
        <v>4732</v>
      </c>
      <c r="C1154" s="424" t="s">
        <v>2798</v>
      </c>
      <c r="D1154" s="434" t="s">
        <v>4733</v>
      </c>
      <c r="E1154" s="355">
        <v>675920</v>
      </c>
      <c r="F1154" s="511">
        <v>2211711</v>
      </c>
      <c r="G1154" s="348">
        <v>42218.93</v>
      </c>
      <c r="H1154" s="348">
        <v>40000</v>
      </c>
      <c r="I1154" s="394">
        <f t="shared" si="47"/>
        <v>-2218.9300000000003</v>
      </c>
      <c r="J1154" s="360">
        <f t="shared" si="48"/>
        <v>21328.424999999952</v>
      </c>
    </row>
    <row r="1155" spans="1:10" ht="79.5" customHeight="1" thickBot="1" x14ac:dyDescent="0.3">
      <c r="A1155" s="345">
        <v>45162</v>
      </c>
      <c r="B1155" s="529" t="s">
        <v>4734</v>
      </c>
      <c r="C1155" s="424" t="s">
        <v>2798</v>
      </c>
      <c r="D1155" s="434" t="s">
        <v>4735</v>
      </c>
      <c r="E1155" s="355">
        <v>672400</v>
      </c>
      <c r="F1155" s="511">
        <v>2212268</v>
      </c>
      <c r="G1155" s="348">
        <v>40812.660000000003</v>
      </c>
      <c r="H1155" s="348">
        <v>40000</v>
      </c>
      <c r="I1155" s="394">
        <f t="shared" si="47"/>
        <v>-812.66000000000349</v>
      </c>
      <c r="J1155" s="360">
        <f t="shared" si="48"/>
        <v>20515.764999999948</v>
      </c>
    </row>
    <row r="1156" spans="1:10" ht="60.75" thickBot="1" x14ac:dyDescent="0.3">
      <c r="A1156" s="345">
        <v>45163</v>
      </c>
      <c r="B1156" s="529" t="s">
        <v>4736</v>
      </c>
      <c r="C1156" s="424" t="s">
        <v>2798</v>
      </c>
      <c r="D1156" s="434" t="s">
        <v>4737</v>
      </c>
      <c r="E1156" s="355">
        <v>705600</v>
      </c>
      <c r="F1156" s="511">
        <v>2213306</v>
      </c>
      <c r="G1156" s="348">
        <v>42437.33</v>
      </c>
      <c r="H1156" s="348">
        <v>42000</v>
      </c>
      <c r="I1156" s="394">
        <f t="shared" si="47"/>
        <v>-437.33000000000175</v>
      </c>
      <c r="J1156" s="360">
        <f t="shared" si="48"/>
        <v>20078.434999999947</v>
      </c>
    </row>
    <row r="1157" spans="1:10" ht="77.25" customHeight="1" thickBot="1" x14ac:dyDescent="0.3">
      <c r="A1157" s="345">
        <v>45166</v>
      </c>
      <c r="B1157" s="529" t="s">
        <v>4738</v>
      </c>
      <c r="C1157" s="424" t="s">
        <v>2798</v>
      </c>
      <c r="D1157" s="434" t="s">
        <v>4739</v>
      </c>
      <c r="E1157" s="355">
        <v>704928</v>
      </c>
      <c r="F1157" s="511">
        <v>2212814</v>
      </c>
      <c r="G1157" s="348">
        <v>42798.49</v>
      </c>
      <c r="H1157" s="348">
        <v>42000</v>
      </c>
      <c r="I1157" s="394">
        <f t="shared" si="47"/>
        <v>-798.48999999999796</v>
      </c>
      <c r="J1157" s="360">
        <f t="shared" si="48"/>
        <v>19279.944999999949</v>
      </c>
    </row>
    <row r="1158" spans="1:10" ht="79.5" customHeight="1" thickBot="1" x14ac:dyDescent="0.3">
      <c r="A1158" s="345">
        <v>45167</v>
      </c>
      <c r="B1158" s="529" t="s">
        <v>4740</v>
      </c>
      <c r="C1158" s="424" t="s">
        <v>2798</v>
      </c>
      <c r="D1158" s="434" t="s">
        <v>4741</v>
      </c>
      <c r="E1158" s="355">
        <v>692818</v>
      </c>
      <c r="F1158" s="511">
        <v>2214881</v>
      </c>
      <c r="G1158" s="348">
        <v>42633.61</v>
      </c>
      <c r="H1158" s="348">
        <v>41000</v>
      </c>
      <c r="I1158" s="394">
        <f t="shared" si="42"/>
        <v>-1633.6100000000006</v>
      </c>
      <c r="J1158" s="360">
        <f t="shared" si="43"/>
        <v>17646.334999999948</v>
      </c>
    </row>
    <row r="1159" spans="1:10" ht="84" customHeight="1" thickBot="1" x14ac:dyDescent="0.3">
      <c r="A1159" s="345">
        <v>45168</v>
      </c>
      <c r="B1159" s="529" t="s">
        <v>4742</v>
      </c>
      <c r="C1159" s="424" t="s">
        <v>2798</v>
      </c>
      <c r="D1159" s="434" t="s">
        <v>4743</v>
      </c>
      <c r="E1159" s="355">
        <v>687980</v>
      </c>
      <c r="F1159" s="511">
        <v>2214882</v>
      </c>
      <c r="G1159" s="348">
        <v>43790.54</v>
      </c>
      <c r="H1159" s="348">
        <v>41000</v>
      </c>
      <c r="I1159" s="394">
        <f t="shared" si="42"/>
        <v>-2790.5400000000009</v>
      </c>
      <c r="J1159" s="360">
        <f t="shared" si="43"/>
        <v>14855.794999999947</v>
      </c>
    </row>
    <row r="1160" spans="1:10" ht="84" customHeight="1" thickBot="1" x14ac:dyDescent="0.3">
      <c r="A1160" s="345">
        <v>45169</v>
      </c>
      <c r="B1160" s="529" t="s">
        <v>4744</v>
      </c>
      <c r="C1160" s="424" t="s">
        <v>2798</v>
      </c>
      <c r="D1160" s="434" t="s">
        <v>4745</v>
      </c>
      <c r="E1160" s="355">
        <v>704340</v>
      </c>
      <c r="F1160" s="511">
        <v>2214883</v>
      </c>
      <c r="G1160" s="348">
        <v>46416.61</v>
      </c>
      <c r="H1160" s="348">
        <v>42000</v>
      </c>
      <c r="I1160" s="394">
        <f t="shared" si="42"/>
        <v>-4416.6100000000006</v>
      </c>
      <c r="J1160" s="360">
        <f t="shared" ref="J1160:J1176" si="49">J1159+I1160</f>
        <v>10439.184999999947</v>
      </c>
    </row>
    <row r="1161" spans="1:10" ht="88.5" customHeight="1" thickBot="1" x14ac:dyDescent="0.3">
      <c r="A1161" s="345">
        <v>45174</v>
      </c>
      <c r="B1161" s="530" t="s">
        <v>4747</v>
      </c>
      <c r="C1161" s="424" t="s">
        <v>2798</v>
      </c>
      <c r="D1161" s="434" t="s">
        <v>4749</v>
      </c>
      <c r="E1161" s="355">
        <v>729514.86</v>
      </c>
      <c r="F1161" s="511">
        <v>2218481</v>
      </c>
      <c r="G1161" s="348">
        <v>48679.5</v>
      </c>
      <c r="H1161" s="348">
        <v>50000</v>
      </c>
      <c r="I1161" s="394">
        <f t="shared" ref="I1161:I1176" si="50">H1161-G1161</f>
        <v>1320.5</v>
      </c>
      <c r="J1161" s="360">
        <f t="shared" si="49"/>
        <v>11759.684999999947</v>
      </c>
    </row>
    <row r="1162" spans="1:10" ht="79.5" customHeight="1" thickBot="1" x14ac:dyDescent="0.3">
      <c r="A1162" s="345">
        <v>45174</v>
      </c>
      <c r="B1162" s="530" t="s">
        <v>4746</v>
      </c>
      <c r="C1162" s="424" t="s">
        <v>2798</v>
      </c>
      <c r="D1162" s="434" t="s">
        <v>4748</v>
      </c>
      <c r="E1162" s="355">
        <v>870500</v>
      </c>
      <c r="F1162" s="511">
        <v>2218482</v>
      </c>
      <c r="G1162" s="348">
        <v>48780.7</v>
      </c>
      <c r="H1162" s="348">
        <v>50000</v>
      </c>
      <c r="I1162" s="394">
        <f t="shared" si="50"/>
        <v>1219.3000000000029</v>
      </c>
      <c r="J1162" s="360">
        <f t="shared" si="49"/>
        <v>12978.98499999995</v>
      </c>
    </row>
    <row r="1163" spans="1:10" ht="73.5" customHeight="1" thickBot="1" x14ac:dyDescent="0.3">
      <c r="A1163" s="345">
        <v>45175</v>
      </c>
      <c r="B1163" s="530" t="s">
        <v>4750</v>
      </c>
      <c r="C1163" s="424" t="s">
        <v>2798</v>
      </c>
      <c r="D1163" s="434" t="s">
        <v>4751</v>
      </c>
      <c r="E1163" s="355">
        <v>914940</v>
      </c>
      <c r="F1163" s="511">
        <v>2219120</v>
      </c>
      <c r="G1163" s="348">
        <v>44607.74</v>
      </c>
      <c r="H1163" s="348">
        <v>52000</v>
      </c>
      <c r="I1163" s="394">
        <f t="shared" si="50"/>
        <v>7392.260000000002</v>
      </c>
      <c r="J1163" s="360">
        <f t="shared" si="49"/>
        <v>20371.244999999952</v>
      </c>
    </row>
    <row r="1164" spans="1:10" ht="74.25" customHeight="1" thickBot="1" x14ac:dyDescent="0.3">
      <c r="A1164" s="345">
        <v>45182</v>
      </c>
      <c r="B1164" s="530" t="s">
        <v>4752</v>
      </c>
      <c r="C1164" s="424" t="s">
        <v>2798</v>
      </c>
      <c r="D1164" s="434" t="s">
        <v>4753</v>
      </c>
      <c r="E1164" s="355">
        <v>876384</v>
      </c>
      <c r="F1164" s="511">
        <v>2219121</v>
      </c>
      <c r="G1164" s="348">
        <v>44841.97</v>
      </c>
      <c r="H1164" s="348">
        <v>51000</v>
      </c>
      <c r="I1164" s="394">
        <f t="shared" si="50"/>
        <v>6158.0299999999988</v>
      </c>
      <c r="J1164" s="360">
        <f t="shared" si="49"/>
        <v>26529.274999999951</v>
      </c>
    </row>
    <row r="1165" spans="1:10" ht="73.5" customHeight="1" thickBot="1" x14ac:dyDescent="0.3">
      <c r="A1165" s="345">
        <v>45183</v>
      </c>
      <c r="B1165" s="530" t="s">
        <v>4754</v>
      </c>
      <c r="C1165" s="424" t="s">
        <v>2798</v>
      </c>
      <c r="D1165" s="434" t="s">
        <v>4755</v>
      </c>
      <c r="E1165" s="355">
        <v>858000</v>
      </c>
      <c r="F1165" s="511">
        <v>2220424</v>
      </c>
      <c r="G1165" s="348">
        <v>43472.86</v>
      </c>
      <c r="H1165" s="348">
        <v>50000</v>
      </c>
      <c r="I1165" s="394">
        <f t="shared" si="50"/>
        <v>6527.1399999999994</v>
      </c>
      <c r="J1165" s="360">
        <f t="shared" si="49"/>
        <v>33056.41499999995</v>
      </c>
    </row>
    <row r="1166" spans="1:10" ht="73.5" customHeight="1" thickBot="1" x14ac:dyDescent="0.3">
      <c r="A1166" s="345">
        <v>45184</v>
      </c>
      <c r="B1166" s="530" t="s">
        <v>4760</v>
      </c>
      <c r="C1166" s="424" t="s">
        <v>2798</v>
      </c>
      <c r="D1166" s="434" t="s">
        <v>4761</v>
      </c>
      <c r="E1166" s="355">
        <v>650180</v>
      </c>
      <c r="F1166" s="511">
        <v>2220977</v>
      </c>
      <c r="G1166" s="348">
        <v>45209.01</v>
      </c>
      <c r="H1166" s="348">
        <v>38000</v>
      </c>
      <c r="I1166" s="394">
        <f t="shared" si="50"/>
        <v>-7209.010000000002</v>
      </c>
      <c r="J1166" s="360"/>
    </row>
    <row r="1167" spans="1:10" ht="79.5" customHeight="1" thickBot="1" x14ac:dyDescent="0.3">
      <c r="A1167" s="345">
        <v>45184</v>
      </c>
      <c r="B1167" s="530" t="s">
        <v>4756</v>
      </c>
      <c r="C1167" s="424" t="s">
        <v>2798</v>
      </c>
      <c r="D1167" s="434" t="s">
        <v>4757</v>
      </c>
      <c r="E1167" s="355">
        <v>650180</v>
      </c>
      <c r="F1167" s="511">
        <v>2220978</v>
      </c>
      <c r="G1167" s="348">
        <v>45232.69</v>
      </c>
      <c r="H1167" s="348">
        <v>38000</v>
      </c>
      <c r="I1167" s="394">
        <f t="shared" si="50"/>
        <v>-7232.6900000000023</v>
      </c>
      <c r="J1167" s="360">
        <f>J1165+I1167</f>
        <v>25823.724999999948</v>
      </c>
    </row>
    <row r="1168" spans="1:10" ht="88.5" customHeight="1" thickBot="1" x14ac:dyDescent="0.3">
      <c r="A1168" s="345">
        <v>45187</v>
      </c>
      <c r="B1168" s="530" t="s">
        <v>4758</v>
      </c>
      <c r="C1168" s="424" t="s">
        <v>2798</v>
      </c>
      <c r="D1168" s="434" t="s">
        <v>4759</v>
      </c>
      <c r="E1168" s="355">
        <v>736805</v>
      </c>
      <c r="F1168" s="511">
        <v>2221313</v>
      </c>
      <c r="G1168" s="348">
        <v>44660.17</v>
      </c>
      <c r="H1168" s="348">
        <v>43000</v>
      </c>
      <c r="I1168" s="394">
        <f t="shared" si="50"/>
        <v>-1660.1699999999983</v>
      </c>
      <c r="J1168" s="360">
        <f t="shared" si="49"/>
        <v>24163.554999999949</v>
      </c>
    </row>
    <row r="1169" spans="1:10" ht="72" customHeight="1" thickBot="1" x14ac:dyDescent="0.3">
      <c r="A1169" s="533">
        <v>45188</v>
      </c>
      <c r="B1169" s="530" t="s">
        <v>4762</v>
      </c>
      <c r="C1169" s="424" t="s">
        <v>2798</v>
      </c>
      <c r="D1169" s="501" t="s">
        <v>4763</v>
      </c>
      <c r="E1169" s="534">
        <v>752840</v>
      </c>
      <c r="F1169" s="532">
        <v>2221870</v>
      </c>
      <c r="G1169" s="348">
        <v>40755.56</v>
      </c>
      <c r="H1169" s="348">
        <v>44000</v>
      </c>
      <c r="I1169" s="394">
        <f t="shared" si="50"/>
        <v>3244.4400000000023</v>
      </c>
      <c r="J1169" s="360">
        <f t="shared" si="49"/>
        <v>27407.994999999952</v>
      </c>
    </row>
    <row r="1170" spans="1:10" ht="75" customHeight="1" thickBot="1" x14ac:dyDescent="0.3">
      <c r="A1170" s="345">
        <v>45189</v>
      </c>
      <c r="B1170" s="530" t="s">
        <v>4764</v>
      </c>
      <c r="C1170" s="424" t="s">
        <v>2798</v>
      </c>
      <c r="D1170" s="434" t="s">
        <v>4765</v>
      </c>
      <c r="E1170" s="355">
        <v>750860</v>
      </c>
      <c r="F1170" s="511">
        <v>2221871</v>
      </c>
      <c r="G1170" s="348">
        <v>37070.35</v>
      </c>
      <c r="H1170" s="348">
        <v>44000</v>
      </c>
      <c r="I1170" s="394">
        <f t="shared" si="50"/>
        <v>6929.6500000000015</v>
      </c>
      <c r="J1170" s="360">
        <f t="shared" si="49"/>
        <v>34337.644999999953</v>
      </c>
    </row>
    <row r="1171" spans="1:10" ht="75.75" customHeight="1" thickBot="1" x14ac:dyDescent="0.3">
      <c r="A1171" s="345">
        <v>45190</v>
      </c>
      <c r="B1171" s="530" t="s">
        <v>4766</v>
      </c>
      <c r="C1171" s="424" t="s">
        <v>2798</v>
      </c>
      <c r="D1171" s="434" t="s">
        <v>4767</v>
      </c>
      <c r="E1171" s="355">
        <v>687200</v>
      </c>
      <c r="F1171" s="511">
        <v>2221872</v>
      </c>
      <c r="G1171" s="348">
        <v>41477.919999999998</v>
      </c>
      <c r="H1171" s="348">
        <v>40000</v>
      </c>
      <c r="I1171" s="394">
        <f t="shared" si="50"/>
        <v>-1477.9199999999983</v>
      </c>
      <c r="J1171" s="360">
        <f t="shared" si="49"/>
        <v>32859.724999999955</v>
      </c>
    </row>
    <row r="1172" spans="1:10" ht="75.75" customHeight="1" thickBot="1" x14ac:dyDescent="0.3">
      <c r="A1172" s="345">
        <v>45191</v>
      </c>
      <c r="B1172" s="530" t="s">
        <v>4770</v>
      </c>
      <c r="C1172" s="531" t="s">
        <v>2933</v>
      </c>
      <c r="D1172" s="434" t="s">
        <v>4771</v>
      </c>
      <c r="E1172" s="355">
        <v>616248</v>
      </c>
      <c r="F1172" s="511">
        <v>2224169</v>
      </c>
      <c r="G1172" s="348">
        <v>41922.720000000001</v>
      </c>
      <c r="H1172" s="348">
        <v>36000</v>
      </c>
      <c r="I1172" s="394">
        <f t="shared" si="50"/>
        <v>-5922.7200000000012</v>
      </c>
      <c r="J1172" s="360">
        <f t="shared" si="49"/>
        <v>26937.004999999954</v>
      </c>
    </row>
    <row r="1173" spans="1:10" ht="75.75" customHeight="1" thickBot="1" x14ac:dyDescent="0.3">
      <c r="A1173" s="345">
        <v>45191</v>
      </c>
      <c r="B1173" s="530" t="s">
        <v>4772</v>
      </c>
      <c r="C1173" s="531" t="s">
        <v>2933</v>
      </c>
      <c r="D1173" s="434" t="s">
        <v>4773</v>
      </c>
      <c r="E1173" s="355">
        <v>619200</v>
      </c>
      <c r="F1173" s="511">
        <v>2224168</v>
      </c>
      <c r="G1173" s="348">
        <v>41165.18</v>
      </c>
      <c r="H1173" s="348">
        <v>36000</v>
      </c>
      <c r="I1173" s="394">
        <f t="shared" si="50"/>
        <v>-5165.18</v>
      </c>
      <c r="J1173" s="360">
        <f t="shared" si="49"/>
        <v>21771.824999999953</v>
      </c>
    </row>
    <row r="1174" spans="1:10" ht="75.75" customHeight="1" thickBot="1" x14ac:dyDescent="0.3">
      <c r="A1174" s="345">
        <v>45195</v>
      </c>
      <c r="B1174" s="530" t="s">
        <v>4774</v>
      </c>
      <c r="C1174" s="424" t="s">
        <v>2798</v>
      </c>
      <c r="D1174" s="434" t="s">
        <v>4775</v>
      </c>
      <c r="E1174" s="355">
        <v>752930</v>
      </c>
      <c r="F1174" s="511">
        <v>2224773</v>
      </c>
      <c r="G1174" s="348">
        <v>41253.07</v>
      </c>
      <c r="H1174" s="348">
        <v>43000</v>
      </c>
      <c r="I1174" s="394">
        <f t="shared" si="50"/>
        <v>1746.9300000000003</v>
      </c>
      <c r="J1174" s="360">
        <f t="shared" si="49"/>
        <v>23518.754999999954</v>
      </c>
    </row>
    <row r="1175" spans="1:10" ht="75" customHeight="1" thickBot="1" x14ac:dyDescent="0.3">
      <c r="A1175" s="345">
        <v>45197</v>
      </c>
      <c r="B1175" s="530" t="s">
        <v>4768</v>
      </c>
      <c r="C1175" s="424" t="s">
        <v>2798</v>
      </c>
      <c r="D1175" s="434" t="s">
        <v>4769</v>
      </c>
      <c r="E1175" s="355">
        <v>769732.5</v>
      </c>
      <c r="F1175" s="511">
        <v>2224774</v>
      </c>
      <c r="G1175" s="348">
        <v>37997.519999999997</v>
      </c>
      <c r="H1175" s="348">
        <v>43500</v>
      </c>
      <c r="I1175" s="394">
        <f t="shared" si="50"/>
        <v>5502.4800000000032</v>
      </c>
      <c r="J1175" s="360">
        <f t="shared" si="49"/>
        <v>29021.234999999957</v>
      </c>
    </row>
    <row r="1176" spans="1:10" ht="85.5" customHeight="1" thickBot="1" x14ac:dyDescent="0.3">
      <c r="A1176" s="345">
        <v>45198</v>
      </c>
      <c r="B1176" s="530" t="s">
        <v>4776</v>
      </c>
      <c r="C1176" s="424" t="s">
        <v>2798</v>
      </c>
      <c r="D1176" s="434" t="s">
        <v>4777</v>
      </c>
      <c r="E1176" s="355">
        <v>773300</v>
      </c>
      <c r="F1176" s="511">
        <v>2225786</v>
      </c>
      <c r="G1176" s="348">
        <v>42565.81</v>
      </c>
      <c r="H1176" s="348">
        <v>44000</v>
      </c>
      <c r="I1176" s="394">
        <f t="shared" si="50"/>
        <v>1434.1900000000023</v>
      </c>
      <c r="J1176" s="360">
        <f t="shared" si="49"/>
        <v>30455.424999999959</v>
      </c>
    </row>
    <row r="1177" spans="1:10" ht="80.25" customHeight="1" thickBot="1" x14ac:dyDescent="0.3">
      <c r="A1177" s="345">
        <v>45198</v>
      </c>
      <c r="B1177" s="530" t="s">
        <v>4778</v>
      </c>
      <c r="C1177" s="424" t="s">
        <v>2798</v>
      </c>
      <c r="D1177" s="434" t="s">
        <v>4779</v>
      </c>
      <c r="E1177" s="355">
        <v>766920</v>
      </c>
      <c r="F1177" s="511">
        <v>2226640</v>
      </c>
      <c r="G1177" s="348">
        <v>37703.83</v>
      </c>
      <c r="H1177" s="348">
        <v>44000</v>
      </c>
      <c r="I1177" s="394">
        <f t="shared" ref="I1177:I1304" si="51">H1177-G1177</f>
        <v>6296.1699999999983</v>
      </c>
      <c r="J1177" s="360">
        <f t="shared" ref="J1177:J1304" si="52">J1176+I1177</f>
        <v>36751.594999999958</v>
      </c>
    </row>
    <row r="1178" spans="1:10" ht="81" customHeight="1" thickBot="1" x14ac:dyDescent="0.3">
      <c r="A1178" s="345">
        <v>45201</v>
      </c>
      <c r="B1178" s="536" t="s">
        <v>4780</v>
      </c>
      <c r="C1178" s="424" t="s">
        <v>2798</v>
      </c>
      <c r="D1178" s="434" t="s">
        <v>4781</v>
      </c>
      <c r="E1178" s="355">
        <v>672220</v>
      </c>
      <c r="F1178" s="511">
        <v>2226641</v>
      </c>
      <c r="G1178" s="348">
        <v>37360.629999999997</v>
      </c>
      <c r="H1178" s="348">
        <v>38000</v>
      </c>
      <c r="I1178" s="394">
        <f t="shared" si="51"/>
        <v>639.37000000000262</v>
      </c>
      <c r="J1178" s="360">
        <f t="shared" si="52"/>
        <v>37390.96499999996</v>
      </c>
    </row>
    <row r="1179" spans="1:10" ht="79.5" customHeight="1" thickBot="1" x14ac:dyDescent="0.3">
      <c r="A1179" s="345">
        <v>45202</v>
      </c>
      <c r="B1179" s="536" t="s">
        <v>4782</v>
      </c>
      <c r="C1179" s="424" t="s">
        <v>2798</v>
      </c>
      <c r="D1179" s="434" t="s">
        <v>4783</v>
      </c>
      <c r="E1179" s="355">
        <v>691665</v>
      </c>
      <c r="F1179" s="511">
        <v>2227852</v>
      </c>
      <c r="G1179" s="348">
        <v>38356.28</v>
      </c>
      <c r="H1179" s="348">
        <v>39000</v>
      </c>
      <c r="I1179" s="394">
        <f t="shared" si="51"/>
        <v>643.72000000000116</v>
      </c>
      <c r="J1179" s="360">
        <f t="shared" si="52"/>
        <v>38034.684999999961</v>
      </c>
    </row>
    <row r="1180" spans="1:10" ht="87.75" customHeight="1" thickBot="1" x14ac:dyDescent="0.3">
      <c r="A1180" s="345">
        <v>45203</v>
      </c>
      <c r="B1180" s="536" t="s">
        <v>4784</v>
      </c>
      <c r="C1180" s="424" t="s">
        <v>2798</v>
      </c>
      <c r="D1180" s="434" t="s">
        <v>4785</v>
      </c>
      <c r="E1180" s="355">
        <v>736565</v>
      </c>
      <c r="F1180" s="511">
        <v>2227853</v>
      </c>
      <c r="G1180" s="348">
        <v>43129.45</v>
      </c>
      <c r="H1180" s="348">
        <v>41000</v>
      </c>
      <c r="I1180" s="394">
        <f t="shared" si="51"/>
        <v>-2129.4499999999971</v>
      </c>
      <c r="J1180" s="360">
        <f t="shared" si="52"/>
        <v>35905.234999999964</v>
      </c>
    </row>
    <row r="1181" spans="1:10" ht="69" customHeight="1" thickBot="1" x14ac:dyDescent="0.3">
      <c r="A1181" s="345">
        <v>45205</v>
      </c>
      <c r="B1181" s="536" t="s">
        <v>4786</v>
      </c>
      <c r="C1181" s="424" t="s">
        <v>2798</v>
      </c>
      <c r="D1181" s="434" t="s">
        <v>4787</v>
      </c>
      <c r="E1181" s="355">
        <v>698668</v>
      </c>
      <c r="F1181" s="511">
        <v>2227854</v>
      </c>
      <c r="G1181" s="348">
        <v>42151.57</v>
      </c>
      <c r="H1181" s="348">
        <v>38000</v>
      </c>
      <c r="I1181" s="394">
        <f t="shared" si="51"/>
        <v>-4151.57</v>
      </c>
      <c r="J1181" s="360">
        <f t="shared" si="52"/>
        <v>31753.664999999964</v>
      </c>
    </row>
    <row r="1182" spans="1:10" ht="80.25" customHeight="1" thickBot="1" x14ac:dyDescent="0.3">
      <c r="A1182" s="345">
        <v>45205</v>
      </c>
      <c r="B1182" s="536" t="s">
        <v>4788</v>
      </c>
      <c r="C1182" s="424" t="s">
        <v>2798</v>
      </c>
      <c r="D1182" s="434" t="s">
        <v>4789</v>
      </c>
      <c r="E1182" s="355">
        <v>698668</v>
      </c>
      <c r="F1182" s="511">
        <v>2228858</v>
      </c>
      <c r="G1182" s="348">
        <v>42290.2</v>
      </c>
      <c r="H1182" s="348">
        <v>38000</v>
      </c>
      <c r="I1182" s="394">
        <f t="shared" si="51"/>
        <v>-4290.1999999999971</v>
      </c>
      <c r="J1182" s="360">
        <f t="shared" si="52"/>
        <v>27463.464999999967</v>
      </c>
    </row>
    <row r="1183" spans="1:10" ht="69" customHeight="1" thickBot="1" x14ac:dyDescent="0.3">
      <c r="A1183" s="345">
        <v>45209</v>
      </c>
      <c r="B1183" s="536" t="s">
        <v>4790</v>
      </c>
      <c r="C1183" s="424" t="s">
        <v>2798</v>
      </c>
      <c r="D1183" s="434" t="s">
        <v>4792</v>
      </c>
      <c r="E1183" s="355">
        <v>762300</v>
      </c>
      <c r="F1183" s="511">
        <v>2230242</v>
      </c>
      <c r="G1183" s="348">
        <v>41487.22</v>
      </c>
      <c r="H1183" s="348">
        <v>42000</v>
      </c>
      <c r="I1183" s="394">
        <f t="shared" si="51"/>
        <v>512.77999999999884</v>
      </c>
      <c r="J1183" s="360">
        <f t="shared" si="52"/>
        <v>27976.244999999966</v>
      </c>
    </row>
    <row r="1184" spans="1:10" ht="67.5" customHeight="1" thickBot="1" x14ac:dyDescent="0.3">
      <c r="A1184" s="345">
        <v>45210</v>
      </c>
      <c r="B1184" s="536" t="s">
        <v>4791</v>
      </c>
      <c r="C1184" s="424" t="s">
        <v>2798</v>
      </c>
      <c r="D1184" s="434" t="s">
        <v>4793</v>
      </c>
      <c r="E1184" s="355">
        <v>778085</v>
      </c>
      <c r="F1184" s="511">
        <v>2230243</v>
      </c>
      <c r="G1184" s="348">
        <v>41530.83</v>
      </c>
      <c r="H1184" s="348">
        <v>43000</v>
      </c>
      <c r="I1184" s="394">
        <f t="shared" si="51"/>
        <v>1469.1699999999983</v>
      </c>
      <c r="J1184" s="360">
        <f t="shared" si="52"/>
        <v>29445.414999999964</v>
      </c>
    </row>
    <row r="1185" spans="1:10" ht="70.5" customHeight="1" thickBot="1" x14ac:dyDescent="0.3">
      <c r="A1185" s="345">
        <v>45211</v>
      </c>
      <c r="B1185" s="536" t="s">
        <v>4794</v>
      </c>
      <c r="C1185" s="424" t="s">
        <v>2798</v>
      </c>
      <c r="D1185" s="434" t="s">
        <v>4795</v>
      </c>
      <c r="E1185" s="355">
        <v>767550</v>
      </c>
      <c r="F1185" s="511">
        <v>2230244</v>
      </c>
      <c r="G1185" s="348">
        <v>40449</v>
      </c>
      <c r="H1185" s="348">
        <v>43000</v>
      </c>
      <c r="I1185" s="394">
        <f t="shared" si="51"/>
        <v>2551</v>
      </c>
      <c r="J1185" s="360">
        <f t="shared" si="52"/>
        <v>31996.414999999964</v>
      </c>
    </row>
    <row r="1186" spans="1:10" ht="72.75" customHeight="1" thickBot="1" x14ac:dyDescent="0.3">
      <c r="A1186" s="345">
        <v>45212</v>
      </c>
      <c r="B1186" s="536" t="s">
        <v>4796</v>
      </c>
      <c r="C1186" s="424" t="s">
        <v>2798</v>
      </c>
      <c r="D1186" s="434" t="s">
        <v>4797</v>
      </c>
      <c r="E1186" s="355">
        <v>680200</v>
      </c>
      <c r="F1186" s="511">
        <v>2231330</v>
      </c>
      <c r="G1186" s="348">
        <v>40584.17</v>
      </c>
      <c r="H1186" s="348">
        <v>38000</v>
      </c>
      <c r="I1186" s="394">
        <f t="shared" si="51"/>
        <v>-2584.1699999999983</v>
      </c>
      <c r="J1186" s="360">
        <f t="shared" si="52"/>
        <v>29412.244999999966</v>
      </c>
    </row>
    <row r="1187" spans="1:10" ht="75" customHeight="1" thickBot="1" x14ac:dyDescent="0.3">
      <c r="A1187" s="345">
        <v>45215</v>
      </c>
      <c r="B1187" s="536" t="s">
        <v>4798</v>
      </c>
      <c r="C1187" s="424" t="s">
        <v>2798</v>
      </c>
      <c r="D1187" s="434" t="s">
        <v>4799</v>
      </c>
      <c r="E1187" s="355">
        <v>683810</v>
      </c>
      <c r="F1187" s="511">
        <v>2231826</v>
      </c>
      <c r="G1187" s="348">
        <v>39197.910000000003</v>
      </c>
      <c r="H1187" s="348">
        <v>38000</v>
      </c>
      <c r="I1187" s="394">
        <f t="shared" ref="I1187:I1303" si="53">H1187-G1187</f>
        <v>-1197.9100000000035</v>
      </c>
      <c r="J1187" s="360">
        <f t="shared" ref="J1187:J1225" si="54">J1186+I1187</f>
        <v>28214.334999999963</v>
      </c>
    </row>
    <row r="1188" spans="1:10" ht="75" customHeight="1" thickBot="1" x14ac:dyDescent="0.3">
      <c r="A1188" s="345">
        <v>45223</v>
      </c>
      <c r="B1188" s="538" t="s">
        <v>4816</v>
      </c>
      <c r="C1188" s="424"/>
      <c r="D1188" s="434" t="s">
        <v>4799</v>
      </c>
      <c r="E1188" s="355"/>
      <c r="F1188" s="539" t="s">
        <v>4817</v>
      </c>
      <c r="G1188" s="348">
        <v>0</v>
      </c>
      <c r="H1188" s="348">
        <v>350</v>
      </c>
      <c r="I1188" s="394">
        <v>0</v>
      </c>
      <c r="J1188" s="360">
        <f>J1187+I1188-H1188</f>
        <v>27864.334999999963</v>
      </c>
    </row>
    <row r="1189" spans="1:10" ht="75" customHeight="1" thickBot="1" x14ac:dyDescent="0.3">
      <c r="A1189" s="345">
        <v>45216</v>
      </c>
      <c r="B1189" s="536" t="s">
        <v>4812</v>
      </c>
      <c r="C1189" s="537" t="s">
        <v>2933</v>
      </c>
      <c r="D1189" s="434" t="s">
        <v>4813</v>
      </c>
      <c r="E1189" s="355">
        <v>717200</v>
      </c>
      <c r="F1189" s="511">
        <v>2232226</v>
      </c>
      <c r="G1189" s="348">
        <v>38838.89</v>
      </c>
      <c r="H1189" s="348">
        <v>40000</v>
      </c>
      <c r="I1189" s="394">
        <f t="shared" si="53"/>
        <v>1161.1100000000006</v>
      </c>
      <c r="J1189" s="360">
        <f t="shared" si="54"/>
        <v>29025.444999999963</v>
      </c>
    </row>
    <row r="1190" spans="1:10" ht="81" customHeight="1" thickBot="1" x14ac:dyDescent="0.3">
      <c r="A1190" s="345">
        <v>45218</v>
      </c>
      <c r="B1190" s="536" t="s">
        <v>4802</v>
      </c>
      <c r="C1190" s="424" t="s">
        <v>2798</v>
      </c>
      <c r="D1190" s="434" t="s">
        <v>4803</v>
      </c>
      <c r="E1190" s="355">
        <v>695324</v>
      </c>
      <c r="F1190" s="511">
        <v>2233010</v>
      </c>
      <c r="G1190" s="348">
        <v>39369.33</v>
      </c>
      <c r="H1190" s="348">
        <v>38000</v>
      </c>
      <c r="I1190" s="394">
        <f t="shared" si="53"/>
        <v>-1369.3300000000017</v>
      </c>
      <c r="J1190" s="360">
        <f t="shared" si="54"/>
        <v>27656.114999999962</v>
      </c>
    </row>
    <row r="1191" spans="1:10" ht="65.25" customHeight="1" thickBot="1" x14ac:dyDescent="0.3">
      <c r="A1191" s="345">
        <v>45218</v>
      </c>
      <c r="B1191" s="536" t="s">
        <v>4800</v>
      </c>
      <c r="C1191" s="424" t="s">
        <v>2798</v>
      </c>
      <c r="D1191" s="434" t="s">
        <v>4801</v>
      </c>
      <c r="E1191" s="355">
        <v>713622</v>
      </c>
      <c r="F1191" s="511">
        <v>2233011</v>
      </c>
      <c r="G1191" s="348">
        <v>39770.61</v>
      </c>
      <c r="H1191" s="348">
        <v>39000</v>
      </c>
      <c r="I1191" s="394">
        <f t="shared" si="53"/>
        <v>-770.61000000000058</v>
      </c>
      <c r="J1191" s="360">
        <f t="shared" si="54"/>
        <v>26885.504999999961</v>
      </c>
    </row>
    <row r="1192" spans="1:10" ht="65.25" customHeight="1" thickBot="1" x14ac:dyDescent="0.3">
      <c r="A1192" s="345">
        <v>45219</v>
      </c>
      <c r="B1192" s="536" t="s">
        <v>4814</v>
      </c>
      <c r="C1192" s="537" t="s">
        <v>2933</v>
      </c>
      <c r="D1192" s="434" t="s">
        <v>4815</v>
      </c>
      <c r="E1192" s="355">
        <v>693880</v>
      </c>
      <c r="F1192" s="511">
        <v>2234072</v>
      </c>
      <c r="G1192" s="348">
        <v>40016.68</v>
      </c>
      <c r="H1192" s="348">
        <v>38000</v>
      </c>
      <c r="I1192" s="394">
        <f t="shared" si="53"/>
        <v>-2016.6800000000003</v>
      </c>
      <c r="J1192" s="360">
        <f t="shared" si="54"/>
        <v>24868.824999999961</v>
      </c>
    </row>
    <row r="1193" spans="1:10" ht="65.25" customHeight="1" thickBot="1" x14ac:dyDescent="0.3">
      <c r="A1193" s="345">
        <v>45223</v>
      </c>
      <c r="B1193" s="536" t="s">
        <v>4804</v>
      </c>
      <c r="C1193" s="424" t="s">
        <v>2798</v>
      </c>
      <c r="D1193" s="434" t="s">
        <v>4805</v>
      </c>
      <c r="E1193" s="355">
        <v>712725</v>
      </c>
      <c r="F1193" s="511">
        <v>2235815</v>
      </c>
      <c r="G1193" s="348">
        <v>40450.370000000003</v>
      </c>
      <c r="H1193" s="348">
        <v>39000</v>
      </c>
      <c r="I1193" s="394">
        <f t="shared" si="53"/>
        <v>-1450.3700000000026</v>
      </c>
      <c r="J1193" s="360">
        <f t="shared" si="54"/>
        <v>23418.454999999958</v>
      </c>
    </row>
    <row r="1194" spans="1:10" ht="72" customHeight="1" thickBot="1" x14ac:dyDescent="0.3">
      <c r="A1194" s="345">
        <v>45224</v>
      </c>
      <c r="B1194" s="536" t="s">
        <v>4807</v>
      </c>
      <c r="C1194" s="424" t="s">
        <v>2798</v>
      </c>
      <c r="D1194" s="434" t="s">
        <v>4806</v>
      </c>
      <c r="E1194" s="355">
        <v>714285</v>
      </c>
      <c r="F1194" s="511">
        <v>2236040</v>
      </c>
      <c r="G1194" s="348">
        <v>40845.519999999997</v>
      </c>
      <c r="H1194" s="348">
        <v>39000</v>
      </c>
      <c r="I1194" s="394">
        <f t="shared" si="53"/>
        <v>-1845.5199999999968</v>
      </c>
      <c r="J1194" s="360">
        <f t="shared" si="54"/>
        <v>21572.934999999961</v>
      </c>
    </row>
    <row r="1195" spans="1:10" ht="72" customHeight="1" thickBot="1" x14ac:dyDescent="0.3">
      <c r="A1195" s="345">
        <v>45225</v>
      </c>
      <c r="B1195" s="536" t="s">
        <v>4820</v>
      </c>
      <c r="C1195" s="424" t="s">
        <v>2798</v>
      </c>
      <c r="D1195" s="434" t="s">
        <v>4821</v>
      </c>
      <c r="E1195" s="355">
        <v>767340</v>
      </c>
      <c r="F1195" s="511">
        <v>2236041</v>
      </c>
      <c r="G1195" s="348">
        <v>39068.11</v>
      </c>
      <c r="H1195" s="348">
        <v>42000</v>
      </c>
      <c r="I1195" s="394">
        <f t="shared" si="53"/>
        <v>2931.8899999999994</v>
      </c>
      <c r="J1195" s="360">
        <f t="shared" si="54"/>
        <v>24504.824999999961</v>
      </c>
    </row>
    <row r="1196" spans="1:10" ht="85.5" customHeight="1" thickBot="1" x14ac:dyDescent="0.3">
      <c r="A1196" s="345">
        <v>45226</v>
      </c>
      <c r="B1196" s="536" t="s">
        <v>4808</v>
      </c>
      <c r="C1196" s="424" t="s">
        <v>2798</v>
      </c>
      <c r="D1196" s="434" t="s">
        <v>4809</v>
      </c>
      <c r="E1196" s="355">
        <v>757890</v>
      </c>
      <c r="F1196" s="511">
        <v>2237276</v>
      </c>
      <c r="G1196" s="348">
        <v>39965.25</v>
      </c>
      <c r="H1196" s="348">
        <v>42000</v>
      </c>
      <c r="I1196" s="394">
        <f t="shared" si="53"/>
        <v>2034.75</v>
      </c>
      <c r="J1196" s="360">
        <f t="shared" si="54"/>
        <v>26539.574999999961</v>
      </c>
    </row>
    <row r="1197" spans="1:10" ht="72" customHeight="1" thickBot="1" x14ac:dyDescent="0.3">
      <c r="A1197" s="345">
        <v>45229</v>
      </c>
      <c r="B1197" s="536" t="s">
        <v>4810</v>
      </c>
      <c r="C1197" s="424" t="s">
        <v>2798</v>
      </c>
      <c r="D1197" s="434" t="s">
        <v>4811</v>
      </c>
      <c r="E1197" s="355">
        <v>722000</v>
      </c>
      <c r="F1197" s="511">
        <v>2237277</v>
      </c>
      <c r="G1197" s="348">
        <v>41363.050000000003</v>
      </c>
      <c r="H1197" s="348">
        <v>40000</v>
      </c>
      <c r="I1197" s="394">
        <f t="shared" si="53"/>
        <v>-1363.0500000000029</v>
      </c>
      <c r="J1197" s="360">
        <f t="shared" si="54"/>
        <v>25176.524999999958</v>
      </c>
    </row>
    <row r="1198" spans="1:10" ht="68.25" customHeight="1" thickBot="1" x14ac:dyDescent="0.3">
      <c r="A1198" s="345">
        <v>45230</v>
      </c>
      <c r="B1198" s="536" t="s">
        <v>4818</v>
      </c>
      <c r="C1198" s="424" t="s">
        <v>2798</v>
      </c>
      <c r="D1198" s="434" t="s">
        <v>4819</v>
      </c>
      <c r="E1198" s="355">
        <v>704340</v>
      </c>
      <c r="F1198" s="511">
        <v>2238834</v>
      </c>
      <c r="G1198" s="348">
        <v>41973.17</v>
      </c>
      <c r="H1198" s="348">
        <v>39000</v>
      </c>
      <c r="I1198" s="394">
        <f t="shared" si="53"/>
        <v>-2973.1699999999983</v>
      </c>
      <c r="J1198" s="360">
        <f t="shared" si="54"/>
        <v>22203.35499999996</v>
      </c>
    </row>
    <row r="1199" spans="1:10" ht="68.25" customHeight="1" thickBot="1" x14ac:dyDescent="0.3">
      <c r="A1199" s="345">
        <v>45231</v>
      </c>
      <c r="B1199" s="548" t="s">
        <v>4826</v>
      </c>
      <c r="C1199" s="424" t="s">
        <v>2798</v>
      </c>
      <c r="D1199" s="434" t="s">
        <v>4827</v>
      </c>
      <c r="E1199" s="355">
        <v>753480</v>
      </c>
      <c r="F1199" s="511">
        <v>238835</v>
      </c>
      <c r="G1199" s="348">
        <v>42161.279999999999</v>
      </c>
      <c r="H1199" s="348">
        <v>42000</v>
      </c>
      <c r="I1199" s="394">
        <f t="shared" si="53"/>
        <v>-161.27999999999884</v>
      </c>
      <c r="J1199" s="360">
        <f t="shared" si="54"/>
        <v>22042.074999999961</v>
      </c>
    </row>
    <row r="1200" spans="1:10" ht="74.25" customHeight="1" thickBot="1" x14ac:dyDescent="0.3">
      <c r="A1200" s="345">
        <v>45231</v>
      </c>
      <c r="B1200" s="548" t="s">
        <v>4824</v>
      </c>
      <c r="C1200" s="424" t="s">
        <v>2798</v>
      </c>
      <c r="D1200" s="434" t="s">
        <v>4825</v>
      </c>
      <c r="E1200" s="355">
        <v>753480</v>
      </c>
      <c r="F1200" s="511">
        <v>2238836</v>
      </c>
      <c r="G1200" s="348">
        <v>41950.9</v>
      </c>
      <c r="H1200" s="348">
        <v>42000</v>
      </c>
      <c r="I1200" s="394">
        <f t="shared" si="53"/>
        <v>49.099999999998545</v>
      </c>
      <c r="J1200" s="360">
        <f t="shared" si="54"/>
        <v>22091.174999999959</v>
      </c>
    </row>
    <row r="1201" spans="1:10" ht="70.5" customHeight="1" thickBot="1" x14ac:dyDescent="0.3">
      <c r="A1201" s="345">
        <v>45233</v>
      </c>
      <c r="B1201" s="548" t="s">
        <v>4828</v>
      </c>
      <c r="C1201" s="424" t="s">
        <v>2798</v>
      </c>
      <c r="D1201" s="434" t="s">
        <v>4829</v>
      </c>
      <c r="E1201" s="355">
        <v>730380</v>
      </c>
      <c r="F1201" s="511">
        <v>2240174</v>
      </c>
      <c r="G1201" s="348">
        <v>41924.42</v>
      </c>
      <c r="H1201" s="348">
        <v>42000</v>
      </c>
      <c r="I1201" s="394">
        <f t="shared" si="53"/>
        <v>75.580000000001746</v>
      </c>
      <c r="J1201" s="360">
        <f t="shared" si="54"/>
        <v>22166.754999999961</v>
      </c>
    </row>
    <row r="1202" spans="1:10" ht="72.75" customHeight="1" thickBot="1" x14ac:dyDescent="0.3">
      <c r="A1202" s="345">
        <v>45237</v>
      </c>
      <c r="B1202" s="548" t="s">
        <v>4830</v>
      </c>
      <c r="C1202" s="424" t="s">
        <v>2798</v>
      </c>
      <c r="D1202" s="434" t="s">
        <v>4831</v>
      </c>
      <c r="E1202" s="355">
        <v>767360</v>
      </c>
      <c r="F1202" s="511">
        <v>2241201</v>
      </c>
      <c r="G1202" s="348">
        <v>40610.97</v>
      </c>
      <c r="H1202" s="348">
        <v>42000</v>
      </c>
      <c r="I1202" s="394">
        <f t="shared" si="53"/>
        <v>1389.0299999999988</v>
      </c>
      <c r="J1202" s="360">
        <f t="shared" si="54"/>
        <v>23555.78499999996</v>
      </c>
    </row>
    <row r="1203" spans="1:10" ht="72.75" customHeight="1" thickBot="1" x14ac:dyDescent="0.3">
      <c r="A1203" s="345">
        <v>45238</v>
      </c>
      <c r="B1203" s="548" t="s">
        <v>4848</v>
      </c>
      <c r="C1203" s="547" t="s">
        <v>2933</v>
      </c>
      <c r="D1203" s="434" t="s">
        <v>4849</v>
      </c>
      <c r="E1203" s="355">
        <v>773960</v>
      </c>
      <c r="F1203" s="511">
        <v>2241202</v>
      </c>
      <c r="G1203" s="348">
        <v>40780.51</v>
      </c>
      <c r="H1203" s="348">
        <v>44000</v>
      </c>
      <c r="I1203" s="394">
        <f t="shared" si="53"/>
        <v>3219.489999999998</v>
      </c>
      <c r="J1203" s="360">
        <f t="shared" si="54"/>
        <v>26775.274999999958</v>
      </c>
    </row>
    <row r="1204" spans="1:10" ht="75.75" customHeight="1" thickBot="1" x14ac:dyDescent="0.3">
      <c r="A1204" s="345">
        <v>45239</v>
      </c>
      <c r="B1204" s="548" t="s">
        <v>4832</v>
      </c>
      <c r="C1204" s="424" t="s">
        <v>2798</v>
      </c>
      <c r="D1204" s="434" t="s">
        <v>4833</v>
      </c>
      <c r="E1204" s="355">
        <v>770440</v>
      </c>
      <c r="F1204" s="511">
        <v>2241203</v>
      </c>
      <c r="G1204" s="348">
        <v>40357.379999999997</v>
      </c>
      <c r="H1204" s="348">
        <v>44000</v>
      </c>
      <c r="I1204" s="394">
        <f t="shared" si="53"/>
        <v>3642.6200000000026</v>
      </c>
      <c r="J1204" s="360">
        <f t="shared" si="54"/>
        <v>30417.89499999996</v>
      </c>
    </row>
    <row r="1205" spans="1:10" ht="71.25" customHeight="1" thickBot="1" x14ac:dyDescent="0.3">
      <c r="A1205" s="345">
        <v>45244</v>
      </c>
      <c r="B1205" s="548" t="s">
        <v>4834</v>
      </c>
      <c r="C1205" s="424" t="s">
        <v>2798</v>
      </c>
      <c r="D1205" s="434" t="s">
        <v>4835</v>
      </c>
      <c r="E1205" s="355">
        <v>686907</v>
      </c>
      <c r="F1205" s="511">
        <v>2243733</v>
      </c>
      <c r="G1205" s="348">
        <v>39746.04</v>
      </c>
      <c r="H1205" s="348">
        <v>39000</v>
      </c>
      <c r="I1205" s="394">
        <f t="shared" si="53"/>
        <v>-746.04000000000087</v>
      </c>
      <c r="J1205" s="360">
        <f t="shared" si="54"/>
        <v>29671.85499999996</v>
      </c>
    </row>
    <row r="1206" spans="1:10" ht="77.25" customHeight="1" thickBot="1" x14ac:dyDescent="0.3">
      <c r="A1206" s="345">
        <v>45245</v>
      </c>
      <c r="B1206" s="548" t="s">
        <v>4836</v>
      </c>
      <c r="C1206" s="424" t="s">
        <v>2798</v>
      </c>
      <c r="D1206" s="434" t="s">
        <v>4837</v>
      </c>
      <c r="E1206" s="355">
        <v>678795</v>
      </c>
      <c r="F1206" s="511">
        <v>2243944</v>
      </c>
      <c r="G1206" s="348">
        <v>37636.93</v>
      </c>
      <c r="H1206" s="348">
        <v>39000</v>
      </c>
      <c r="I1206" s="394">
        <f t="shared" si="53"/>
        <v>1363.0699999999997</v>
      </c>
      <c r="J1206" s="360">
        <f t="shared" si="54"/>
        <v>31034.924999999959</v>
      </c>
    </row>
    <row r="1207" spans="1:10" ht="86.25" customHeight="1" thickBot="1" x14ac:dyDescent="0.3">
      <c r="A1207" s="345">
        <v>45246</v>
      </c>
      <c r="B1207" s="548" t="s">
        <v>4838</v>
      </c>
      <c r="C1207" s="424" t="s">
        <v>2798</v>
      </c>
      <c r="D1207" s="434" t="s">
        <v>4839</v>
      </c>
      <c r="E1207" s="355">
        <v>711104</v>
      </c>
      <c r="F1207" s="511">
        <v>2245340</v>
      </c>
      <c r="G1207" s="348">
        <v>36873.5</v>
      </c>
      <c r="H1207" s="348">
        <v>41000</v>
      </c>
      <c r="I1207" s="394">
        <f t="shared" si="53"/>
        <v>4126.5</v>
      </c>
      <c r="J1207" s="360">
        <f t="shared" si="54"/>
        <v>35161.424999999959</v>
      </c>
    </row>
    <row r="1208" spans="1:10" ht="73.5" customHeight="1" thickBot="1" x14ac:dyDescent="0.3">
      <c r="A1208" s="345">
        <v>45247</v>
      </c>
      <c r="B1208" s="548" t="s">
        <v>4840</v>
      </c>
      <c r="C1208" s="424" t="s">
        <v>2798</v>
      </c>
      <c r="D1208" s="434" t="s">
        <v>4841</v>
      </c>
      <c r="E1208" s="355">
        <v>743040</v>
      </c>
      <c r="F1208" s="511">
        <v>2245341</v>
      </c>
      <c r="G1208" s="348">
        <v>36575.86</v>
      </c>
      <c r="H1208" s="348">
        <v>43000</v>
      </c>
      <c r="I1208" s="394">
        <f t="shared" si="53"/>
        <v>6424.1399999999994</v>
      </c>
      <c r="J1208" s="360">
        <f t="shared" si="54"/>
        <v>41585.564999999959</v>
      </c>
    </row>
    <row r="1209" spans="1:10" ht="81" customHeight="1" thickBot="1" x14ac:dyDescent="0.3">
      <c r="A1209" s="345">
        <v>45247</v>
      </c>
      <c r="B1209" s="548" t="s">
        <v>4842</v>
      </c>
      <c r="C1209" s="424" t="s">
        <v>2798</v>
      </c>
      <c r="D1209" s="434" t="s">
        <v>4843</v>
      </c>
      <c r="E1209" s="355">
        <v>743040</v>
      </c>
      <c r="F1209" s="511">
        <v>2243945</v>
      </c>
      <c r="G1209" s="348">
        <v>38045.9</v>
      </c>
      <c r="H1209" s="348">
        <v>43000</v>
      </c>
      <c r="I1209" s="394">
        <f t="shared" si="53"/>
        <v>4954.0999999999985</v>
      </c>
      <c r="J1209" s="360">
        <f t="shared" si="54"/>
        <v>46539.664999999957</v>
      </c>
    </row>
    <row r="1210" spans="1:10" ht="78" customHeight="1" thickBot="1" x14ac:dyDescent="0.3">
      <c r="A1210" s="345">
        <v>45251</v>
      </c>
      <c r="B1210" s="548" t="s">
        <v>4844</v>
      </c>
      <c r="C1210" s="424" t="s">
        <v>2798</v>
      </c>
      <c r="D1210" s="434" t="s">
        <v>4845</v>
      </c>
      <c r="E1210" s="355">
        <v>599795</v>
      </c>
      <c r="F1210" s="511">
        <v>2245967</v>
      </c>
      <c r="G1210" s="348">
        <v>37461.25</v>
      </c>
      <c r="H1210" s="348">
        <v>35000</v>
      </c>
      <c r="I1210" s="394">
        <f t="shared" si="53"/>
        <v>-2461.25</v>
      </c>
      <c r="J1210" s="360">
        <f t="shared" si="54"/>
        <v>44078.414999999957</v>
      </c>
    </row>
    <row r="1211" spans="1:10" ht="78.75" customHeight="1" thickBot="1" x14ac:dyDescent="0.3">
      <c r="A1211" s="345">
        <v>45252</v>
      </c>
      <c r="B1211" s="548" t="s">
        <v>4846</v>
      </c>
      <c r="C1211" s="424" t="s">
        <v>2798</v>
      </c>
      <c r="D1211" s="434" t="s">
        <v>4847</v>
      </c>
      <c r="E1211" s="355">
        <v>602700</v>
      </c>
      <c r="F1211" s="511">
        <v>2245968</v>
      </c>
      <c r="G1211" s="348">
        <v>37124.050000000003</v>
      </c>
      <c r="H1211" s="348">
        <v>35000</v>
      </c>
      <c r="I1211" s="394">
        <f t="shared" si="53"/>
        <v>-2124.0500000000029</v>
      </c>
      <c r="J1211" s="360">
        <f t="shared" si="54"/>
        <v>41954.364999999954</v>
      </c>
    </row>
    <row r="1212" spans="1:10" ht="75.75" customHeight="1" thickBot="1" x14ac:dyDescent="0.3">
      <c r="A1212" s="345">
        <v>45254</v>
      </c>
      <c r="B1212" s="548" t="s">
        <v>4850</v>
      </c>
      <c r="C1212" s="424" t="s">
        <v>2798</v>
      </c>
      <c r="D1212" s="434" t="s">
        <v>4851</v>
      </c>
      <c r="E1212" s="355">
        <v>601825</v>
      </c>
      <c r="F1212" s="511">
        <v>2245969</v>
      </c>
      <c r="G1212" s="348">
        <v>37687.300000000003</v>
      </c>
      <c r="H1212" s="348">
        <v>35000</v>
      </c>
      <c r="I1212" s="394">
        <f t="shared" si="53"/>
        <v>-2687.3000000000029</v>
      </c>
      <c r="J1212" s="360">
        <f t="shared" si="54"/>
        <v>39267.064999999951</v>
      </c>
    </row>
    <row r="1213" spans="1:10" ht="77.25" customHeight="1" thickBot="1" x14ac:dyDescent="0.3">
      <c r="A1213" s="345">
        <v>45254</v>
      </c>
      <c r="B1213" s="548" t="s">
        <v>4852</v>
      </c>
      <c r="C1213" s="424" t="s">
        <v>2798</v>
      </c>
      <c r="D1213" s="434" t="s">
        <v>4853</v>
      </c>
      <c r="E1213" s="355">
        <v>653524</v>
      </c>
      <c r="F1213" s="511">
        <v>2247690</v>
      </c>
      <c r="G1213" s="348">
        <v>37768.959999999999</v>
      </c>
      <c r="H1213" s="348">
        <v>38000</v>
      </c>
      <c r="I1213" s="394">
        <f t="shared" si="53"/>
        <v>231.04000000000087</v>
      </c>
      <c r="J1213" s="360">
        <f t="shared" si="54"/>
        <v>39498.104999999952</v>
      </c>
    </row>
    <row r="1214" spans="1:10" ht="73.5" customHeight="1" thickBot="1" x14ac:dyDescent="0.3">
      <c r="A1214" s="419">
        <v>45254</v>
      </c>
      <c r="B1214" s="548" t="s">
        <v>4854</v>
      </c>
      <c r="C1214" s="424" t="s">
        <v>2798</v>
      </c>
      <c r="D1214" s="434" t="s">
        <v>4855</v>
      </c>
      <c r="E1214" s="355">
        <v>548480</v>
      </c>
      <c r="F1214" s="511">
        <v>2247691</v>
      </c>
      <c r="G1214" s="348">
        <v>39088.300000000003</v>
      </c>
      <c r="H1214" s="348">
        <v>32000</v>
      </c>
      <c r="I1214" s="394">
        <f t="shared" si="53"/>
        <v>-7088.3000000000029</v>
      </c>
      <c r="J1214" s="360">
        <f t="shared" si="54"/>
        <v>32409.804999999949</v>
      </c>
    </row>
    <row r="1215" spans="1:10" ht="87.75" customHeight="1" thickBot="1" x14ac:dyDescent="0.3">
      <c r="A1215" s="345">
        <v>45257</v>
      </c>
      <c r="B1215" s="548" t="s">
        <v>4856</v>
      </c>
      <c r="C1215" s="424" t="s">
        <v>2798</v>
      </c>
      <c r="D1215" s="434" t="s">
        <v>4857</v>
      </c>
      <c r="E1215" s="355">
        <v>682800</v>
      </c>
      <c r="F1215" s="511">
        <v>2248614</v>
      </c>
      <c r="G1215" s="348">
        <v>40359.730000000003</v>
      </c>
      <c r="H1215" s="348">
        <v>40000</v>
      </c>
      <c r="I1215" s="394">
        <f t="shared" si="53"/>
        <v>-359.7300000000032</v>
      </c>
      <c r="J1215" s="360">
        <f t="shared" si="54"/>
        <v>32050.074999999946</v>
      </c>
    </row>
    <row r="1216" spans="1:10" ht="84.75" customHeight="1" thickBot="1" x14ac:dyDescent="0.3">
      <c r="A1216" s="345">
        <v>45259</v>
      </c>
      <c r="B1216" s="548" t="s">
        <v>4858</v>
      </c>
      <c r="C1216" s="424" t="s">
        <v>2798</v>
      </c>
      <c r="D1216" s="434" t="s">
        <v>4859</v>
      </c>
      <c r="E1216" s="355">
        <v>691200</v>
      </c>
      <c r="F1216" s="511">
        <v>2249057</v>
      </c>
      <c r="G1216" s="348">
        <v>40044.699999999997</v>
      </c>
      <c r="H1216" s="348">
        <v>40000</v>
      </c>
      <c r="I1216" s="394">
        <f t="shared" si="53"/>
        <v>-44.69999999999709</v>
      </c>
      <c r="J1216" s="360">
        <f t="shared" si="54"/>
        <v>32005.374999999949</v>
      </c>
    </row>
    <row r="1217" spans="1:10" ht="83.25" customHeight="1" thickBot="1" x14ac:dyDescent="0.3">
      <c r="A1217" s="345">
        <v>45259</v>
      </c>
      <c r="B1217" s="548" t="s">
        <v>4860</v>
      </c>
      <c r="C1217" s="424" t="s">
        <v>2798</v>
      </c>
      <c r="D1217" s="434" t="s">
        <v>4861</v>
      </c>
      <c r="E1217" s="355">
        <v>691200</v>
      </c>
      <c r="F1217" s="511">
        <v>2499058</v>
      </c>
      <c r="G1217" s="348">
        <v>39943.730000000003</v>
      </c>
      <c r="H1217" s="348">
        <v>40000</v>
      </c>
      <c r="I1217" s="394">
        <f t="shared" si="53"/>
        <v>56.269999999996799</v>
      </c>
      <c r="J1217" s="360">
        <f t="shared" si="54"/>
        <v>32061.644999999946</v>
      </c>
    </row>
    <row r="1218" spans="1:10" ht="81.75" customHeight="1" thickBot="1" x14ac:dyDescent="0.3">
      <c r="A1218" s="345">
        <v>45260</v>
      </c>
      <c r="B1218" s="548" t="s">
        <v>4862</v>
      </c>
      <c r="C1218" s="424" t="s">
        <v>2798</v>
      </c>
      <c r="D1218" s="434" t="s">
        <v>4863</v>
      </c>
      <c r="E1218" s="355">
        <v>732060</v>
      </c>
      <c r="F1218" s="511">
        <v>2249059</v>
      </c>
      <c r="G1218" s="348">
        <v>40176.949999999997</v>
      </c>
      <c r="H1218" s="348">
        <v>42000</v>
      </c>
      <c r="I1218" s="394">
        <f t="shared" si="53"/>
        <v>1823.0500000000029</v>
      </c>
      <c r="J1218" s="360">
        <f t="shared" si="54"/>
        <v>33884.694999999949</v>
      </c>
    </row>
    <row r="1219" spans="1:10" ht="85.5" customHeight="1" thickBot="1" x14ac:dyDescent="0.3">
      <c r="A1219" s="345">
        <v>45261</v>
      </c>
      <c r="B1219" s="494" t="s">
        <v>4864</v>
      </c>
      <c r="C1219" s="424" t="s">
        <v>2798</v>
      </c>
      <c r="D1219" s="434" t="s">
        <v>4865</v>
      </c>
      <c r="E1219" s="355">
        <v>726390</v>
      </c>
      <c r="F1219" s="511">
        <v>2249060</v>
      </c>
      <c r="G1219" s="348">
        <v>40158.81</v>
      </c>
      <c r="H1219" s="348">
        <v>42000</v>
      </c>
      <c r="I1219" s="394">
        <f t="shared" si="53"/>
        <v>1841.1900000000023</v>
      </c>
      <c r="J1219" s="360">
        <f t="shared" si="54"/>
        <v>35725.884999999951</v>
      </c>
    </row>
    <row r="1220" spans="1:10" ht="85.5" customHeight="1" thickBot="1" x14ac:dyDescent="0.3">
      <c r="A1220" s="345">
        <v>45261</v>
      </c>
      <c r="B1220" s="494" t="s">
        <v>4874</v>
      </c>
      <c r="C1220" s="549" t="s">
        <v>2933</v>
      </c>
      <c r="D1220" s="434" t="s">
        <v>4875</v>
      </c>
      <c r="E1220" s="355">
        <v>722820</v>
      </c>
      <c r="F1220" s="511">
        <v>2250333</v>
      </c>
      <c r="G1220" s="348">
        <v>39874.29</v>
      </c>
      <c r="H1220" s="348">
        <v>42000</v>
      </c>
      <c r="I1220" s="394">
        <f t="shared" si="53"/>
        <v>2125.7099999999991</v>
      </c>
      <c r="J1220" s="360">
        <f t="shared" si="54"/>
        <v>37851.59499999995</v>
      </c>
    </row>
    <row r="1221" spans="1:10" ht="84" customHeight="1" thickBot="1" x14ac:dyDescent="0.3">
      <c r="A1221" s="345">
        <v>45264</v>
      </c>
      <c r="B1221" s="494" t="s">
        <v>4866</v>
      </c>
      <c r="C1221" s="424" t="s">
        <v>2798</v>
      </c>
      <c r="D1221" s="434" t="s">
        <v>4867</v>
      </c>
      <c r="E1221" s="355">
        <v>726810</v>
      </c>
      <c r="F1221" s="511">
        <v>2250334</v>
      </c>
      <c r="G1221" s="348">
        <v>39744.800000000003</v>
      </c>
      <c r="H1221" s="348">
        <v>42000</v>
      </c>
      <c r="I1221" s="394">
        <f t="shared" si="53"/>
        <v>2255.1999999999971</v>
      </c>
      <c r="J1221" s="360">
        <f t="shared" si="54"/>
        <v>40106.794999999947</v>
      </c>
    </row>
    <row r="1222" spans="1:10" ht="83.25" customHeight="1" thickBot="1" x14ac:dyDescent="0.3">
      <c r="A1222" s="345">
        <v>45265</v>
      </c>
      <c r="B1222" s="494" t="s">
        <v>4868</v>
      </c>
      <c r="C1222" s="424" t="s">
        <v>2798</v>
      </c>
      <c r="D1222" s="434" t="s">
        <v>4869</v>
      </c>
      <c r="E1222" s="355">
        <v>732690</v>
      </c>
      <c r="F1222" s="511">
        <v>2251846</v>
      </c>
      <c r="G1222" s="348">
        <v>40483.53</v>
      </c>
      <c r="H1222" s="348">
        <v>42000</v>
      </c>
      <c r="I1222" s="394">
        <f t="shared" si="53"/>
        <v>1516.4700000000012</v>
      </c>
      <c r="J1222" s="360">
        <f t="shared" si="54"/>
        <v>41623.264999999948</v>
      </c>
    </row>
    <row r="1223" spans="1:10" ht="83.25" customHeight="1" thickBot="1" x14ac:dyDescent="0.3">
      <c r="A1223" s="345">
        <v>45265</v>
      </c>
      <c r="B1223" s="494" t="s">
        <v>4876</v>
      </c>
      <c r="C1223" s="549" t="s">
        <v>2933</v>
      </c>
      <c r="D1223" s="434" t="s">
        <v>4877</v>
      </c>
      <c r="E1223" s="355">
        <v>732690</v>
      </c>
      <c r="F1223" s="511">
        <v>2251435</v>
      </c>
      <c r="G1223" s="348">
        <v>40998.79</v>
      </c>
      <c r="H1223" s="348">
        <v>42000</v>
      </c>
      <c r="I1223" s="394">
        <f t="shared" si="53"/>
        <v>1001.2099999999991</v>
      </c>
      <c r="J1223" s="360">
        <f t="shared" si="54"/>
        <v>42624.474999999948</v>
      </c>
    </row>
    <row r="1224" spans="1:10" ht="81.75" customHeight="1" thickBot="1" x14ac:dyDescent="0.3">
      <c r="A1224" s="345">
        <v>45266</v>
      </c>
      <c r="B1224" s="494" t="s">
        <v>4870</v>
      </c>
      <c r="C1224" s="424" t="s">
        <v>2798</v>
      </c>
      <c r="D1224" s="434" t="s">
        <v>4871</v>
      </c>
      <c r="E1224" s="355">
        <v>725760</v>
      </c>
      <c r="F1224" s="511">
        <v>2252329</v>
      </c>
      <c r="G1224" s="348">
        <v>40619.99</v>
      </c>
      <c r="H1224" s="348">
        <v>42000</v>
      </c>
      <c r="I1224" s="394">
        <f t="shared" ref="I1224:I1302" si="55">H1224-G1224</f>
        <v>1380.010000000002</v>
      </c>
      <c r="J1224" s="360">
        <f t="shared" si="54"/>
        <v>44004.48499999995</v>
      </c>
    </row>
    <row r="1225" spans="1:10" ht="81.75" customHeight="1" thickBot="1" x14ac:dyDescent="0.3">
      <c r="A1225" s="345">
        <v>45267</v>
      </c>
      <c r="B1225" s="494" t="s">
        <v>4878</v>
      </c>
      <c r="C1225" s="549" t="s">
        <v>2933</v>
      </c>
      <c r="D1225" s="434" t="s">
        <v>4879</v>
      </c>
      <c r="E1225" s="355">
        <v>677040</v>
      </c>
      <c r="F1225" s="511">
        <v>2251436</v>
      </c>
      <c r="G1225" s="348">
        <v>39798.959999999999</v>
      </c>
      <c r="H1225" s="348">
        <v>39000</v>
      </c>
      <c r="I1225" s="394">
        <f t="shared" si="55"/>
        <v>-798.95999999999913</v>
      </c>
      <c r="J1225" s="360">
        <f t="shared" si="54"/>
        <v>43205.524999999951</v>
      </c>
    </row>
    <row r="1226" spans="1:10" ht="81.75" customHeight="1" thickBot="1" x14ac:dyDescent="0.3">
      <c r="A1226" s="345">
        <v>45267</v>
      </c>
      <c r="B1226" s="494" t="s">
        <v>4880</v>
      </c>
      <c r="C1226" s="549" t="s">
        <v>2933</v>
      </c>
      <c r="D1226" s="434" t="s">
        <v>4881</v>
      </c>
      <c r="E1226" s="355">
        <v>677040</v>
      </c>
      <c r="F1226" s="511">
        <v>225233</v>
      </c>
      <c r="G1226" s="348">
        <v>40051.64</v>
      </c>
      <c r="H1226" s="348">
        <v>39000</v>
      </c>
      <c r="I1226" s="394">
        <f>H1226-G1226</f>
        <v>-1051.6399999999994</v>
      </c>
      <c r="J1226" s="360">
        <f>J1225+I1226</f>
        <v>42153.884999999951</v>
      </c>
    </row>
    <row r="1227" spans="1:10" ht="81.75" customHeight="1" thickBot="1" x14ac:dyDescent="0.3">
      <c r="A1227" s="345">
        <v>45267</v>
      </c>
      <c r="B1227" s="494" t="s">
        <v>4882</v>
      </c>
      <c r="C1227" s="549" t="s">
        <v>2933</v>
      </c>
      <c r="D1227" s="434" t="s">
        <v>4883</v>
      </c>
      <c r="E1227" s="355">
        <v>677040</v>
      </c>
      <c r="F1227" s="511">
        <v>2252331</v>
      </c>
      <c r="G1227" s="348">
        <v>39839.75</v>
      </c>
      <c r="H1227" s="348">
        <v>39000</v>
      </c>
      <c r="I1227" s="394">
        <f>H1227-G1227</f>
        <v>-839.75</v>
      </c>
      <c r="J1227" s="360">
        <f>J1226+I1227</f>
        <v>41314.134999999951</v>
      </c>
    </row>
    <row r="1228" spans="1:10" ht="81.75" customHeight="1" thickBot="1" x14ac:dyDescent="0.3">
      <c r="A1228" s="345">
        <v>45268</v>
      </c>
      <c r="B1228" s="494" t="s">
        <v>4884</v>
      </c>
      <c r="C1228" s="549" t="s">
        <v>2933</v>
      </c>
      <c r="D1228" s="434" t="s">
        <v>4885</v>
      </c>
      <c r="E1228" s="355">
        <v>697000</v>
      </c>
      <c r="F1228" s="511">
        <v>2253198</v>
      </c>
      <c r="G1228" s="348">
        <v>38783.870000000003</v>
      </c>
      <c r="H1228" s="348">
        <v>40000</v>
      </c>
      <c r="I1228" s="394">
        <f>H1228-G1228</f>
        <v>1216.1299999999974</v>
      </c>
      <c r="J1228" s="360">
        <f t="shared" ref="J1228:J1230" si="56">J1227+I1228</f>
        <v>42530.264999999948</v>
      </c>
    </row>
    <row r="1229" spans="1:10" ht="81.75" customHeight="1" thickBot="1" x14ac:dyDescent="0.3">
      <c r="A1229" s="345">
        <v>45268</v>
      </c>
      <c r="B1229" s="494" t="s">
        <v>4886</v>
      </c>
      <c r="C1229" s="549" t="s">
        <v>2933</v>
      </c>
      <c r="D1229" s="434" t="s">
        <v>4887</v>
      </c>
      <c r="E1229" s="355">
        <v>697000</v>
      </c>
      <c r="F1229" s="511">
        <v>2253199</v>
      </c>
      <c r="G1229" s="348">
        <v>38853.620000000003</v>
      </c>
      <c r="H1229" s="348">
        <v>40000</v>
      </c>
      <c r="I1229" s="394">
        <f>H1229-G1229</f>
        <v>1146.3799999999974</v>
      </c>
      <c r="J1229" s="360">
        <f t="shared" si="56"/>
        <v>43676.644999999946</v>
      </c>
    </row>
    <row r="1230" spans="1:10" ht="78" customHeight="1" thickBot="1" x14ac:dyDescent="0.3">
      <c r="A1230" s="345">
        <v>45271</v>
      </c>
      <c r="B1230" s="494" t="s">
        <v>4872</v>
      </c>
      <c r="C1230" s="424" t="s">
        <v>2798</v>
      </c>
      <c r="D1230" s="434" t="s">
        <v>4873</v>
      </c>
      <c r="E1230" s="355">
        <v>732480</v>
      </c>
      <c r="F1230" s="511">
        <v>2253200</v>
      </c>
      <c r="G1230" s="348">
        <v>36383.269999999997</v>
      </c>
      <c r="H1230" s="348">
        <v>42000</v>
      </c>
      <c r="I1230" s="394">
        <f t="shared" si="55"/>
        <v>5616.7300000000032</v>
      </c>
      <c r="J1230" s="360">
        <f t="shared" si="56"/>
        <v>49293.374999999949</v>
      </c>
    </row>
    <row r="1231" spans="1:10" ht="81" customHeight="1" thickBot="1" x14ac:dyDescent="0.3">
      <c r="A1231" s="345">
        <v>45271</v>
      </c>
      <c r="B1231" s="494" t="s">
        <v>4888</v>
      </c>
      <c r="C1231" s="424" t="s">
        <v>2798</v>
      </c>
      <c r="D1231" s="434" t="s">
        <v>4889</v>
      </c>
      <c r="E1231" s="355">
        <v>732480</v>
      </c>
      <c r="F1231" s="511">
        <v>2254472</v>
      </c>
      <c r="G1231" s="348">
        <v>37939.519999999997</v>
      </c>
      <c r="H1231" s="348">
        <v>42000</v>
      </c>
      <c r="I1231" s="394">
        <f t="shared" si="55"/>
        <v>4060.4800000000032</v>
      </c>
      <c r="J1231" s="360">
        <f t="shared" ref="J1231:J1302" si="57">J1230+I1231</f>
        <v>53353.854999999952</v>
      </c>
    </row>
    <row r="1232" spans="1:10" ht="80.25" customHeight="1" thickBot="1" x14ac:dyDescent="0.3">
      <c r="A1232" s="345">
        <v>45271</v>
      </c>
      <c r="B1232" s="494" t="s">
        <v>4890</v>
      </c>
      <c r="C1232" s="424" t="s">
        <v>2798</v>
      </c>
      <c r="D1232" s="434" t="s">
        <v>4891</v>
      </c>
      <c r="E1232" s="355">
        <v>732480</v>
      </c>
      <c r="F1232" s="511">
        <v>2254473</v>
      </c>
      <c r="G1232" s="348">
        <v>37664.26</v>
      </c>
      <c r="H1232" s="348">
        <v>42000</v>
      </c>
      <c r="I1232" s="394">
        <f t="shared" si="55"/>
        <v>4335.739999999998</v>
      </c>
      <c r="J1232" s="360">
        <f t="shared" si="57"/>
        <v>57689.59499999995</v>
      </c>
    </row>
    <row r="1233" spans="1:10" ht="79.5" customHeight="1" thickBot="1" x14ac:dyDescent="0.3">
      <c r="A1233" s="345">
        <v>45273</v>
      </c>
      <c r="B1233" s="494" t="s">
        <v>4892</v>
      </c>
      <c r="C1233" s="424" t="s">
        <v>2798</v>
      </c>
      <c r="D1233" s="434" t="s">
        <v>4893</v>
      </c>
      <c r="E1233" s="355">
        <v>694400</v>
      </c>
      <c r="F1233" s="511">
        <v>2254474</v>
      </c>
      <c r="G1233" s="348">
        <v>37045.379999999997</v>
      </c>
      <c r="H1233" s="348">
        <v>40000</v>
      </c>
      <c r="I1233" s="394">
        <f t="shared" si="55"/>
        <v>2954.6200000000026</v>
      </c>
      <c r="J1233" s="360">
        <f t="shared" si="57"/>
        <v>60644.214999999953</v>
      </c>
    </row>
    <row r="1234" spans="1:10" ht="75" customHeight="1" thickBot="1" x14ac:dyDescent="0.3">
      <c r="A1234" s="345">
        <v>45273</v>
      </c>
      <c r="B1234" s="494" t="s">
        <v>4894</v>
      </c>
      <c r="C1234" s="424" t="s">
        <v>2798</v>
      </c>
      <c r="D1234" s="434" t="s">
        <v>4895</v>
      </c>
      <c r="E1234" s="355">
        <v>694400</v>
      </c>
      <c r="F1234" s="511">
        <v>2254475</v>
      </c>
      <c r="G1234" s="348">
        <v>37643.370000000003</v>
      </c>
      <c r="H1234" s="348">
        <v>40000</v>
      </c>
      <c r="I1234" s="394">
        <f t="shared" si="55"/>
        <v>2356.6299999999974</v>
      </c>
      <c r="J1234" s="360">
        <f t="shared" si="57"/>
        <v>63000.84499999995</v>
      </c>
    </row>
    <row r="1235" spans="1:10" ht="75" customHeight="1" thickBot="1" x14ac:dyDescent="0.3">
      <c r="A1235" s="345">
        <v>45274</v>
      </c>
      <c r="B1235" s="494" t="s">
        <v>4896</v>
      </c>
      <c r="C1235" s="424" t="s">
        <v>2798</v>
      </c>
      <c r="D1235" s="434" t="s">
        <v>4897</v>
      </c>
      <c r="E1235" s="355">
        <v>655006</v>
      </c>
      <c r="F1235" s="511">
        <v>2254476</v>
      </c>
      <c r="G1235" s="348">
        <v>37699.56</v>
      </c>
      <c r="H1235" s="348">
        <v>38000</v>
      </c>
      <c r="I1235" s="394">
        <f t="shared" si="55"/>
        <v>300.44000000000233</v>
      </c>
      <c r="J1235" s="360">
        <f t="shared" si="57"/>
        <v>63301.284999999953</v>
      </c>
    </row>
    <row r="1236" spans="1:10" ht="72" customHeight="1" thickBot="1" x14ac:dyDescent="0.3">
      <c r="A1236" s="345">
        <v>45274</v>
      </c>
      <c r="B1236" s="494" t="s">
        <v>4898</v>
      </c>
      <c r="C1236" s="424" t="s">
        <v>2798</v>
      </c>
      <c r="D1236" s="434" t="s">
        <v>4899</v>
      </c>
      <c r="E1236" s="355">
        <v>655006</v>
      </c>
      <c r="F1236" s="511">
        <v>2254477</v>
      </c>
      <c r="G1236" s="348">
        <v>37331.94</v>
      </c>
      <c r="H1236" s="348">
        <v>38000</v>
      </c>
      <c r="I1236" s="394">
        <f t="shared" si="55"/>
        <v>668.05999999999767</v>
      </c>
      <c r="J1236" s="360">
        <f t="shared" si="57"/>
        <v>63969.34499999995</v>
      </c>
    </row>
    <row r="1237" spans="1:10" ht="73.5" customHeight="1" thickBot="1" x14ac:dyDescent="0.3">
      <c r="A1237" s="345">
        <v>45274</v>
      </c>
      <c r="B1237" s="494" t="s">
        <v>4900</v>
      </c>
      <c r="C1237" s="424" t="s">
        <v>2798</v>
      </c>
      <c r="D1237" s="434" t="s">
        <v>4901</v>
      </c>
      <c r="E1237" s="355">
        <v>655006</v>
      </c>
      <c r="F1237" s="511">
        <v>2255387</v>
      </c>
      <c r="G1237" s="348">
        <v>37346.949999999997</v>
      </c>
      <c r="H1237" s="348">
        <v>38000</v>
      </c>
      <c r="I1237" s="394">
        <f t="shared" si="55"/>
        <v>653.05000000000291</v>
      </c>
      <c r="J1237" s="360">
        <f t="shared" si="57"/>
        <v>64622.394999999953</v>
      </c>
    </row>
    <row r="1238" spans="1:10" ht="73.5" customHeight="1" thickBot="1" x14ac:dyDescent="0.3">
      <c r="A1238" s="345">
        <v>45275</v>
      </c>
      <c r="B1238" s="494" t="s">
        <v>4918</v>
      </c>
      <c r="C1238" s="550" t="s">
        <v>2933</v>
      </c>
      <c r="D1238" s="434" t="s">
        <v>4919</v>
      </c>
      <c r="E1238" s="355">
        <v>619560</v>
      </c>
      <c r="F1238" s="511">
        <v>2256143</v>
      </c>
      <c r="G1238" s="348">
        <v>31197.360000000001</v>
      </c>
      <c r="H1238" s="348">
        <v>36000</v>
      </c>
      <c r="I1238" s="394">
        <f t="shared" si="55"/>
        <v>4802.6399999999994</v>
      </c>
      <c r="J1238" s="360">
        <f t="shared" si="57"/>
        <v>69425.034999999945</v>
      </c>
    </row>
    <row r="1239" spans="1:10" ht="76.5" customHeight="1" thickBot="1" x14ac:dyDescent="0.3">
      <c r="A1239" s="345">
        <v>45275</v>
      </c>
      <c r="B1239" s="494" t="s">
        <v>4902</v>
      </c>
      <c r="C1239" s="424" t="s">
        <v>2798</v>
      </c>
      <c r="D1239" s="434" t="s">
        <v>4903</v>
      </c>
      <c r="E1239" s="355">
        <v>619560</v>
      </c>
      <c r="F1239" s="511">
        <v>2256144</v>
      </c>
      <c r="G1239" s="348">
        <v>31763.25</v>
      </c>
      <c r="H1239" s="348">
        <v>36000</v>
      </c>
      <c r="I1239" s="394">
        <f t="shared" si="55"/>
        <v>4236.75</v>
      </c>
      <c r="J1239" s="360">
        <f t="shared" si="57"/>
        <v>73661.784999999945</v>
      </c>
    </row>
    <row r="1240" spans="1:10" ht="78" customHeight="1" thickBot="1" x14ac:dyDescent="0.3">
      <c r="A1240" s="345">
        <v>45275</v>
      </c>
      <c r="B1240" s="494" t="s">
        <v>4904</v>
      </c>
      <c r="C1240" s="424" t="s">
        <v>2798</v>
      </c>
      <c r="D1240" s="434" t="s">
        <v>4905</v>
      </c>
      <c r="E1240" s="355">
        <v>619560</v>
      </c>
      <c r="F1240" s="511">
        <v>2256145</v>
      </c>
      <c r="G1240" s="348">
        <v>31371.35</v>
      </c>
      <c r="H1240" s="348">
        <v>36000</v>
      </c>
      <c r="I1240" s="394">
        <f t="shared" si="55"/>
        <v>4628.6500000000015</v>
      </c>
      <c r="J1240" s="360">
        <f t="shared" si="57"/>
        <v>78290.434999999939</v>
      </c>
    </row>
    <row r="1241" spans="1:10" ht="73.5" customHeight="1" thickBot="1" x14ac:dyDescent="0.3">
      <c r="A1241" s="345">
        <v>45275</v>
      </c>
      <c r="B1241" s="494" t="s">
        <v>4906</v>
      </c>
      <c r="C1241" s="424" t="s">
        <v>2798</v>
      </c>
      <c r="D1241" s="434" t="s">
        <v>4907</v>
      </c>
      <c r="E1241" s="355">
        <v>619560</v>
      </c>
      <c r="F1241" s="511">
        <v>2256086</v>
      </c>
      <c r="G1241" s="348">
        <v>35166.449999999997</v>
      </c>
      <c r="H1241" s="348">
        <v>36000</v>
      </c>
      <c r="I1241" s="394">
        <f t="shared" si="55"/>
        <v>833.55000000000291</v>
      </c>
      <c r="J1241" s="360">
        <f t="shared" si="57"/>
        <v>79123.984999999942</v>
      </c>
    </row>
    <row r="1242" spans="1:10" ht="72.75" customHeight="1" thickBot="1" x14ac:dyDescent="0.3">
      <c r="A1242" s="345">
        <v>45278</v>
      </c>
      <c r="B1242" s="494" t="s">
        <v>4908</v>
      </c>
      <c r="C1242" s="424" t="s">
        <v>2798</v>
      </c>
      <c r="D1242" s="434" t="s">
        <v>4909</v>
      </c>
      <c r="E1242" s="355">
        <v>621540</v>
      </c>
      <c r="F1242" s="511">
        <v>2256146</v>
      </c>
      <c r="G1242" s="348">
        <v>35654.720000000001</v>
      </c>
      <c r="H1242" s="348">
        <v>36000</v>
      </c>
      <c r="I1242" s="394">
        <f t="shared" si="55"/>
        <v>345.27999999999884</v>
      </c>
      <c r="J1242" s="360">
        <f t="shared" si="57"/>
        <v>79469.264999999941</v>
      </c>
    </row>
    <row r="1243" spans="1:10" ht="78.75" customHeight="1" thickBot="1" x14ac:dyDescent="0.3">
      <c r="A1243" s="345">
        <v>45278</v>
      </c>
      <c r="B1243" s="494" t="s">
        <v>4910</v>
      </c>
      <c r="C1243" s="424" t="s">
        <v>2798</v>
      </c>
      <c r="D1243" s="434" t="s">
        <v>4911</v>
      </c>
      <c r="E1243" s="355">
        <v>621540</v>
      </c>
      <c r="F1243" s="511">
        <v>2256085</v>
      </c>
      <c r="G1243" s="348">
        <v>35662.85</v>
      </c>
      <c r="H1243" s="348">
        <v>36000</v>
      </c>
      <c r="I1243" s="394">
        <f t="shared" si="55"/>
        <v>337.15000000000146</v>
      </c>
      <c r="J1243" s="360">
        <f t="shared" si="57"/>
        <v>79806.41499999995</v>
      </c>
    </row>
    <row r="1244" spans="1:10" ht="77.25" customHeight="1" thickBot="1" x14ac:dyDescent="0.3">
      <c r="A1244" s="345">
        <v>45278</v>
      </c>
      <c r="B1244" s="494" t="s">
        <v>4912</v>
      </c>
      <c r="C1244" s="424" t="s">
        <v>2798</v>
      </c>
      <c r="D1244" s="434" t="s">
        <v>4913</v>
      </c>
      <c r="E1244" s="355">
        <v>621540</v>
      </c>
      <c r="F1244" s="511">
        <v>2256087</v>
      </c>
      <c r="G1244" s="348">
        <v>35782.07</v>
      </c>
      <c r="H1244" s="348">
        <v>36000</v>
      </c>
      <c r="I1244" s="394">
        <f t="shared" si="55"/>
        <v>217.93000000000029</v>
      </c>
      <c r="J1244" s="360">
        <f t="shared" si="57"/>
        <v>80024.344999999943</v>
      </c>
    </row>
    <row r="1245" spans="1:10" ht="72.75" customHeight="1" thickBot="1" x14ac:dyDescent="0.3">
      <c r="A1245" s="345">
        <v>45279</v>
      </c>
      <c r="B1245" s="494" t="s">
        <v>4914</v>
      </c>
      <c r="C1245" s="424" t="s">
        <v>2798</v>
      </c>
      <c r="D1245" s="434" t="s">
        <v>4915</v>
      </c>
      <c r="E1245" s="355">
        <v>342000</v>
      </c>
      <c r="F1245" s="511">
        <v>2257144</v>
      </c>
      <c r="G1245" s="348">
        <v>35689.019999999997</v>
      </c>
      <c r="H1245" s="348">
        <v>20000</v>
      </c>
      <c r="I1245" s="394">
        <f t="shared" si="55"/>
        <v>-15689.019999999997</v>
      </c>
      <c r="J1245" s="360">
        <f t="shared" si="57"/>
        <v>64335.324999999946</v>
      </c>
    </row>
    <row r="1246" spans="1:10" ht="74.25" customHeight="1" thickBot="1" x14ac:dyDescent="0.3">
      <c r="A1246" s="345">
        <v>45280</v>
      </c>
      <c r="B1246" s="494" t="s">
        <v>4916</v>
      </c>
      <c r="C1246" s="424" t="s">
        <v>2798</v>
      </c>
      <c r="D1246" s="434" t="s">
        <v>4917</v>
      </c>
      <c r="E1246" s="355">
        <v>478800</v>
      </c>
      <c r="F1246" s="511">
        <v>2257145</v>
      </c>
      <c r="G1246" s="348">
        <v>35759.230000000003</v>
      </c>
      <c r="H1246" s="348">
        <v>28000</v>
      </c>
      <c r="I1246" s="394">
        <f t="shared" si="55"/>
        <v>-7759.2300000000032</v>
      </c>
      <c r="J1246" s="360">
        <f t="shared" si="57"/>
        <v>56576.094999999943</v>
      </c>
    </row>
    <row r="1247" spans="1:10" ht="65.25" customHeight="1" thickBot="1" x14ac:dyDescent="0.3">
      <c r="A1247" s="345">
        <v>45282</v>
      </c>
      <c r="B1247" s="494" t="s">
        <v>4920</v>
      </c>
      <c r="C1247" s="424" t="s">
        <v>2798</v>
      </c>
      <c r="D1247" s="434" t="s">
        <v>4921</v>
      </c>
      <c r="E1247" s="355">
        <v>169850</v>
      </c>
      <c r="F1247" s="511">
        <v>2258313</v>
      </c>
      <c r="G1247" s="348">
        <v>34925.129999999997</v>
      </c>
      <c r="H1247" s="348">
        <v>10000</v>
      </c>
      <c r="I1247" s="394">
        <f t="shared" si="55"/>
        <v>-24925.129999999997</v>
      </c>
      <c r="J1247" s="360">
        <f t="shared" si="57"/>
        <v>31650.964999999946</v>
      </c>
    </row>
    <row r="1248" spans="1:10" ht="65.25" customHeight="1" thickBot="1" x14ac:dyDescent="0.3">
      <c r="A1248" s="345">
        <v>45286</v>
      </c>
      <c r="B1248" s="494" t="s">
        <v>4925</v>
      </c>
      <c r="C1248" s="550" t="s">
        <v>2933</v>
      </c>
      <c r="D1248" s="496" t="s">
        <v>4926</v>
      </c>
      <c r="E1248" s="552">
        <v>509490</v>
      </c>
      <c r="F1248" s="553">
        <v>2259777</v>
      </c>
      <c r="G1248" s="554">
        <v>36689.660000000003</v>
      </c>
      <c r="H1248" s="554">
        <v>30000</v>
      </c>
      <c r="I1248" s="558">
        <f t="shared" si="55"/>
        <v>-6689.6600000000035</v>
      </c>
      <c r="J1248" s="360">
        <f t="shared" si="57"/>
        <v>24961.304999999942</v>
      </c>
    </row>
    <row r="1249" spans="1:10" ht="65.25" customHeight="1" thickBot="1" x14ac:dyDescent="0.3">
      <c r="A1249" s="345">
        <v>45286</v>
      </c>
      <c r="B1249" s="494" t="s">
        <v>4927</v>
      </c>
      <c r="C1249" s="550" t="s">
        <v>2933</v>
      </c>
      <c r="D1249" s="496" t="s">
        <v>4924</v>
      </c>
      <c r="E1249" s="555">
        <v>662337</v>
      </c>
      <c r="F1249" s="556">
        <v>2259778</v>
      </c>
      <c r="G1249" s="557">
        <v>37250.620000000003</v>
      </c>
      <c r="H1249" s="557">
        <v>39000</v>
      </c>
      <c r="I1249" s="559">
        <f t="shared" si="55"/>
        <v>1749.3799999999974</v>
      </c>
      <c r="J1249" s="360">
        <f t="shared" si="57"/>
        <v>26710.684999999939</v>
      </c>
    </row>
    <row r="1250" spans="1:10" ht="70.5" customHeight="1" thickBot="1" x14ac:dyDescent="0.3">
      <c r="A1250" s="345">
        <v>45287</v>
      </c>
      <c r="B1250" s="494" t="s">
        <v>4922</v>
      </c>
      <c r="C1250" s="424" t="s">
        <v>2798</v>
      </c>
      <c r="D1250" s="551" t="s">
        <v>4923</v>
      </c>
      <c r="E1250" s="555">
        <v>594300</v>
      </c>
      <c r="F1250" s="556">
        <v>2259779</v>
      </c>
      <c r="G1250" s="557">
        <v>36821.660000000003</v>
      </c>
      <c r="H1250" s="557">
        <v>35000</v>
      </c>
      <c r="I1250" s="559">
        <f t="shared" si="55"/>
        <v>-1821.6600000000035</v>
      </c>
      <c r="J1250" s="360">
        <f t="shared" si="57"/>
        <v>24889.024999999936</v>
      </c>
    </row>
    <row r="1251" spans="1:10" ht="67.5" customHeight="1" thickBot="1" x14ac:dyDescent="0.3">
      <c r="A1251" s="345">
        <v>45287</v>
      </c>
      <c r="B1251" s="494" t="s">
        <v>4928</v>
      </c>
      <c r="C1251" s="424" t="s">
        <v>2798</v>
      </c>
      <c r="D1251" s="496" t="s">
        <v>4929</v>
      </c>
      <c r="E1251" s="552">
        <v>594300</v>
      </c>
      <c r="F1251" s="553">
        <v>2260727</v>
      </c>
      <c r="G1251" s="554">
        <v>37875.5</v>
      </c>
      <c r="H1251" s="554">
        <v>35000</v>
      </c>
      <c r="I1251" s="559">
        <f t="shared" si="55"/>
        <v>-2875.5</v>
      </c>
      <c r="J1251" s="360">
        <f t="shared" si="57"/>
        <v>22013.524999999936</v>
      </c>
    </row>
    <row r="1252" spans="1:10" ht="63" customHeight="1" thickBot="1" x14ac:dyDescent="0.3">
      <c r="A1252" s="345">
        <v>45287</v>
      </c>
      <c r="B1252" s="494" t="s">
        <v>4930</v>
      </c>
      <c r="C1252" s="424" t="s">
        <v>2798</v>
      </c>
      <c r="D1252" s="496" t="s">
        <v>4931</v>
      </c>
      <c r="E1252" s="552">
        <v>594300</v>
      </c>
      <c r="F1252" s="553">
        <v>2260728</v>
      </c>
      <c r="G1252" s="554">
        <v>38129.699999999997</v>
      </c>
      <c r="H1252" s="554">
        <v>35000</v>
      </c>
      <c r="I1252" s="559">
        <f t="shared" si="55"/>
        <v>-3129.6999999999971</v>
      </c>
      <c r="J1252" s="360">
        <f t="shared" si="57"/>
        <v>18883.824999999939</v>
      </c>
    </row>
    <row r="1253" spans="1:10" ht="66.75" customHeight="1" thickBot="1" x14ac:dyDescent="0.3">
      <c r="A1253" s="345">
        <v>45288</v>
      </c>
      <c r="B1253" s="494" t="s">
        <v>4932</v>
      </c>
      <c r="C1253" s="424" t="s">
        <v>2798</v>
      </c>
      <c r="D1253" s="496" t="s">
        <v>4933</v>
      </c>
      <c r="E1253" s="552">
        <v>762300</v>
      </c>
      <c r="F1253" s="553">
        <v>2261641</v>
      </c>
      <c r="G1253" s="554">
        <v>40030.699999999997</v>
      </c>
      <c r="H1253" s="554">
        <v>45000</v>
      </c>
      <c r="I1253" s="559">
        <f t="shared" si="55"/>
        <v>4969.3000000000029</v>
      </c>
      <c r="J1253" s="360">
        <f t="shared" si="57"/>
        <v>23853.124999999942</v>
      </c>
    </row>
    <row r="1254" spans="1:10" ht="75.75" customHeight="1" thickBot="1" x14ac:dyDescent="0.3">
      <c r="A1254" s="345">
        <v>45294</v>
      </c>
      <c r="B1254" s="512" t="s">
        <v>4934</v>
      </c>
      <c r="C1254" s="424" t="s">
        <v>2798</v>
      </c>
      <c r="D1254" s="496" t="s">
        <v>4935</v>
      </c>
      <c r="E1254" s="552">
        <v>700690</v>
      </c>
      <c r="F1254" s="553">
        <v>2261642</v>
      </c>
      <c r="G1254" s="554">
        <v>39775.07</v>
      </c>
      <c r="H1254" s="554">
        <v>41000</v>
      </c>
      <c r="I1254" s="559">
        <f t="shared" si="55"/>
        <v>1224.9300000000003</v>
      </c>
      <c r="J1254" s="360">
        <f t="shared" si="57"/>
        <v>25078.054999999942</v>
      </c>
    </row>
    <row r="1255" spans="1:10" ht="66" customHeight="1" thickBot="1" x14ac:dyDescent="0.3">
      <c r="A1255" s="345">
        <v>45295</v>
      </c>
      <c r="B1255" s="512" t="s">
        <v>4936</v>
      </c>
      <c r="C1255" s="424" t="s">
        <v>2798</v>
      </c>
      <c r="D1255" s="496" t="s">
        <v>4937</v>
      </c>
      <c r="E1255" s="552">
        <v>700444</v>
      </c>
      <c r="F1255" s="553">
        <v>2261643</v>
      </c>
      <c r="G1255" s="554">
        <v>40230.370000000003</v>
      </c>
      <c r="H1255" s="554">
        <v>41000</v>
      </c>
      <c r="I1255" s="559">
        <f t="shared" si="55"/>
        <v>769.62999999999738</v>
      </c>
      <c r="J1255" s="360">
        <f t="shared" si="57"/>
        <v>25847.684999999939</v>
      </c>
    </row>
    <row r="1256" spans="1:10" ht="71.25" customHeight="1" thickBot="1" x14ac:dyDescent="0.3">
      <c r="A1256" s="345">
        <v>45296</v>
      </c>
      <c r="B1256" s="512" t="s">
        <v>4938</v>
      </c>
      <c r="C1256" s="424" t="s">
        <v>2798</v>
      </c>
      <c r="D1256" s="496" t="s">
        <v>4939</v>
      </c>
      <c r="E1256" s="552">
        <v>695524</v>
      </c>
      <c r="F1256" s="553">
        <v>2264571</v>
      </c>
      <c r="G1256" s="554">
        <v>39651.120000000003</v>
      </c>
      <c r="H1256" s="554">
        <v>41000</v>
      </c>
      <c r="I1256" s="559">
        <f t="shared" si="55"/>
        <v>1348.8799999999974</v>
      </c>
      <c r="J1256" s="360">
        <f t="shared" si="57"/>
        <v>27196.564999999937</v>
      </c>
    </row>
    <row r="1257" spans="1:10" ht="66" customHeight="1" thickBot="1" x14ac:dyDescent="0.3">
      <c r="A1257" s="345">
        <v>45299</v>
      </c>
      <c r="B1257" s="512" t="s">
        <v>4940</v>
      </c>
      <c r="C1257" s="424" t="s">
        <v>2798</v>
      </c>
      <c r="D1257" s="496" t="s">
        <v>4941</v>
      </c>
      <c r="E1257" s="552">
        <v>674600</v>
      </c>
      <c r="F1257" s="553">
        <v>2264970</v>
      </c>
      <c r="G1257" s="554">
        <v>37642.449999999997</v>
      </c>
      <c r="H1257" s="554">
        <v>40000</v>
      </c>
      <c r="I1257" s="559">
        <f t="shared" si="55"/>
        <v>2357.5500000000029</v>
      </c>
      <c r="J1257" s="360">
        <f t="shared" si="57"/>
        <v>29554.11499999994</v>
      </c>
    </row>
    <row r="1258" spans="1:10" ht="66" customHeight="1" thickBot="1" x14ac:dyDescent="0.3">
      <c r="A1258" s="345">
        <v>45300</v>
      </c>
      <c r="B1258" s="512" t="s">
        <v>4944</v>
      </c>
      <c r="C1258" s="424" t="s">
        <v>2798</v>
      </c>
      <c r="D1258" s="496" t="s">
        <v>4945</v>
      </c>
      <c r="E1258" s="552">
        <v>646228</v>
      </c>
      <c r="F1258" s="553">
        <v>2266361</v>
      </c>
      <c r="G1258" s="554">
        <v>37057.550000000003</v>
      </c>
      <c r="H1258" s="554">
        <v>38000</v>
      </c>
      <c r="I1258" s="559">
        <f t="shared" si="55"/>
        <v>942.44999999999709</v>
      </c>
      <c r="J1258" s="360">
        <f t="shared" si="57"/>
        <v>30496.564999999937</v>
      </c>
    </row>
    <row r="1259" spans="1:10" ht="66" customHeight="1" thickBot="1" x14ac:dyDescent="0.3">
      <c r="A1259" s="345">
        <v>45301</v>
      </c>
      <c r="B1259" s="512" t="s">
        <v>4946</v>
      </c>
      <c r="C1259" s="424" t="s">
        <v>2798</v>
      </c>
      <c r="D1259" s="496" t="s">
        <v>4947</v>
      </c>
      <c r="E1259" s="552">
        <v>662805</v>
      </c>
      <c r="F1259" s="553">
        <v>2266654</v>
      </c>
      <c r="G1259" s="554">
        <v>37056.65</v>
      </c>
      <c r="H1259" s="554">
        <v>39000</v>
      </c>
      <c r="I1259" s="559">
        <f t="shared" si="55"/>
        <v>1943.3499999999985</v>
      </c>
      <c r="J1259" s="360">
        <f t="shared" si="57"/>
        <v>32439.914999999935</v>
      </c>
    </row>
    <row r="1260" spans="1:10" ht="69" customHeight="1" thickBot="1" x14ac:dyDescent="0.3">
      <c r="A1260" s="345">
        <v>45302</v>
      </c>
      <c r="B1260" s="512" t="s">
        <v>4942</v>
      </c>
      <c r="C1260" s="424" t="s">
        <v>2798</v>
      </c>
      <c r="D1260" s="496" t="s">
        <v>4943</v>
      </c>
      <c r="E1260" s="552">
        <v>713622</v>
      </c>
      <c r="F1260" s="553">
        <v>2265664</v>
      </c>
      <c r="G1260" s="554">
        <v>37144.910000000003</v>
      </c>
      <c r="H1260" s="554">
        <v>42000</v>
      </c>
      <c r="I1260" s="559">
        <f t="shared" si="55"/>
        <v>4855.0899999999965</v>
      </c>
      <c r="J1260" s="360">
        <f t="shared" si="57"/>
        <v>37295.004999999932</v>
      </c>
    </row>
    <row r="1261" spans="1:10" ht="67.5" customHeight="1" thickBot="1" x14ac:dyDescent="0.3">
      <c r="A1261" s="345">
        <v>45307</v>
      </c>
      <c r="B1261" s="512" t="s">
        <v>4948</v>
      </c>
      <c r="C1261" s="424" t="s">
        <v>2798</v>
      </c>
      <c r="D1261" s="496" t="s">
        <v>4949</v>
      </c>
      <c r="E1261" s="552">
        <v>603085</v>
      </c>
      <c r="F1261" s="553">
        <v>2266655</v>
      </c>
      <c r="G1261" s="554">
        <v>37450.14</v>
      </c>
      <c r="H1261" s="554">
        <v>35000</v>
      </c>
      <c r="I1261" s="559">
        <f t="shared" si="55"/>
        <v>-2450.1399999999994</v>
      </c>
      <c r="J1261" s="360">
        <f t="shared" si="57"/>
        <v>34844.864999999932</v>
      </c>
    </row>
    <row r="1262" spans="1:10" ht="67.5" customHeight="1" thickBot="1" x14ac:dyDescent="0.3">
      <c r="A1262" s="345">
        <v>45307</v>
      </c>
      <c r="B1262" s="512" t="s">
        <v>4963</v>
      </c>
      <c r="C1262" s="424" t="s">
        <v>2798</v>
      </c>
      <c r="D1262" s="560" t="s">
        <v>4964</v>
      </c>
      <c r="E1262" s="552">
        <v>585854</v>
      </c>
      <c r="F1262" s="553">
        <v>2272853</v>
      </c>
      <c r="G1262" s="554">
        <v>26633.87</v>
      </c>
      <c r="H1262" s="554">
        <v>34000</v>
      </c>
      <c r="I1262" s="559">
        <f t="shared" si="55"/>
        <v>7366.130000000001</v>
      </c>
      <c r="J1262" s="360">
        <f t="shared" si="57"/>
        <v>42210.994999999937</v>
      </c>
    </row>
    <row r="1263" spans="1:10" ht="68.25" customHeight="1" thickBot="1" x14ac:dyDescent="0.3">
      <c r="A1263" s="345">
        <v>45308</v>
      </c>
      <c r="B1263" s="512" t="s">
        <v>4950</v>
      </c>
      <c r="C1263" s="424" t="s">
        <v>2798</v>
      </c>
      <c r="D1263" s="496" t="s">
        <v>4951</v>
      </c>
      <c r="E1263" s="552">
        <v>659262</v>
      </c>
      <c r="F1263" s="553">
        <v>2266656</v>
      </c>
      <c r="G1263" s="554">
        <v>37457.589999999997</v>
      </c>
      <c r="H1263" s="554">
        <v>38000</v>
      </c>
      <c r="I1263" s="559">
        <f t="shared" si="55"/>
        <v>542.41000000000349</v>
      </c>
      <c r="J1263" s="360">
        <f t="shared" si="57"/>
        <v>42753.404999999941</v>
      </c>
    </row>
    <row r="1264" spans="1:10" ht="68.25" customHeight="1" thickBot="1" x14ac:dyDescent="0.3">
      <c r="A1264" s="345">
        <v>45308</v>
      </c>
      <c r="B1264" s="512" t="s">
        <v>4952</v>
      </c>
      <c r="C1264" s="424" t="s">
        <v>2798</v>
      </c>
      <c r="D1264" s="560" t="s">
        <v>4953</v>
      </c>
      <c r="E1264" s="552">
        <v>589866</v>
      </c>
      <c r="F1264" s="553">
        <v>2266657</v>
      </c>
      <c r="G1264" s="554">
        <v>26941.78</v>
      </c>
      <c r="H1264" s="554">
        <v>34000</v>
      </c>
      <c r="I1264" s="559">
        <f t="shared" si="55"/>
        <v>7058.2200000000012</v>
      </c>
      <c r="J1264" s="360">
        <f t="shared" si="57"/>
        <v>49811.624999999942</v>
      </c>
    </row>
    <row r="1265" spans="1:10" ht="66.75" customHeight="1" thickBot="1" x14ac:dyDescent="0.3">
      <c r="A1265" s="345">
        <v>45309</v>
      </c>
      <c r="B1265" s="512" t="s">
        <v>4954</v>
      </c>
      <c r="C1265" s="424" t="s">
        <v>2798</v>
      </c>
      <c r="D1265" s="496" t="s">
        <v>4955</v>
      </c>
      <c r="E1265" s="552">
        <v>653790</v>
      </c>
      <c r="F1265" s="553">
        <v>2268690</v>
      </c>
      <c r="G1265" s="554">
        <v>35974.339999999997</v>
      </c>
      <c r="H1265" s="554">
        <v>38000</v>
      </c>
      <c r="I1265" s="559">
        <f t="shared" si="55"/>
        <v>2025.6600000000035</v>
      </c>
      <c r="J1265" s="360">
        <f t="shared" si="57"/>
        <v>51837.284999999945</v>
      </c>
    </row>
    <row r="1266" spans="1:10" ht="66" customHeight="1" thickBot="1" x14ac:dyDescent="0.3">
      <c r="A1266" s="345">
        <v>45313</v>
      </c>
      <c r="B1266" s="512" t="s">
        <v>4956</v>
      </c>
      <c r="C1266" s="424" t="s">
        <v>2798</v>
      </c>
      <c r="D1266" s="496" t="s">
        <v>4957</v>
      </c>
      <c r="E1266" s="552">
        <v>513150</v>
      </c>
      <c r="F1266" s="553">
        <v>2269943</v>
      </c>
      <c r="G1266" s="554">
        <v>34830.78</v>
      </c>
      <c r="H1266" s="554">
        <v>30000</v>
      </c>
      <c r="I1266" s="394">
        <f t="shared" si="55"/>
        <v>-4830.7799999999988</v>
      </c>
      <c r="J1266" s="360">
        <f t="shared" si="57"/>
        <v>47006.504999999946</v>
      </c>
    </row>
    <row r="1267" spans="1:10" ht="66" customHeight="1" thickBot="1" x14ac:dyDescent="0.3">
      <c r="A1267" s="345">
        <v>45314</v>
      </c>
      <c r="B1267" s="512" t="s">
        <v>4959</v>
      </c>
      <c r="C1267" s="550" t="s">
        <v>2933</v>
      </c>
      <c r="D1267" s="496" t="s">
        <v>4960</v>
      </c>
      <c r="E1267" s="552">
        <v>590410</v>
      </c>
      <c r="F1267" s="553">
        <v>2269836</v>
      </c>
      <c r="G1267" s="554">
        <v>34687.5</v>
      </c>
      <c r="H1267" s="554">
        <v>34000</v>
      </c>
      <c r="I1267" s="394">
        <f t="shared" si="55"/>
        <v>-687.5</v>
      </c>
      <c r="J1267" s="360">
        <f t="shared" si="57"/>
        <v>46319.004999999946</v>
      </c>
    </row>
    <row r="1268" spans="1:10" ht="71.25" customHeight="1" thickBot="1" x14ac:dyDescent="0.3">
      <c r="A1268" s="345">
        <v>45314</v>
      </c>
      <c r="B1268" s="512" t="s">
        <v>4965</v>
      </c>
      <c r="C1268" s="424" t="s">
        <v>2798</v>
      </c>
      <c r="D1268" s="496" t="s">
        <v>4958</v>
      </c>
      <c r="E1268" s="552">
        <v>590410</v>
      </c>
      <c r="F1268" s="553">
        <v>2269944</v>
      </c>
      <c r="G1268" s="558">
        <v>34583.980000000003</v>
      </c>
      <c r="H1268" s="558">
        <v>34000</v>
      </c>
      <c r="I1268" s="394">
        <f t="shared" si="55"/>
        <v>-583.9800000000032</v>
      </c>
      <c r="J1268" s="360">
        <f t="shared" si="57"/>
        <v>45735.024999999943</v>
      </c>
    </row>
    <row r="1269" spans="1:10" ht="66.75" customHeight="1" thickBot="1" x14ac:dyDescent="0.3">
      <c r="A1269" s="345">
        <v>45316</v>
      </c>
      <c r="B1269" s="512" t="s">
        <v>4961</v>
      </c>
      <c r="C1269" s="550" t="s">
        <v>2933</v>
      </c>
      <c r="D1269" s="496" t="s">
        <v>4962</v>
      </c>
      <c r="E1269" s="552">
        <v>431000</v>
      </c>
      <c r="F1269" s="553">
        <v>2271256</v>
      </c>
      <c r="G1269" s="554">
        <v>35074.04</v>
      </c>
      <c r="H1269" s="554">
        <v>25000</v>
      </c>
      <c r="I1269" s="394">
        <f t="shared" si="55"/>
        <v>-10074.040000000001</v>
      </c>
      <c r="J1269" s="360">
        <f t="shared" si="57"/>
        <v>35660.984999999942</v>
      </c>
    </row>
    <row r="1270" spans="1:10" ht="77.25" customHeight="1" thickBot="1" x14ac:dyDescent="0.3">
      <c r="A1270" s="345">
        <v>45320</v>
      </c>
      <c r="B1270" s="512" t="s">
        <v>4966</v>
      </c>
      <c r="C1270" s="424" t="s">
        <v>2798</v>
      </c>
      <c r="D1270" s="496" t="s">
        <v>4967</v>
      </c>
      <c r="E1270" s="552">
        <v>514560</v>
      </c>
      <c r="F1270" s="553">
        <v>2272850</v>
      </c>
      <c r="G1270" s="554">
        <v>35861.94</v>
      </c>
      <c r="H1270" s="554">
        <v>30000</v>
      </c>
      <c r="I1270" s="394">
        <f t="shared" si="55"/>
        <v>-5861.9400000000023</v>
      </c>
      <c r="J1270" s="360">
        <f t="shared" si="57"/>
        <v>29799.04499999994</v>
      </c>
    </row>
    <row r="1271" spans="1:10" ht="67.5" customHeight="1" thickBot="1" x14ac:dyDescent="0.3">
      <c r="A1271" s="345">
        <v>45321</v>
      </c>
      <c r="B1271" s="512" t="s">
        <v>4968</v>
      </c>
      <c r="C1271" s="424" t="s">
        <v>2798</v>
      </c>
      <c r="D1271" s="496" t="s">
        <v>4969</v>
      </c>
      <c r="E1271" s="552">
        <v>517800</v>
      </c>
      <c r="F1271" s="553">
        <v>2272851</v>
      </c>
      <c r="G1271" s="554">
        <v>35805.31</v>
      </c>
      <c r="H1271" s="554">
        <v>30000</v>
      </c>
      <c r="I1271" s="394">
        <f t="shared" si="55"/>
        <v>-5805.3099999999977</v>
      </c>
      <c r="J1271" s="360">
        <f t="shared" si="57"/>
        <v>23993.734999999942</v>
      </c>
    </row>
    <row r="1272" spans="1:10" ht="67.5" customHeight="1" thickBot="1" x14ac:dyDescent="0.3">
      <c r="A1272" s="345">
        <v>45322</v>
      </c>
      <c r="B1272" s="512" t="s">
        <v>4971</v>
      </c>
      <c r="C1272" s="424" t="s">
        <v>2798</v>
      </c>
      <c r="D1272" s="496" t="s">
        <v>4970</v>
      </c>
      <c r="E1272" s="552">
        <v>617760</v>
      </c>
      <c r="F1272" s="553">
        <v>2272852</v>
      </c>
      <c r="G1272" s="554">
        <v>35636.019999999997</v>
      </c>
      <c r="H1272" s="554">
        <v>36000</v>
      </c>
      <c r="I1272" s="394">
        <f t="shared" si="55"/>
        <v>363.9800000000032</v>
      </c>
      <c r="J1272" s="360">
        <f t="shared" si="57"/>
        <v>24357.714999999946</v>
      </c>
    </row>
    <row r="1273" spans="1:10" ht="65.25" customHeight="1" thickBot="1" x14ac:dyDescent="0.3">
      <c r="A1273" s="345">
        <v>45322</v>
      </c>
      <c r="B1273" s="512" t="s">
        <v>4972</v>
      </c>
      <c r="C1273" s="424" t="s">
        <v>2798</v>
      </c>
      <c r="D1273" s="496" t="s">
        <v>4973</v>
      </c>
      <c r="E1273" s="552">
        <v>617760</v>
      </c>
      <c r="F1273" s="553">
        <v>2274223</v>
      </c>
      <c r="G1273" s="554">
        <v>35338.519999999997</v>
      </c>
      <c r="H1273" s="554">
        <v>36000</v>
      </c>
      <c r="I1273" s="394">
        <f t="shared" si="55"/>
        <v>661.4800000000032</v>
      </c>
      <c r="J1273" s="360">
        <f t="shared" si="57"/>
        <v>25019.194999999949</v>
      </c>
    </row>
    <row r="1274" spans="1:10" ht="72" customHeight="1" thickBot="1" x14ac:dyDescent="0.3">
      <c r="A1274" s="345">
        <v>45328</v>
      </c>
      <c r="B1274" s="561" t="s">
        <v>4974</v>
      </c>
      <c r="C1274" s="424" t="s">
        <v>2798</v>
      </c>
      <c r="D1274" s="496" t="s">
        <v>4975</v>
      </c>
      <c r="E1274" s="552">
        <v>580822</v>
      </c>
      <c r="F1274" s="553">
        <v>2275387</v>
      </c>
      <c r="G1274" s="554">
        <v>37425.69</v>
      </c>
      <c r="H1274" s="554">
        <v>34000</v>
      </c>
      <c r="I1274" s="394">
        <f t="shared" si="55"/>
        <v>-3425.6900000000023</v>
      </c>
      <c r="J1274" s="360">
        <f t="shared" si="57"/>
        <v>21593.504999999946</v>
      </c>
    </row>
    <row r="1275" spans="1:10" ht="69.75" customHeight="1" thickBot="1" x14ac:dyDescent="0.3">
      <c r="A1275" s="345">
        <v>45328</v>
      </c>
      <c r="B1275" s="561" t="s">
        <v>4976</v>
      </c>
      <c r="C1275" s="424" t="s">
        <v>2798</v>
      </c>
      <c r="D1275" s="496" t="s">
        <v>4977</v>
      </c>
      <c r="E1275" s="552">
        <v>580822</v>
      </c>
      <c r="F1275" s="553">
        <v>2276009</v>
      </c>
      <c r="G1275" s="554">
        <v>37224.58</v>
      </c>
      <c r="H1275" s="554">
        <v>34000</v>
      </c>
      <c r="I1275" s="394">
        <f t="shared" si="55"/>
        <v>-3224.5800000000017</v>
      </c>
      <c r="J1275" s="360">
        <f t="shared" si="57"/>
        <v>18368.924999999945</v>
      </c>
    </row>
    <row r="1276" spans="1:10" ht="69.75" customHeight="1" thickBot="1" x14ac:dyDescent="0.3">
      <c r="A1276" s="345">
        <v>45329</v>
      </c>
      <c r="B1276" s="561" t="s">
        <v>4978</v>
      </c>
      <c r="C1276" s="424" t="s">
        <v>2798</v>
      </c>
      <c r="D1276" s="562" t="s">
        <v>4979</v>
      </c>
      <c r="E1276" s="552">
        <v>478128</v>
      </c>
      <c r="F1276" s="553">
        <v>2276169</v>
      </c>
      <c r="G1276" s="554">
        <v>28415.119999999999</v>
      </c>
      <c r="H1276" s="554">
        <v>28000</v>
      </c>
      <c r="I1276" s="394">
        <f t="shared" si="55"/>
        <v>-415.11999999999898</v>
      </c>
      <c r="J1276" s="360">
        <f t="shared" si="57"/>
        <v>17953.804999999946</v>
      </c>
    </row>
    <row r="1277" spans="1:10" ht="69.75" customHeight="1" thickBot="1" x14ac:dyDescent="0.3">
      <c r="A1277" s="345">
        <v>45329</v>
      </c>
      <c r="B1277" s="561" t="s">
        <v>4980</v>
      </c>
      <c r="C1277" s="424" t="s">
        <v>2798</v>
      </c>
      <c r="D1277" s="496" t="s">
        <v>4981</v>
      </c>
      <c r="E1277" s="552">
        <v>580584</v>
      </c>
      <c r="F1277" s="553">
        <v>2276241</v>
      </c>
      <c r="G1277" s="554">
        <v>37477.93</v>
      </c>
      <c r="H1277" s="554">
        <v>34000</v>
      </c>
      <c r="I1277" s="394">
        <f t="shared" si="55"/>
        <v>-3477.9300000000003</v>
      </c>
      <c r="J1277" s="360">
        <f t="shared" si="57"/>
        <v>14475.874999999945</v>
      </c>
    </row>
    <row r="1278" spans="1:10" ht="69.75" customHeight="1" thickBot="1" x14ac:dyDescent="0.3">
      <c r="A1278" s="345">
        <v>45330</v>
      </c>
      <c r="B1278" s="561" t="s">
        <v>4982</v>
      </c>
      <c r="C1278" s="424" t="s">
        <v>2798</v>
      </c>
      <c r="D1278" s="496" t="s">
        <v>4983</v>
      </c>
      <c r="E1278" s="552">
        <v>684680</v>
      </c>
      <c r="F1278" s="553">
        <v>2277128</v>
      </c>
      <c r="G1278" s="554">
        <v>36079.46</v>
      </c>
      <c r="H1278" s="554">
        <v>40000</v>
      </c>
      <c r="I1278" s="394">
        <f t="shared" si="55"/>
        <v>3920.5400000000009</v>
      </c>
      <c r="J1278" s="360">
        <f t="shared" si="57"/>
        <v>18396.414999999946</v>
      </c>
    </row>
    <row r="1279" spans="1:10" ht="69.75" customHeight="1" thickBot="1" x14ac:dyDescent="0.3">
      <c r="A1279" s="345">
        <v>45334</v>
      </c>
      <c r="B1279" s="561" t="s">
        <v>4984</v>
      </c>
      <c r="C1279" s="424" t="s">
        <v>2798</v>
      </c>
      <c r="D1279" s="496" t="s">
        <v>4985</v>
      </c>
      <c r="E1279" s="552">
        <v>700403</v>
      </c>
      <c r="F1279" s="553">
        <v>2278571</v>
      </c>
      <c r="G1279" s="554">
        <v>40101.660000000003</v>
      </c>
      <c r="H1279" s="554">
        <v>41000</v>
      </c>
      <c r="I1279" s="394">
        <f t="shared" si="55"/>
        <v>898.33999999999651</v>
      </c>
      <c r="J1279" s="360">
        <f t="shared" si="57"/>
        <v>19294.754999999943</v>
      </c>
    </row>
    <row r="1280" spans="1:10" ht="69.75" customHeight="1" thickBot="1" x14ac:dyDescent="0.3">
      <c r="A1280" s="345">
        <v>45335</v>
      </c>
      <c r="B1280" s="561" t="s">
        <v>4986</v>
      </c>
      <c r="C1280" s="424" t="s">
        <v>2798</v>
      </c>
      <c r="D1280" s="496" t="s">
        <v>4987</v>
      </c>
      <c r="E1280" s="552">
        <v>689040</v>
      </c>
      <c r="F1280" s="553">
        <v>2278572</v>
      </c>
      <c r="G1280" s="554">
        <v>39812.519999999997</v>
      </c>
      <c r="H1280" s="554">
        <v>40000</v>
      </c>
      <c r="I1280" s="394">
        <f t="shared" si="55"/>
        <v>187.4800000000032</v>
      </c>
      <c r="J1280" s="360">
        <f t="shared" si="57"/>
        <v>19482.234999999946</v>
      </c>
    </row>
    <row r="1281" spans="1:10" ht="69.75" customHeight="1" thickBot="1" x14ac:dyDescent="0.3">
      <c r="A1281" s="345">
        <v>45336</v>
      </c>
      <c r="B1281" s="561" t="s">
        <v>4988</v>
      </c>
      <c r="C1281" s="424" t="s">
        <v>2798</v>
      </c>
      <c r="D1281" s="496" t="s">
        <v>4989</v>
      </c>
      <c r="E1281" s="552">
        <v>687040</v>
      </c>
      <c r="F1281" s="553">
        <v>2278573</v>
      </c>
      <c r="G1281" s="554">
        <v>40479.199999999997</v>
      </c>
      <c r="H1281" s="554">
        <v>40000</v>
      </c>
      <c r="I1281" s="394">
        <f t="shared" si="55"/>
        <v>-479.19999999999709</v>
      </c>
      <c r="J1281" s="360">
        <f t="shared" si="57"/>
        <v>19003.034999999949</v>
      </c>
    </row>
    <row r="1282" spans="1:10" ht="69.75" customHeight="1" thickBot="1" x14ac:dyDescent="0.3">
      <c r="A1282" s="345">
        <v>45336</v>
      </c>
      <c r="B1282" s="561" t="s">
        <v>4990</v>
      </c>
      <c r="C1282" s="424" t="s">
        <v>2798</v>
      </c>
      <c r="D1282" s="562" t="s">
        <v>4991</v>
      </c>
      <c r="E1282" s="552">
        <v>498104</v>
      </c>
      <c r="F1282" s="553">
        <v>2278942</v>
      </c>
      <c r="G1282" s="554">
        <v>28717.05</v>
      </c>
      <c r="H1282" s="554">
        <v>29000</v>
      </c>
      <c r="I1282" s="394">
        <f t="shared" si="55"/>
        <v>282.95000000000073</v>
      </c>
      <c r="J1282" s="360">
        <f t="shared" si="57"/>
        <v>19285.98499999995</v>
      </c>
    </row>
    <row r="1283" spans="1:10" ht="69.75" customHeight="1" thickBot="1" x14ac:dyDescent="0.3">
      <c r="A1283" s="345">
        <v>45337</v>
      </c>
      <c r="B1283" s="561" t="s">
        <v>4992</v>
      </c>
      <c r="C1283" s="424" t="s">
        <v>2798</v>
      </c>
      <c r="D1283" s="496" t="s">
        <v>4993</v>
      </c>
      <c r="E1283" s="552">
        <v>786048</v>
      </c>
      <c r="F1283" s="553">
        <v>2280136</v>
      </c>
      <c r="G1283" s="554">
        <v>41144.300000000003</v>
      </c>
      <c r="H1283" s="554">
        <v>46000</v>
      </c>
      <c r="I1283" s="394">
        <f t="shared" si="55"/>
        <v>4855.6999999999971</v>
      </c>
      <c r="J1283" s="360">
        <f t="shared" si="57"/>
        <v>24141.684999999947</v>
      </c>
    </row>
    <row r="1284" spans="1:10" ht="66" customHeight="1" thickBot="1" x14ac:dyDescent="0.3">
      <c r="A1284" s="345">
        <v>45341</v>
      </c>
      <c r="B1284" s="561" t="s">
        <v>4994</v>
      </c>
      <c r="C1284" s="424" t="s">
        <v>2798</v>
      </c>
      <c r="D1284" s="496" t="s">
        <v>4995</v>
      </c>
      <c r="E1284" s="552">
        <v>682920</v>
      </c>
      <c r="F1284" s="553">
        <v>2280982</v>
      </c>
      <c r="G1284" s="554">
        <v>41270.699999999997</v>
      </c>
      <c r="H1284" s="554">
        <v>40000</v>
      </c>
      <c r="I1284" s="394">
        <f t="shared" si="55"/>
        <v>-1270.6999999999971</v>
      </c>
      <c r="J1284" s="360">
        <f t="shared" si="57"/>
        <v>22870.98499999995</v>
      </c>
    </row>
    <row r="1285" spans="1:10" ht="66.75" customHeight="1" thickBot="1" x14ac:dyDescent="0.3">
      <c r="A1285" s="345">
        <v>45342</v>
      </c>
      <c r="B1285" s="561" t="s">
        <v>4996</v>
      </c>
      <c r="C1285" s="424" t="s">
        <v>2798</v>
      </c>
      <c r="D1285" s="496" t="s">
        <v>4997</v>
      </c>
      <c r="E1285" s="563">
        <v>715344</v>
      </c>
      <c r="F1285" s="553">
        <v>2280983</v>
      </c>
      <c r="G1285" s="358">
        <v>42212.92</v>
      </c>
      <c r="H1285" s="358">
        <v>42000</v>
      </c>
      <c r="I1285" s="394">
        <f t="shared" si="55"/>
        <v>-212.91999999999825</v>
      </c>
      <c r="J1285" s="360">
        <f t="shared" si="57"/>
        <v>22658.064999999951</v>
      </c>
    </row>
    <row r="1286" spans="1:10" ht="79.5" customHeight="1" thickBot="1" x14ac:dyDescent="0.3">
      <c r="A1286" s="345">
        <v>45343</v>
      </c>
      <c r="B1286" s="561" t="s">
        <v>4998</v>
      </c>
      <c r="C1286" s="424" t="s">
        <v>2798</v>
      </c>
      <c r="D1286" s="562" t="s">
        <v>4999</v>
      </c>
      <c r="E1286" s="563">
        <v>529635</v>
      </c>
      <c r="F1286" s="553">
        <v>2280747</v>
      </c>
      <c r="G1286" s="358">
        <v>30200.95</v>
      </c>
      <c r="H1286" s="358">
        <v>31000</v>
      </c>
      <c r="I1286" s="394">
        <f t="shared" si="55"/>
        <v>799.04999999999927</v>
      </c>
      <c r="J1286" s="360">
        <f t="shared" si="57"/>
        <v>23457.114999999951</v>
      </c>
    </row>
    <row r="1287" spans="1:10" ht="79.5" customHeight="1" thickBot="1" x14ac:dyDescent="0.3">
      <c r="A1287" s="345">
        <v>45343</v>
      </c>
      <c r="B1287" s="561" t="s">
        <v>5002</v>
      </c>
      <c r="C1287" s="550" t="s">
        <v>2933</v>
      </c>
      <c r="D1287" s="564" t="s">
        <v>5003</v>
      </c>
      <c r="E1287" s="563">
        <v>717570</v>
      </c>
      <c r="F1287" s="553">
        <v>2281671</v>
      </c>
      <c r="G1287" s="358">
        <v>42294.91</v>
      </c>
      <c r="H1287" s="358">
        <v>42000</v>
      </c>
      <c r="I1287" s="394">
        <f t="shared" si="55"/>
        <v>-294.91000000000349</v>
      </c>
      <c r="J1287" s="360">
        <f t="shared" si="57"/>
        <v>23162.204999999947</v>
      </c>
    </row>
    <row r="1288" spans="1:10" ht="73.5" customHeight="1" thickBot="1" x14ac:dyDescent="0.3">
      <c r="A1288" s="345">
        <v>45344</v>
      </c>
      <c r="B1288" s="561" t="s">
        <v>5000</v>
      </c>
      <c r="C1288" s="424" t="s">
        <v>2798</v>
      </c>
      <c r="D1288" s="496" t="s">
        <v>5001</v>
      </c>
      <c r="E1288" s="563">
        <v>718662</v>
      </c>
      <c r="F1288" s="553">
        <v>2282220</v>
      </c>
      <c r="G1288" s="358">
        <v>41798.51</v>
      </c>
      <c r="H1288" s="358">
        <v>42000</v>
      </c>
      <c r="I1288" s="394">
        <f t="shared" si="55"/>
        <v>201.48999999999796</v>
      </c>
      <c r="J1288" s="360">
        <f t="shared" si="57"/>
        <v>23363.694999999945</v>
      </c>
    </row>
    <row r="1289" spans="1:10" ht="70.5" customHeight="1" thickBot="1" x14ac:dyDescent="0.3">
      <c r="A1289" s="345">
        <v>45348</v>
      </c>
      <c r="B1289" s="561" t="s">
        <v>5004</v>
      </c>
      <c r="C1289" s="424" t="s">
        <v>2798</v>
      </c>
      <c r="D1289" s="496" t="s">
        <v>5005</v>
      </c>
      <c r="E1289" s="563">
        <v>720090</v>
      </c>
      <c r="F1289" s="553">
        <v>2284272</v>
      </c>
      <c r="G1289" s="358">
        <v>39948.36</v>
      </c>
      <c r="H1289" s="358">
        <v>42000</v>
      </c>
      <c r="I1289" s="394">
        <f t="shared" si="55"/>
        <v>2051.6399999999994</v>
      </c>
      <c r="J1289" s="360">
        <f t="shared" si="57"/>
        <v>25415.334999999945</v>
      </c>
    </row>
    <row r="1290" spans="1:10" ht="78.75" customHeight="1" thickBot="1" x14ac:dyDescent="0.3">
      <c r="A1290" s="345">
        <v>45349</v>
      </c>
      <c r="B1290" s="561" t="s">
        <v>5006</v>
      </c>
      <c r="C1290" s="424" t="s">
        <v>2798</v>
      </c>
      <c r="D1290" s="496" t="s">
        <v>5007</v>
      </c>
      <c r="E1290" s="563">
        <v>717780</v>
      </c>
      <c r="F1290" s="553">
        <v>2284273</v>
      </c>
      <c r="G1290" s="358">
        <v>39750.910000000003</v>
      </c>
      <c r="H1290" s="358">
        <v>42000</v>
      </c>
      <c r="I1290" s="394">
        <f t="shared" si="55"/>
        <v>2249.0899999999965</v>
      </c>
      <c r="J1290" s="360">
        <f t="shared" si="57"/>
        <v>27664.424999999941</v>
      </c>
    </row>
    <row r="1291" spans="1:10" ht="81" customHeight="1" thickBot="1" x14ac:dyDescent="0.3">
      <c r="A1291" s="345">
        <v>45350</v>
      </c>
      <c r="B1291" s="561" t="s">
        <v>5008</v>
      </c>
      <c r="C1291" s="550" t="s">
        <v>2933</v>
      </c>
      <c r="D1291" s="496" t="s">
        <v>5009</v>
      </c>
      <c r="E1291" s="563">
        <v>684720</v>
      </c>
      <c r="F1291" s="553">
        <v>2284274</v>
      </c>
      <c r="G1291" s="358">
        <v>40323.42</v>
      </c>
      <c r="H1291" s="358">
        <v>40000</v>
      </c>
      <c r="I1291" s="394">
        <f t="shared" si="55"/>
        <v>-323.41999999999825</v>
      </c>
      <c r="J1291" s="360">
        <f t="shared" si="57"/>
        <v>27341.004999999943</v>
      </c>
    </row>
    <row r="1292" spans="1:10" ht="68.25" customHeight="1" x14ac:dyDescent="0.25">
      <c r="A1292" s="345">
        <v>45351</v>
      </c>
      <c r="B1292" s="561" t="s">
        <v>5010</v>
      </c>
      <c r="C1292" s="424" t="s">
        <v>2798</v>
      </c>
      <c r="D1292" s="496" t="s">
        <v>5011</v>
      </c>
      <c r="E1292" s="563">
        <v>735945</v>
      </c>
      <c r="F1292" s="553">
        <v>2285636</v>
      </c>
      <c r="G1292" s="358">
        <v>40928.589999999997</v>
      </c>
      <c r="H1292" s="358">
        <v>43000</v>
      </c>
      <c r="I1292" s="394">
        <f t="shared" si="55"/>
        <v>2071.4100000000035</v>
      </c>
      <c r="J1292" s="360">
        <f t="shared" si="57"/>
        <v>29412.414999999946</v>
      </c>
    </row>
    <row r="1293" spans="1:10" ht="33" customHeight="1" x14ac:dyDescent="0.25">
      <c r="A1293" s="345"/>
      <c r="B1293" s="535"/>
      <c r="C1293" s="424"/>
      <c r="D1293" s="496"/>
      <c r="E1293" s="563"/>
      <c r="F1293" s="553"/>
      <c r="G1293" s="358"/>
      <c r="H1293" s="358"/>
      <c r="I1293" s="394"/>
      <c r="J1293" s="360">
        <f t="shared" si="57"/>
        <v>29412.414999999946</v>
      </c>
    </row>
    <row r="1294" spans="1:10" ht="33" customHeight="1" x14ac:dyDescent="0.25">
      <c r="A1294" s="345"/>
      <c r="B1294" s="535"/>
      <c r="C1294" s="424"/>
      <c r="D1294" s="496"/>
      <c r="E1294" s="563"/>
      <c r="F1294" s="553"/>
      <c r="G1294" s="358"/>
      <c r="H1294" s="358"/>
      <c r="I1294" s="394"/>
      <c r="J1294" s="360">
        <f t="shared" si="57"/>
        <v>29412.414999999946</v>
      </c>
    </row>
    <row r="1295" spans="1:10" ht="33" customHeight="1" x14ac:dyDescent="0.25">
      <c r="A1295" s="345"/>
      <c r="B1295" s="535"/>
      <c r="C1295" s="424"/>
      <c r="D1295" s="496"/>
      <c r="E1295" s="563"/>
      <c r="F1295" s="553"/>
      <c r="G1295" s="358"/>
      <c r="H1295" s="358"/>
      <c r="I1295" s="394"/>
      <c r="J1295" s="360">
        <f t="shared" si="57"/>
        <v>29412.414999999946</v>
      </c>
    </row>
    <row r="1296" spans="1:10" ht="33" customHeight="1" x14ac:dyDescent="0.25">
      <c r="A1296" s="345"/>
      <c r="B1296" s="535"/>
      <c r="C1296" s="424"/>
      <c r="D1296" s="496"/>
      <c r="E1296" s="563"/>
      <c r="F1296" s="553"/>
      <c r="G1296" s="358"/>
      <c r="H1296" s="358"/>
      <c r="I1296" s="394"/>
      <c r="J1296" s="360">
        <f t="shared" si="57"/>
        <v>29412.414999999946</v>
      </c>
    </row>
    <row r="1297" spans="1:10" ht="33" customHeight="1" x14ac:dyDescent="0.25">
      <c r="A1297" s="345"/>
      <c r="B1297" s="535"/>
      <c r="C1297" s="424"/>
      <c r="D1297" s="496"/>
      <c r="E1297" s="563"/>
      <c r="F1297" s="553"/>
      <c r="G1297" s="358"/>
      <c r="H1297" s="358"/>
      <c r="I1297" s="394"/>
      <c r="J1297" s="360">
        <f t="shared" si="57"/>
        <v>29412.414999999946</v>
      </c>
    </row>
    <row r="1298" spans="1:10" ht="33" customHeight="1" x14ac:dyDescent="0.25">
      <c r="A1298" s="345"/>
      <c r="B1298" s="535"/>
      <c r="C1298" s="424"/>
      <c r="D1298" s="496"/>
      <c r="E1298" s="563"/>
      <c r="F1298" s="553"/>
      <c r="G1298" s="358"/>
      <c r="H1298" s="358"/>
      <c r="I1298" s="394"/>
      <c r="J1298" s="360">
        <f t="shared" si="57"/>
        <v>29412.414999999946</v>
      </c>
    </row>
    <row r="1299" spans="1:10" ht="33" customHeight="1" x14ac:dyDescent="0.25">
      <c r="A1299" s="345"/>
      <c r="B1299" s="535"/>
      <c r="C1299" s="424"/>
      <c r="D1299" s="496"/>
      <c r="E1299" s="563"/>
      <c r="F1299" s="553"/>
      <c r="G1299" s="358"/>
      <c r="H1299" s="358"/>
      <c r="I1299" s="394"/>
      <c r="J1299" s="360">
        <f t="shared" si="57"/>
        <v>29412.414999999946</v>
      </c>
    </row>
    <row r="1300" spans="1:10" ht="33" customHeight="1" x14ac:dyDescent="0.25">
      <c r="A1300" s="345"/>
      <c r="B1300" s="535"/>
      <c r="C1300" s="424"/>
      <c r="D1300" s="496"/>
      <c r="E1300" s="563"/>
      <c r="F1300" s="553"/>
      <c r="G1300" s="358"/>
      <c r="H1300" s="358"/>
      <c r="I1300" s="394"/>
      <c r="J1300" s="360">
        <f t="shared" si="57"/>
        <v>29412.414999999946</v>
      </c>
    </row>
    <row r="1301" spans="1:10" ht="33" customHeight="1" x14ac:dyDescent="0.25">
      <c r="A1301" s="345"/>
      <c r="B1301" s="535"/>
      <c r="C1301" s="424" t="s">
        <v>2798</v>
      </c>
      <c r="D1301" s="496"/>
      <c r="E1301" s="563"/>
      <c r="F1301" s="553"/>
      <c r="G1301" s="358"/>
      <c r="H1301" s="358"/>
      <c r="I1301" s="394">
        <f t="shared" si="55"/>
        <v>0</v>
      </c>
      <c r="J1301" s="360">
        <f t="shared" si="57"/>
        <v>29412.414999999946</v>
      </c>
    </row>
    <row r="1302" spans="1:10" ht="33" customHeight="1" x14ac:dyDescent="0.25">
      <c r="A1302" s="345"/>
      <c r="B1302" s="535"/>
      <c r="C1302" s="424" t="s">
        <v>2798</v>
      </c>
      <c r="D1302" s="496"/>
      <c r="E1302" s="563"/>
      <c r="F1302" s="553"/>
      <c r="G1302" s="358"/>
      <c r="H1302" s="358"/>
      <c r="I1302" s="394">
        <f t="shared" si="55"/>
        <v>0</v>
      </c>
      <c r="J1302" s="360">
        <f t="shared" si="57"/>
        <v>29412.414999999946</v>
      </c>
    </row>
    <row r="1303" spans="1:10" ht="33" customHeight="1" x14ac:dyDescent="0.25">
      <c r="A1303" s="345"/>
      <c r="B1303" s="535"/>
      <c r="C1303" s="424"/>
      <c r="D1303" s="434"/>
      <c r="E1303" s="355"/>
      <c r="F1303" s="511"/>
      <c r="G1303" s="348"/>
      <c r="H1303" s="348"/>
      <c r="I1303" s="394">
        <f t="shared" si="53"/>
        <v>0</v>
      </c>
      <c r="J1303" s="360">
        <f t="shared" ref="J1303" si="58">J1302+I1303</f>
        <v>29412.414999999946</v>
      </c>
    </row>
    <row r="1304" spans="1:10" ht="46.5" x14ac:dyDescent="0.25">
      <c r="A1304" s="345"/>
      <c r="B1304" s="27"/>
      <c r="C1304" s="424" t="s">
        <v>2798</v>
      </c>
      <c r="D1304" s="434"/>
      <c r="E1304" s="355"/>
      <c r="F1304" s="511"/>
      <c r="G1304" s="348"/>
      <c r="H1304" s="348"/>
      <c r="I1304" s="394">
        <f t="shared" si="51"/>
        <v>0</v>
      </c>
      <c r="J1304" s="360">
        <f t="shared" si="52"/>
        <v>29412.414999999946</v>
      </c>
    </row>
    <row r="1305" spans="1:10" ht="21.75" thickBot="1" x14ac:dyDescent="0.4">
      <c r="A1305" s="345"/>
      <c r="B1305" s="48"/>
      <c r="C1305" s="343"/>
      <c r="D1305" s="434"/>
      <c r="E1305" s="355"/>
      <c r="F1305" s="527"/>
      <c r="G1305" s="348"/>
      <c r="H1305" s="348"/>
      <c r="I1305" s="358">
        <f t="shared" si="27"/>
        <v>0</v>
      </c>
      <c r="J1305" s="360">
        <f t="shared" si="26"/>
        <v>29412.414999999946</v>
      </c>
    </row>
    <row r="1306" spans="1:10" ht="18" thickBot="1" x14ac:dyDescent="0.3">
      <c r="A1306" s="345"/>
      <c r="D1306" s="434"/>
      <c r="E1306" s="355"/>
      <c r="F1306" s="520"/>
      <c r="G1306" s="348"/>
      <c r="H1306" s="348"/>
      <c r="I1306" s="358">
        <f t="shared" ref="I1306" si="59">H1306-G1306</f>
        <v>0</v>
      </c>
    </row>
    <row r="1307" spans="1:10" ht="15.75" x14ac:dyDescent="0.25">
      <c r="A1307" s="345"/>
      <c r="D1307" s="434"/>
      <c r="E1307" s="355"/>
      <c r="F1307" s="578" t="s">
        <v>638</v>
      </c>
      <c r="G1307" s="579"/>
      <c r="H1307" s="582">
        <f>SUM(I3:I1306)</f>
        <v>20083.744999999963</v>
      </c>
      <c r="I1307" s="583"/>
    </row>
    <row r="1308" spans="1:10" ht="16.5" thickBot="1" x14ac:dyDescent="0.3">
      <c r="A1308" s="345"/>
      <c r="D1308" s="434"/>
      <c r="E1308" s="355"/>
      <c r="F1308" s="580"/>
      <c r="G1308" s="581"/>
      <c r="H1308" s="584"/>
      <c r="I1308" s="585"/>
    </row>
    <row r="1309" spans="1:10" x14ac:dyDescent="0.25">
      <c r="A1309" s="345"/>
      <c r="D1309" s="434"/>
      <c r="E1309" s="355"/>
      <c r="F1309" s="520"/>
      <c r="G1309" s="348"/>
      <c r="H1309" s="348"/>
      <c r="I1309" s="348"/>
    </row>
  </sheetData>
  <sortState ref="A1226:S1227">
    <sortCondition ref="D1226:D1227"/>
  </sortState>
  <mergeCells count="7">
    <mergeCell ref="A1053:A1054"/>
    <mergeCell ref="E1:H1"/>
    <mergeCell ref="F1307:G1308"/>
    <mergeCell ref="H1307:I1308"/>
    <mergeCell ref="B1053:B1054"/>
    <mergeCell ref="C1053:C1054"/>
    <mergeCell ref="D1053:D1054"/>
  </mergeCells>
  <phoneticPr fontId="27" type="noConversion"/>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45"/>
  <sheetViews>
    <sheetView topLeftCell="A28" workbookViewId="0">
      <selection activeCell="B44" sqref="B44"/>
    </sheetView>
  </sheetViews>
  <sheetFormatPr baseColWidth="10" defaultRowHeight="15" x14ac:dyDescent="0.25"/>
  <cols>
    <col min="2" max="2" width="67.85546875" customWidth="1"/>
    <col min="3" max="3" width="2.7109375" customWidth="1"/>
    <col min="4" max="4" width="12.5703125" style="71" bestFit="1" customWidth="1"/>
    <col min="5" max="5" width="12.5703125" bestFit="1" customWidth="1"/>
    <col min="7" max="7" width="12.7109375" style="71" customWidth="1"/>
    <col min="9" max="9" width="12.7109375" bestFit="1" customWidth="1"/>
    <col min="10" max="10" width="14.28515625" customWidth="1"/>
  </cols>
  <sheetData>
    <row r="1" spans="1:14" ht="18.75" x14ac:dyDescent="0.3">
      <c r="B1" s="70" t="s">
        <v>476</v>
      </c>
      <c r="D1" s="77" t="s">
        <v>518</v>
      </c>
    </row>
    <row r="2" spans="1:14" ht="15.75" thickBot="1" x14ac:dyDescent="0.3"/>
    <row r="3" spans="1:14" ht="32.25" thickBot="1" x14ac:dyDescent="0.3">
      <c r="D3" s="142"/>
      <c r="E3" s="143"/>
      <c r="F3" s="15" t="s">
        <v>2</v>
      </c>
      <c r="G3" s="146" t="s">
        <v>1306</v>
      </c>
      <c r="H3" s="28" t="s">
        <v>4</v>
      </c>
      <c r="I3" s="126" t="s">
        <v>1293</v>
      </c>
      <c r="J3" s="145" t="s">
        <v>1294</v>
      </c>
      <c r="K3" s="42"/>
      <c r="N3" s="144"/>
    </row>
    <row r="4" spans="1:14" ht="40.5" thickTop="1" x14ac:dyDescent="0.3">
      <c r="A4" s="2">
        <v>42272</v>
      </c>
      <c r="B4" s="147" t="s">
        <v>1309</v>
      </c>
      <c r="D4" s="72" t="s">
        <v>1307</v>
      </c>
      <c r="E4" s="51">
        <v>507300</v>
      </c>
      <c r="F4" s="10" t="s">
        <v>1308</v>
      </c>
      <c r="G4" s="72">
        <v>30108.98</v>
      </c>
      <c r="H4" s="9">
        <v>30000</v>
      </c>
      <c r="I4" s="11">
        <f t="shared" ref="I4:I44" si="0">H4-G4</f>
        <v>-108.97999999999956</v>
      </c>
      <c r="J4" s="76">
        <f t="shared" ref="J4" si="1">I4</f>
        <v>-108.97999999999956</v>
      </c>
    </row>
    <row r="5" spans="1:14" ht="18.75" x14ac:dyDescent="0.3">
      <c r="A5" s="2"/>
      <c r="B5" s="48"/>
      <c r="D5" s="72"/>
      <c r="E5" s="51"/>
      <c r="F5" s="10"/>
      <c r="G5" s="72"/>
      <c r="H5" s="9"/>
      <c r="I5" s="11">
        <f t="shared" si="0"/>
        <v>0</v>
      </c>
      <c r="J5" s="76">
        <f>J4+I5</f>
        <v>-108.97999999999956</v>
      </c>
    </row>
    <row r="6" spans="1:14" ht="27" x14ac:dyDescent="0.3">
      <c r="A6" s="2">
        <v>42279</v>
      </c>
      <c r="B6" s="65" t="s">
        <v>477</v>
      </c>
      <c r="D6" s="69" t="s">
        <v>478</v>
      </c>
      <c r="E6" s="72">
        <v>509790</v>
      </c>
      <c r="F6" s="74" t="s">
        <v>479</v>
      </c>
      <c r="G6" s="73">
        <v>32366.43</v>
      </c>
      <c r="H6" s="9">
        <v>30000</v>
      </c>
      <c r="I6" s="11">
        <f t="shared" si="0"/>
        <v>-2366.4300000000003</v>
      </c>
      <c r="J6" s="76">
        <f t="shared" ref="J6:J44" si="2">J5+I6</f>
        <v>-2475.41</v>
      </c>
    </row>
    <row r="7" spans="1:14" ht="18.75" x14ac:dyDescent="0.3">
      <c r="A7" s="2"/>
      <c r="B7" s="48"/>
      <c r="D7" s="72"/>
      <c r="E7" s="51"/>
      <c r="F7" s="10"/>
      <c r="G7" s="72"/>
      <c r="H7" s="9"/>
      <c r="I7" s="11">
        <f t="shared" si="0"/>
        <v>0</v>
      </c>
      <c r="J7" s="76">
        <f t="shared" si="2"/>
        <v>-2475.41</v>
      </c>
    </row>
    <row r="8" spans="1:14" ht="27" x14ac:dyDescent="0.3">
      <c r="A8" s="2">
        <v>42285</v>
      </c>
      <c r="B8" s="65" t="s">
        <v>484</v>
      </c>
      <c r="D8" s="72" t="s">
        <v>483</v>
      </c>
      <c r="E8" s="51">
        <v>596160</v>
      </c>
      <c r="F8" s="69" t="s">
        <v>487</v>
      </c>
      <c r="G8" s="72">
        <v>32972.79</v>
      </c>
      <c r="H8" s="9">
        <v>36000</v>
      </c>
      <c r="I8" s="11">
        <f t="shared" si="0"/>
        <v>3027.2099999999991</v>
      </c>
      <c r="J8" s="76">
        <f t="shared" si="2"/>
        <v>551.79999999999927</v>
      </c>
    </row>
    <row r="9" spans="1:14" ht="18.75" x14ac:dyDescent="0.3">
      <c r="A9" s="2"/>
      <c r="B9" s="48"/>
      <c r="D9" s="72"/>
      <c r="E9" s="51"/>
      <c r="F9" s="10"/>
      <c r="G9" s="72"/>
      <c r="H9" s="9"/>
      <c r="I9" s="11">
        <f t="shared" si="0"/>
        <v>0</v>
      </c>
      <c r="J9" s="76">
        <f t="shared" si="2"/>
        <v>551.79999999999927</v>
      </c>
    </row>
    <row r="10" spans="1:14" ht="27" x14ac:dyDescent="0.3">
      <c r="A10" s="2">
        <v>42293</v>
      </c>
      <c r="B10" s="65" t="s">
        <v>493</v>
      </c>
      <c r="D10" s="72" t="s">
        <v>494</v>
      </c>
      <c r="E10" s="51">
        <v>593208</v>
      </c>
      <c r="F10" s="69" t="s">
        <v>495</v>
      </c>
      <c r="G10" s="72">
        <v>35373.29</v>
      </c>
      <c r="H10" s="9">
        <v>36000</v>
      </c>
      <c r="I10" s="11">
        <f t="shared" si="0"/>
        <v>626.70999999999913</v>
      </c>
      <c r="J10" s="76">
        <f t="shared" si="2"/>
        <v>1178.5099999999984</v>
      </c>
    </row>
    <row r="11" spans="1:14" ht="18.75" x14ac:dyDescent="0.3">
      <c r="A11" s="2"/>
      <c r="B11" s="48"/>
      <c r="D11" s="72"/>
      <c r="E11" s="51"/>
      <c r="F11" s="10"/>
      <c r="G11" s="72"/>
      <c r="H11" s="9"/>
      <c r="I11" s="11">
        <f t="shared" si="0"/>
        <v>0</v>
      </c>
      <c r="J11" s="76">
        <f t="shared" si="2"/>
        <v>1178.5099999999984</v>
      </c>
    </row>
    <row r="12" spans="1:14" ht="27" x14ac:dyDescent="0.3">
      <c r="A12" s="2">
        <v>42300</v>
      </c>
      <c r="B12" s="65" t="s">
        <v>493</v>
      </c>
      <c r="D12" s="72" t="s">
        <v>505</v>
      </c>
      <c r="E12" s="51">
        <v>547140</v>
      </c>
      <c r="F12" s="10" t="s">
        <v>506</v>
      </c>
      <c r="G12" s="72">
        <v>28547.68</v>
      </c>
      <c r="H12" s="9">
        <v>33000</v>
      </c>
      <c r="I12" s="11">
        <f t="shared" si="0"/>
        <v>4452.32</v>
      </c>
      <c r="J12" s="76">
        <f t="shared" si="2"/>
        <v>5630.8299999999981</v>
      </c>
    </row>
    <row r="13" spans="1:14" ht="18.75" x14ac:dyDescent="0.3">
      <c r="A13" s="2"/>
      <c r="B13" s="48"/>
      <c r="D13" s="72"/>
      <c r="E13" s="51"/>
      <c r="F13" s="10"/>
      <c r="G13" s="72"/>
      <c r="H13" s="9"/>
      <c r="I13" s="11">
        <f t="shared" si="0"/>
        <v>0</v>
      </c>
      <c r="J13" s="76">
        <f t="shared" si="2"/>
        <v>5630.8299999999981</v>
      </c>
    </row>
    <row r="14" spans="1:14" ht="27" x14ac:dyDescent="0.3">
      <c r="A14" s="2">
        <v>42307</v>
      </c>
      <c r="B14" s="65" t="s">
        <v>515</v>
      </c>
      <c r="D14" s="72" t="s">
        <v>516</v>
      </c>
      <c r="E14" s="51">
        <v>414375</v>
      </c>
      <c r="F14" s="10" t="s">
        <v>517</v>
      </c>
      <c r="G14" s="72">
        <v>28382.49</v>
      </c>
      <c r="H14" s="9">
        <v>25000</v>
      </c>
      <c r="I14" s="11">
        <f t="shared" si="0"/>
        <v>-3382.4900000000016</v>
      </c>
      <c r="J14" s="76">
        <f t="shared" si="2"/>
        <v>2248.3399999999965</v>
      </c>
    </row>
    <row r="15" spans="1:14" ht="18.75" x14ac:dyDescent="0.3">
      <c r="A15" s="2"/>
      <c r="B15" s="48"/>
      <c r="D15" s="72"/>
      <c r="E15" s="51"/>
      <c r="F15" s="10"/>
      <c r="G15" s="72"/>
      <c r="H15" s="9"/>
      <c r="I15" s="11">
        <f t="shared" si="0"/>
        <v>0</v>
      </c>
      <c r="J15" s="76">
        <f t="shared" si="2"/>
        <v>2248.3399999999965</v>
      </c>
    </row>
    <row r="16" spans="1:14" ht="27" x14ac:dyDescent="0.3">
      <c r="A16" s="2">
        <v>42314</v>
      </c>
      <c r="B16" s="38" t="s">
        <v>525</v>
      </c>
      <c r="D16" s="72" t="s">
        <v>526</v>
      </c>
      <c r="E16" s="51">
        <v>540448</v>
      </c>
      <c r="F16" s="10">
        <v>730534</v>
      </c>
      <c r="G16" s="72">
        <v>29585.01</v>
      </c>
      <c r="H16" s="9">
        <v>32000</v>
      </c>
      <c r="I16" s="11">
        <f t="shared" si="0"/>
        <v>2414.9900000000016</v>
      </c>
      <c r="J16" s="76">
        <f t="shared" si="2"/>
        <v>4663.3299999999981</v>
      </c>
    </row>
    <row r="17" spans="1:10" ht="18.75" x14ac:dyDescent="0.3">
      <c r="A17" s="2"/>
      <c r="B17" s="48"/>
      <c r="D17" s="72"/>
      <c r="E17" s="51"/>
      <c r="F17" s="10"/>
      <c r="G17" s="72"/>
      <c r="H17" s="9"/>
      <c r="I17" s="11">
        <f t="shared" si="0"/>
        <v>0</v>
      </c>
      <c r="J17" s="76">
        <f t="shared" si="2"/>
        <v>4663.3299999999981</v>
      </c>
    </row>
    <row r="18" spans="1:10" ht="27" x14ac:dyDescent="0.3">
      <c r="A18" s="2">
        <v>42321</v>
      </c>
      <c r="B18" s="38" t="s">
        <v>538</v>
      </c>
      <c r="D18" s="72" t="s">
        <v>544</v>
      </c>
      <c r="E18" s="51">
        <v>486301</v>
      </c>
      <c r="F18" s="10">
        <v>731511</v>
      </c>
      <c r="G18" s="72">
        <v>30053.65</v>
      </c>
      <c r="H18" s="9">
        <v>29000</v>
      </c>
      <c r="I18" s="11">
        <f t="shared" si="0"/>
        <v>-1053.6500000000015</v>
      </c>
      <c r="J18" s="76">
        <f t="shared" si="2"/>
        <v>3609.6799999999967</v>
      </c>
    </row>
    <row r="19" spans="1:10" ht="18.75" x14ac:dyDescent="0.3">
      <c r="A19" s="2"/>
      <c r="B19" s="48"/>
      <c r="D19" s="72"/>
      <c r="E19" s="51"/>
      <c r="F19" s="10"/>
      <c r="G19" s="72"/>
      <c r="H19" s="9"/>
      <c r="I19" s="11">
        <f t="shared" si="0"/>
        <v>0</v>
      </c>
      <c r="J19" s="76">
        <f t="shared" si="2"/>
        <v>3609.6799999999967</v>
      </c>
    </row>
    <row r="20" spans="1:10" ht="27" x14ac:dyDescent="0.3">
      <c r="A20" s="2">
        <v>42326</v>
      </c>
      <c r="B20" s="38" t="s">
        <v>543</v>
      </c>
      <c r="D20" s="72" t="s">
        <v>545</v>
      </c>
      <c r="E20" s="51">
        <v>470400</v>
      </c>
      <c r="F20" s="10">
        <v>732345</v>
      </c>
      <c r="G20" s="72">
        <v>29968.639999999999</v>
      </c>
      <c r="H20" s="9">
        <v>28000</v>
      </c>
      <c r="I20" s="11">
        <f t="shared" si="0"/>
        <v>-1968.6399999999994</v>
      </c>
      <c r="J20" s="76">
        <f t="shared" si="2"/>
        <v>1641.0399999999972</v>
      </c>
    </row>
    <row r="21" spans="1:10" ht="18.75" x14ac:dyDescent="0.3">
      <c r="A21" s="2"/>
      <c r="B21" s="48"/>
      <c r="D21" s="72"/>
      <c r="E21" s="51"/>
      <c r="F21" s="10"/>
      <c r="G21" s="72"/>
      <c r="H21" s="9"/>
      <c r="I21" s="11">
        <f t="shared" si="0"/>
        <v>0</v>
      </c>
      <c r="J21" s="76">
        <f t="shared" si="2"/>
        <v>1641.0399999999972</v>
      </c>
    </row>
    <row r="22" spans="1:10" ht="27" x14ac:dyDescent="0.3">
      <c r="A22" s="78">
        <v>42333</v>
      </c>
      <c r="B22" s="38" t="s">
        <v>552</v>
      </c>
      <c r="D22" s="72" t="s">
        <v>553</v>
      </c>
      <c r="E22" s="51">
        <v>498300</v>
      </c>
      <c r="F22" s="10">
        <v>732874</v>
      </c>
      <c r="G22" s="72">
        <v>30288.12</v>
      </c>
      <c r="H22" s="9">
        <v>30000</v>
      </c>
      <c r="I22" s="11">
        <f t="shared" si="0"/>
        <v>-288.11999999999898</v>
      </c>
      <c r="J22" s="76">
        <f t="shared" si="2"/>
        <v>1352.9199999999983</v>
      </c>
    </row>
    <row r="23" spans="1:10" ht="18.75" x14ac:dyDescent="0.3">
      <c r="A23" s="78"/>
      <c r="B23" s="48"/>
      <c r="D23" s="72"/>
      <c r="E23" s="51"/>
      <c r="F23" s="10"/>
      <c r="G23" s="72"/>
      <c r="H23" s="9"/>
      <c r="I23" s="11">
        <f t="shared" si="0"/>
        <v>0</v>
      </c>
      <c r="J23" s="76">
        <f t="shared" si="2"/>
        <v>1352.9199999999983</v>
      </c>
    </row>
    <row r="24" spans="1:10" ht="27" x14ac:dyDescent="0.3">
      <c r="A24" s="78">
        <v>42335</v>
      </c>
      <c r="B24" s="38" t="s">
        <v>556</v>
      </c>
      <c r="D24" s="72" t="s">
        <v>557</v>
      </c>
      <c r="E24" s="51">
        <v>497700</v>
      </c>
      <c r="F24" s="10">
        <v>733448</v>
      </c>
      <c r="G24" s="72">
        <v>31222.39</v>
      </c>
      <c r="H24" s="9">
        <v>30000</v>
      </c>
      <c r="I24" s="11">
        <f t="shared" si="0"/>
        <v>-1222.3899999999994</v>
      </c>
      <c r="J24" s="76">
        <f t="shared" si="2"/>
        <v>130.52999999999884</v>
      </c>
    </row>
    <row r="25" spans="1:10" ht="18.75" x14ac:dyDescent="0.3">
      <c r="A25" s="78"/>
      <c r="B25" s="48"/>
      <c r="D25" s="72"/>
      <c r="E25" s="51"/>
      <c r="F25" s="10"/>
      <c r="G25" s="72"/>
      <c r="H25" s="9"/>
      <c r="I25" s="11">
        <f t="shared" si="0"/>
        <v>0</v>
      </c>
      <c r="J25" s="76">
        <f t="shared" si="2"/>
        <v>130.52999999999884</v>
      </c>
    </row>
    <row r="26" spans="1:10" ht="27" x14ac:dyDescent="0.3">
      <c r="A26" s="78">
        <v>42338</v>
      </c>
      <c r="B26" s="38" t="s">
        <v>564</v>
      </c>
      <c r="D26" s="72" t="s">
        <v>565</v>
      </c>
      <c r="E26" s="51">
        <v>515685</v>
      </c>
      <c r="F26" s="10">
        <v>733861</v>
      </c>
      <c r="G26" s="72">
        <v>32576.53</v>
      </c>
      <c r="H26" s="9">
        <v>31000</v>
      </c>
      <c r="I26" s="11">
        <f t="shared" si="0"/>
        <v>-1576.5299999999988</v>
      </c>
      <c r="J26" s="76">
        <f t="shared" si="2"/>
        <v>-1446</v>
      </c>
    </row>
    <row r="27" spans="1:10" ht="18.75" x14ac:dyDescent="0.3">
      <c r="A27" s="78"/>
      <c r="B27" s="48"/>
      <c r="D27" s="72"/>
      <c r="E27" s="51"/>
      <c r="F27" s="10"/>
      <c r="G27" s="72"/>
      <c r="H27" s="9"/>
      <c r="I27" s="11">
        <f t="shared" si="0"/>
        <v>0</v>
      </c>
      <c r="J27" s="76">
        <f t="shared" si="2"/>
        <v>-1446</v>
      </c>
    </row>
    <row r="28" spans="1:10" ht="30.75" x14ac:dyDescent="0.3">
      <c r="A28" s="78">
        <v>42342</v>
      </c>
      <c r="B28" s="79" t="s">
        <v>572</v>
      </c>
      <c r="D28" s="72" t="s">
        <v>573</v>
      </c>
      <c r="E28" s="51">
        <v>529920</v>
      </c>
      <c r="F28" s="10">
        <v>734289</v>
      </c>
      <c r="G28" s="72">
        <v>33584.230000000003</v>
      </c>
      <c r="H28" s="9">
        <v>32000</v>
      </c>
      <c r="I28" s="11">
        <f t="shared" si="0"/>
        <v>-1584.2300000000032</v>
      </c>
      <c r="J28" s="76">
        <f t="shared" si="2"/>
        <v>-3030.2300000000032</v>
      </c>
    </row>
    <row r="29" spans="1:10" ht="18.75" x14ac:dyDescent="0.3">
      <c r="A29" s="78"/>
      <c r="B29" s="48"/>
      <c r="D29" s="72"/>
      <c r="E29" s="51"/>
      <c r="F29" s="10"/>
      <c r="G29" s="72"/>
      <c r="H29" s="9"/>
      <c r="I29" s="11">
        <f t="shared" si="0"/>
        <v>0</v>
      </c>
      <c r="J29" s="76">
        <f t="shared" si="2"/>
        <v>-3030.2300000000032</v>
      </c>
    </row>
    <row r="30" spans="1:10" ht="30.75" x14ac:dyDescent="0.3">
      <c r="A30" s="78">
        <v>42347</v>
      </c>
      <c r="B30" s="79" t="s">
        <v>576</v>
      </c>
      <c r="D30" s="72" t="s">
        <v>577</v>
      </c>
      <c r="E30" s="51">
        <v>679880</v>
      </c>
      <c r="F30" s="10">
        <v>735077</v>
      </c>
      <c r="G30" s="72">
        <v>32932.239999999998</v>
      </c>
      <c r="H30" s="9">
        <v>40000</v>
      </c>
      <c r="I30" s="11">
        <f t="shared" si="0"/>
        <v>7067.760000000002</v>
      </c>
      <c r="J30" s="76">
        <f t="shared" si="2"/>
        <v>4037.5299999999988</v>
      </c>
    </row>
    <row r="31" spans="1:10" ht="18.75" x14ac:dyDescent="0.3">
      <c r="A31" s="78"/>
      <c r="B31" s="48"/>
      <c r="D31" s="72"/>
      <c r="E31" s="51"/>
      <c r="F31" s="10"/>
      <c r="G31" s="72"/>
      <c r="H31" s="9"/>
      <c r="I31" s="11">
        <f t="shared" si="0"/>
        <v>0</v>
      </c>
      <c r="J31" s="76">
        <f t="shared" si="2"/>
        <v>4037.5299999999988</v>
      </c>
    </row>
    <row r="32" spans="1:10" ht="30.75" x14ac:dyDescent="0.3">
      <c r="A32" s="78">
        <v>42347</v>
      </c>
      <c r="B32" s="79" t="s">
        <v>584</v>
      </c>
      <c r="D32" s="72" t="s">
        <v>585</v>
      </c>
      <c r="E32" s="51">
        <v>695920</v>
      </c>
      <c r="F32" s="10">
        <v>735495</v>
      </c>
      <c r="G32" s="72">
        <v>34175.15</v>
      </c>
      <c r="H32" s="9">
        <v>40000</v>
      </c>
      <c r="I32" s="11">
        <f t="shared" si="0"/>
        <v>5824.8499999999985</v>
      </c>
      <c r="J32" s="76">
        <f t="shared" si="2"/>
        <v>9862.3799999999974</v>
      </c>
    </row>
    <row r="33" spans="1:11" ht="18.75" x14ac:dyDescent="0.3">
      <c r="A33" s="78"/>
      <c r="B33" s="48"/>
      <c r="D33" s="72"/>
      <c r="E33" s="51"/>
      <c r="F33" s="10"/>
      <c r="G33" s="72"/>
      <c r="H33" s="9"/>
      <c r="I33" s="11">
        <f t="shared" si="0"/>
        <v>0</v>
      </c>
      <c r="J33" s="76">
        <f t="shared" si="2"/>
        <v>9862.3799999999974</v>
      </c>
    </row>
    <row r="34" spans="1:11" ht="30.75" x14ac:dyDescent="0.3">
      <c r="A34" s="78">
        <v>42354</v>
      </c>
      <c r="B34" s="79" t="s">
        <v>590</v>
      </c>
      <c r="D34" s="72" t="s">
        <v>591</v>
      </c>
      <c r="E34" s="51">
        <v>516450</v>
      </c>
      <c r="F34" s="10">
        <v>735922</v>
      </c>
      <c r="G34" s="72">
        <v>30972.29</v>
      </c>
      <c r="H34" s="9">
        <v>30000</v>
      </c>
      <c r="I34" s="11">
        <f t="shared" si="0"/>
        <v>-972.29000000000087</v>
      </c>
      <c r="J34" s="76">
        <f t="shared" si="2"/>
        <v>8890.0899999999965</v>
      </c>
    </row>
    <row r="35" spans="1:11" ht="18.75" x14ac:dyDescent="0.3">
      <c r="A35" s="78"/>
      <c r="B35" s="48"/>
      <c r="D35" s="72"/>
      <c r="E35" s="51"/>
      <c r="F35" s="10"/>
      <c r="G35" s="72"/>
      <c r="H35" s="9"/>
      <c r="I35" s="11">
        <f t="shared" si="0"/>
        <v>0</v>
      </c>
      <c r="J35" s="76">
        <f t="shared" si="2"/>
        <v>8890.0899999999965</v>
      </c>
    </row>
    <row r="36" spans="1:11" ht="30.75" x14ac:dyDescent="0.3">
      <c r="A36" s="78">
        <v>42355</v>
      </c>
      <c r="B36" s="79" t="s">
        <v>597</v>
      </c>
      <c r="D36" s="72" t="s">
        <v>596</v>
      </c>
      <c r="E36" s="51">
        <v>516000</v>
      </c>
      <c r="F36" s="10">
        <v>736619</v>
      </c>
      <c r="G36" s="72">
        <v>24940.400000000001</v>
      </c>
      <c r="H36" s="9">
        <v>30000</v>
      </c>
      <c r="I36" s="11">
        <f t="shared" si="0"/>
        <v>5059.5999999999985</v>
      </c>
      <c r="J36" s="76">
        <f t="shared" si="2"/>
        <v>13949.689999999995</v>
      </c>
    </row>
    <row r="37" spans="1:11" ht="18.75" x14ac:dyDescent="0.3">
      <c r="A37" s="78"/>
      <c r="B37" s="48"/>
      <c r="D37" s="72"/>
      <c r="E37" s="51"/>
      <c r="F37" s="10"/>
      <c r="G37" s="72"/>
      <c r="H37" s="9"/>
      <c r="I37" s="11">
        <f t="shared" si="0"/>
        <v>0</v>
      </c>
      <c r="J37" s="76">
        <f t="shared" si="2"/>
        <v>13949.689999999995</v>
      </c>
    </row>
    <row r="38" spans="1:11" ht="30.75" x14ac:dyDescent="0.3">
      <c r="A38" s="78">
        <v>42359</v>
      </c>
      <c r="B38" s="79" t="s">
        <v>612</v>
      </c>
      <c r="D38" s="72" t="s">
        <v>613</v>
      </c>
      <c r="E38" s="51">
        <v>343860</v>
      </c>
      <c r="F38" s="10">
        <v>736850</v>
      </c>
      <c r="G38" s="72">
        <v>24616.03</v>
      </c>
      <c r="H38" s="9">
        <v>20000</v>
      </c>
      <c r="I38" s="11">
        <f t="shared" si="0"/>
        <v>-4616.0299999999988</v>
      </c>
      <c r="J38" s="76">
        <f t="shared" si="2"/>
        <v>9333.6599999999962</v>
      </c>
    </row>
    <row r="39" spans="1:11" ht="18.75" x14ac:dyDescent="0.3">
      <c r="A39" s="78"/>
      <c r="B39" s="48"/>
      <c r="D39" s="72"/>
      <c r="E39" s="51"/>
      <c r="F39" s="10"/>
      <c r="G39" s="72"/>
      <c r="H39" s="9"/>
      <c r="I39" s="11">
        <f t="shared" si="0"/>
        <v>0</v>
      </c>
      <c r="J39" s="76">
        <f t="shared" si="2"/>
        <v>9333.6599999999962</v>
      </c>
    </row>
    <row r="40" spans="1:11" ht="30.75" x14ac:dyDescent="0.3">
      <c r="A40" s="78">
        <v>42359</v>
      </c>
      <c r="B40" s="79" t="s">
        <v>615</v>
      </c>
      <c r="D40" s="80" t="s">
        <v>614</v>
      </c>
      <c r="E40" s="51">
        <v>448890</v>
      </c>
      <c r="F40" s="10">
        <v>737331</v>
      </c>
      <c r="G40" s="72">
        <v>25437.05</v>
      </c>
      <c r="H40" s="9">
        <v>26000</v>
      </c>
      <c r="I40" s="11">
        <f t="shared" si="0"/>
        <v>562.95000000000073</v>
      </c>
      <c r="J40" s="76">
        <f t="shared" si="2"/>
        <v>9896.6099999999969</v>
      </c>
    </row>
    <row r="41" spans="1:11" ht="18.75" x14ac:dyDescent="0.3">
      <c r="A41" s="78"/>
      <c r="B41" s="48"/>
      <c r="D41" s="72"/>
      <c r="E41" s="51"/>
      <c r="F41" s="10"/>
      <c r="G41" s="72"/>
      <c r="H41" s="9"/>
      <c r="I41" s="11">
        <f t="shared" si="0"/>
        <v>0</v>
      </c>
      <c r="J41" s="76">
        <f t="shared" si="2"/>
        <v>9896.6099999999969</v>
      </c>
    </row>
    <row r="42" spans="1:11" ht="30.75" x14ac:dyDescent="0.3">
      <c r="A42" s="78">
        <v>42367</v>
      </c>
      <c r="B42" s="79" t="s">
        <v>627</v>
      </c>
      <c r="D42" s="80" t="s">
        <v>614</v>
      </c>
      <c r="E42" s="51">
        <v>345500</v>
      </c>
      <c r="F42" s="10">
        <v>737763</v>
      </c>
      <c r="G42" s="72">
        <v>25907.23</v>
      </c>
      <c r="H42" s="9">
        <v>20000</v>
      </c>
      <c r="I42" s="11">
        <f t="shared" si="0"/>
        <v>-5907.23</v>
      </c>
      <c r="J42" s="76">
        <f t="shared" si="2"/>
        <v>3989.3799999999974</v>
      </c>
    </row>
    <row r="43" spans="1:11" ht="18.75" x14ac:dyDescent="0.3">
      <c r="A43" s="78"/>
      <c r="B43" s="48"/>
      <c r="D43" s="72"/>
      <c r="E43" s="51"/>
      <c r="F43" s="10"/>
      <c r="G43" s="72"/>
      <c r="H43" s="9"/>
      <c r="I43" s="11">
        <f t="shared" si="0"/>
        <v>0</v>
      </c>
      <c r="J43" s="76">
        <f t="shared" si="2"/>
        <v>3989.3799999999974</v>
      </c>
    </row>
    <row r="44" spans="1:11" ht="19.5" thickBot="1" x14ac:dyDescent="0.35">
      <c r="A44" s="78"/>
      <c r="B44" s="48"/>
      <c r="D44" s="72"/>
      <c r="E44" s="51"/>
      <c r="F44" s="10"/>
      <c r="G44" s="72"/>
      <c r="H44" s="9"/>
      <c r="I44" s="11">
        <f t="shared" si="0"/>
        <v>0</v>
      </c>
      <c r="J44" s="76">
        <f t="shared" si="2"/>
        <v>3989.3799999999974</v>
      </c>
    </row>
    <row r="45" spans="1:11" ht="19.5" thickBot="1" x14ac:dyDescent="0.35">
      <c r="I45" s="148">
        <f>SUM(I4:I44)</f>
        <v>3989.3799999999974</v>
      </c>
      <c r="K45" s="141" t="s">
        <v>1305</v>
      </c>
    </row>
  </sheetData>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K172"/>
  <sheetViews>
    <sheetView topLeftCell="A162" workbookViewId="0">
      <selection activeCell="B168" sqref="B168"/>
    </sheetView>
  </sheetViews>
  <sheetFormatPr baseColWidth="10" defaultRowHeight="15" x14ac:dyDescent="0.25"/>
  <cols>
    <col min="2" max="2" width="67.85546875" customWidth="1"/>
    <col min="3" max="3" width="2.7109375" customWidth="1"/>
    <col min="4" max="4" width="12.5703125" style="71" bestFit="1" customWidth="1"/>
    <col min="5" max="5" width="12.5703125" bestFit="1" customWidth="1"/>
    <col min="7" max="7" width="17.85546875" style="71" bestFit="1" customWidth="1"/>
    <col min="8" max="8" width="17.85546875" bestFit="1" customWidth="1"/>
    <col min="9" max="9" width="13.5703125" bestFit="1" customWidth="1"/>
    <col min="10" max="10" width="16.5703125" customWidth="1"/>
  </cols>
  <sheetData>
    <row r="1" spans="1:10" ht="18.75" x14ac:dyDescent="0.3">
      <c r="B1" s="70" t="s">
        <v>476</v>
      </c>
      <c r="D1" s="77" t="s">
        <v>518</v>
      </c>
    </row>
    <row r="2" spans="1:10" ht="15.75" thickBot="1" x14ac:dyDescent="0.3"/>
    <row r="3" spans="1:10" ht="32.25" thickBot="1" x14ac:dyDescent="0.3">
      <c r="F3" s="15" t="s">
        <v>2</v>
      </c>
      <c r="G3" s="146" t="s">
        <v>1306</v>
      </c>
      <c r="H3" s="28" t="s">
        <v>4</v>
      </c>
      <c r="I3" s="126" t="s">
        <v>1293</v>
      </c>
      <c r="J3" s="145" t="s">
        <v>1294</v>
      </c>
    </row>
    <row r="4" spans="1:10" ht="40.5" thickTop="1" x14ac:dyDescent="0.3">
      <c r="A4" s="2">
        <v>42272</v>
      </c>
      <c r="B4" s="147" t="s">
        <v>1309</v>
      </c>
      <c r="D4" s="72" t="s">
        <v>1307</v>
      </c>
      <c r="E4" s="51">
        <v>507300</v>
      </c>
      <c r="F4" s="10" t="s">
        <v>1308</v>
      </c>
      <c r="G4" s="72">
        <v>30108.98</v>
      </c>
      <c r="H4" s="9">
        <v>30000</v>
      </c>
      <c r="I4" s="11">
        <f t="shared" ref="I4" si="0">H4-G4</f>
        <v>-108.97999999999956</v>
      </c>
      <c r="J4" s="76">
        <f t="shared" ref="J4" si="1">I4</f>
        <v>-108.97999999999956</v>
      </c>
    </row>
    <row r="5" spans="1:10" ht="18.75" x14ac:dyDescent="0.3">
      <c r="A5" s="2"/>
      <c r="B5" s="48"/>
      <c r="D5" s="72"/>
      <c r="E5" s="51"/>
      <c r="F5" s="10"/>
      <c r="G5" s="72"/>
      <c r="H5" s="9"/>
      <c r="I5" s="11">
        <f t="shared" ref="I5:I170" si="2">H5-G5</f>
        <v>0</v>
      </c>
      <c r="J5" s="76">
        <f>J4+I5</f>
        <v>-108.97999999999956</v>
      </c>
    </row>
    <row r="6" spans="1:10" ht="27" x14ac:dyDescent="0.3">
      <c r="A6" s="2">
        <v>42279</v>
      </c>
      <c r="B6" s="65" t="s">
        <v>477</v>
      </c>
      <c r="D6" s="69" t="s">
        <v>478</v>
      </c>
      <c r="E6" s="72">
        <v>509790</v>
      </c>
      <c r="F6" s="74" t="s">
        <v>479</v>
      </c>
      <c r="G6" s="73">
        <v>32366.43</v>
      </c>
      <c r="H6" s="9">
        <v>30000</v>
      </c>
      <c r="I6" s="11">
        <f t="shared" si="2"/>
        <v>-2366.4300000000003</v>
      </c>
      <c r="J6" s="76">
        <f t="shared" ref="J6:J69" si="3">J5+I6</f>
        <v>-2475.41</v>
      </c>
    </row>
    <row r="7" spans="1:10" ht="18.75" x14ac:dyDescent="0.3">
      <c r="A7" s="2"/>
      <c r="B7" s="48"/>
      <c r="D7" s="72"/>
      <c r="E7" s="51"/>
      <c r="F7" s="10"/>
      <c r="G7" s="72"/>
      <c r="H7" s="9"/>
      <c r="I7" s="11">
        <f t="shared" si="2"/>
        <v>0</v>
      </c>
      <c r="J7" s="76">
        <f t="shared" si="3"/>
        <v>-2475.41</v>
      </c>
    </row>
    <row r="8" spans="1:10" ht="27" x14ac:dyDescent="0.3">
      <c r="A8" s="2">
        <v>42285</v>
      </c>
      <c r="B8" s="65" t="s">
        <v>484</v>
      </c>
      <c r="D8" s="72" t="s">
        <v>483</v>
      </c>
      <c r="E8" s="51">
        <v>596160</v>
      </c>
      <c r="F8" s="69" t="s">
        <v>487</v>
      </c>
      <c r="G8" s="72">
        <v>32972.79</v>
      </c>
      <c r="H8" s="9">
        <v>36000</v>
      </c>
      <c r="I8" s="11">
        <f t="shared" si="2"/>
        <v>3027.2099999999991</v>
      </c>
      <c r="J8" s="76">
        <f t="shared" si="3"/>
        <v>551.79999999999927</v>
      </c>
    </row>
    <row r="9" spans="1:10" ht="18.75" x14ac:dyDescent="0.3">
      <c r="A9" s="2"/>
      <c r="B9" s="48"/>
      <c r="D9" s="72"/>
      <c r="E9" s="51"/>
      <c r="F9" s="10"/>
      <c r="G9" s="72"/>
      <c r="H9" s="9"/>
      <c r="I9" s="11">
        <f t="shared" si="2"/>
        <v>0</v>
      </c>
      <c r="J9" s="76">
        <f t="shared" si="3"/>
        <v>551.79999999999927</v>
      </c>
    </row>
    <row r="10" spans="1:10" ht="27" x14ac:dyDescent="0.3">
      <c r="A10" s="2">
        <v>42293</v>
      </c>
      <c r="B10" s="65" t="s">
        <v>493</v>
      </c>
      <c r="D10" s="72" t="s">
        <v>494</v>
      </c>
      <c r="E10" s="51">
        <v>593208</v>
      </c>
      <c r="F10" s="69" t="s">
        <v>495</v>
      </c>
      <c r="G10" s="72">
        <v>35373.29</v>
      </c>
      <c r="H10" s="9">
        <v>36000</v>
      </c>
      <c r="I10" s="11">
        <f t="shared" si="2"/>
        <v>626.70999999999913</v>
      </c>
      <c r="J10" s="76">
        <f t="shared" si="3"/>
        <v>1178.5099999999984</v>
      </c>
    </row>
    <row r="11" spans="1:10" ht="18.75" x14ac:dyDescent="0.3">
      <c r="A11" s="2"/>
      <c r="B11" s="48"/>
      <c r="D11" s="72"/>
      <c r="E11" s="51"/>
      <c r="F11" s="10"/>
      <c r="G11" s="72"/>
      <c r="H11" s="9"/>
      <c r="I11" s="11">
        <f t="shared" si="2"/>
        <v>0</v>
      </c>
      <c r="J11" s="76">
        <f t="shared" si="3"/>
        <v>1178.5099999999984</v>
      </c>
    </row>
    <row r="12" spans="1:10" ht="27" x14ac:dyDescent="0.3">
      <c r="A12" s="2">
        <v>42300</v>
      </c>
      <c r="B12" s="65" t="s">
        <v>493</v>
      </c>
      <c r="D12" s="72" t="s">
        <v>505</v>
      </c>
      <c r="E12" s="51">
        <v>547140</v>
      </c>
      <c r="F12" s="10" t="s">
        <v>506</v>
      </c>
      <c r="G12" s="72">
        <v>28547.68</v>
      </c>
      <c r="H12" s="9">
        <v>33000</v>
      </c>
      <c r="I12" s="11">
        <f t="shared" si="2"/>
        <v>4452.32</v>
      </c>
      <c r="J12" s="76">
        <f t="shared" si="3"/>
        <v>5630.8299999999981</v>
      </c>
    </row>
    <row r="13" spans="1:10" ht="18.75" x14ac:dyDescent="0.3">
      <c r="A13" s="2"/>
      <c r="B13" s="48"/>
      <c r="D13" s="72"/>
      <c r="E13" s="51"/>
      <c r="F13" s="10"/>
      <c r="G13" s="72"/>
      <c r="H13" s="9"/>
      <c r="I13" s="11">
        <f t="shared" si="2"/>
        <v>0</v>
      </c>
      <c r="J13" s="76">
        <f t="shared" si="3"/>
        <v>5630.8299999999981</v>
      </c>
    </row>
    <row r="14" spans="1:10" ht="27" x14ac:dyDescent="0.3">
      <c r="A14" s="2">
        <v>42307</v>
      </c>
      <c r="B14" s="65" t="s">
        <v>515</v>
      </c>
      <c r="D14" s="72" t="s">
        <v>516</v>
      </c>
      <c r="E14" s="51">
        <v>414375</v>
      </c>
      <c r="F14" s="10" t="s">
        <v>517</v>
      </c>
      <c r="G14" s="72">
        <v>28382.49</v>
      </c>
      <c r="H14" s="9">
        <v>25000</v>
      </c>
      <c r="I14" s="11">
        <f t="shared" si="2"/>
        <v>-3382.4900000000016</v>
      </c>
      <c r="J14" s="76">
        <f t="shared" si="3"/>
        <v>2248.3399999999965</v>
      </c>
    </row>
    <row r="15" spans="1:10" ht="18.75" x14ac:dyDescent="0.3">
      <c r="A15" s="2"/>
      <c r="B15" s="48"/>
      <c r="D15" s="72"/>
      <c r="E15" s="51"/>
      <c r="F15" s="10"/>
      <c r="G15" s="72"/>
      <c r="H15" s="9"/>
      <c r="I15" s="11">
        <f t="shared" si="2"/>
        <v>0</v>
      </c>
      <c r="J15" s="76">
        <f t="shared" si="3"/>
        <v>2248.3399999999965</v>
      </c>
    </row>
    <row r="16" spans="1:10" ht="27" x14ac:dyDescent="0.3">
      <c r="A16" s="2">
        <v>42314</v>
      </c>
      <c r="B16" s="38" t="s">
        <v>525</v>
      </c>
      <c r="D16" s="72" t="s">
        <v>526</v>
      </c>
      <c r="E16" s="51">
        <v>540448</v>
      </c>
      <c r="F16" s="10">
        <v>730534</v>
      </c>
      <c r="G16" s="72">
        <v>29585.01</v>
      </c>
      <c r="H16" s="9">
        <v>32000</v>
      </c>
      <c r="I16" s="11">
        <f t="shared" si="2"/>
        <v>2414.9900000000016</v>
      </c>
      <c r="J16" s="76">
        <f t="shared" si="3"/>
        <v>4663.3299999999981</v>
      </c>
    </row>
    <row r="17" spans="1:10" ht="18.75" x14ac:dyDescent="0.3">
      <c r="A17" s="2"/>
      <c r="B17" s="48"/>
      <c r="D17" s="72"/>
      <c r="E17" s="51"/>
      <c r="F17" s="10"/>
      <c r="G17" s="72"/>
      <c r="H17" s="9"/>
      <c r="I17" s="11">
        <f t="shared" si="2"/>
        <v>0</v>
      </c>
      <c r="J17" s="76">
        <f t="shared" si="3"/>
        <v>4663.3299999999981</v>
      </c>
    </row>
    <row r="18" spans="1:10" ht="27" x14ac:dyDescent="0.3">
      <c r="A18" s="2">
        <v>42321</v>
      </c>
      <c r="B18" s="38" t="s">
        <v>538</v>
      </c>
      <c r="D18" s="72" t="s">
        <v>544</v>
      </c>
      <c r="E18" s="51">
        <v>486301</v>
      </c>
      <c r="F18" s="10">
        <v>731511</v>
      </c>
      <c r="G18" s="72">
        <v>30053.65</v>
      </c>
      <c r="H18" s="9">
        <v>29000</v>
      </c>
      <c r="I18" s="11">
        <f t="shared" si="2"/>
        <v>-1053.6500000000015</v>
      </c>
      <c r="J18" s="76">
        <f t="shared" si="3"/>
        <v>3609.6799999999967</v>
      </c>
    </row>
    <row r="19" spans="1:10" ht="18.75" x14ac:dyDescent="0.3">
      <c r="A19" s="2"/>
      <c r="B19" s="48"/>
      <c r="D19" s="72"/>
      <c r="E19" s="51"/>
      <c r="F19" s="10"/>
      <c r="G19" s="72"/>
      <c r="H19" s="9"/>
      <c r="I19" s="11">
        <f t="shared" si="2"/>
        <v>0</v>
      </c>
      <c r="J19" s="76">
        <f t="shared" si="3"/>
        <v>3609.6799999999967</v>
      </c>
    </row>
    <row r="20" spans="1:10" ht="27" x14ac:dyDescent="0.3">
      <c r="A20" s="2">
        <v>42326</v>
      </c>
      <c r="B20" s="38" t="s">
        <v>543</v>
      </c>
      <c r="D20" s="72" t="s">
        <v>545</v>
      </c>
      <c r="E20" s="51">
        <v>470400</v>
      </c>
      <c r="F20" s="10">
        <v>732345</v>
      </c>
      <c r="G20" s="72">
        <v>29968.639999999999</v>
      </c>
      <c r="H20" s="9">
        <v>28000</v>
      </c>
      <c r="I20" s="11">
        <f t="shared" si="2"/>
        <v>-1968.6399999999994</v>
      </c>
      <c r="J20" s="76">
        <f t="shared" si="3"/>
        <v>1641.0399999999972</v>
      </c>
    </row>
    <row r="21" spans="1:10" ht="18.75" x14ac:dyDescent="0.3">
      <c r="A21" s="2"/>
      <c r="B21" s="48"/>
      <c r="D21" s="72"/>
      <c r="E21" s="51"/>
      <c r="F21" s="10"/>
      <c r="G21" s="72"/>
      <c r="H21" s="9"/>
      <c r="I21" s="11">
        <f t="shared" si="2"/>
        <v>0</v>
      </c>
      <c r="J21" s="76">
        <f t="shared" si="3"/>
        <v>1641.0399999999972</v>
      </c>
    </row>
    <row r="22" spans="1:10" ht="27" x14ac:dyDescent="0.3">
      <c r="A22" s="78">
        <v>42333</v>
      </c>
      <c r="B22" s="38" t="s">
        <v>552</v>
      </c>
      <c r="D22" s="72" t="s">
        <v>553</v>
      </c>
      <c r="E22" s="51">
        <v>498300</v>
      </c>
      <c r="F22" s="10">
        <v>732874</v>
      </c>
      <c r="G22" s="72">
        <v>30288.12</v>
      </c>
      <c r="H22" s="9">
        <v>30000</v>
      </c>
      <c r="I22" s="11">
        <f t="shared" si="2"/>
        <v>-288.11999999999898</v>
      </c>
      <c r="J22" s="76">
        <f t="shared" si="3"/>
        <v>1352.9199999999983</v>
      </c>
    </row>
    <row r="23" spans="1:10" ht="18.75" x14ac:dyDescent="0.3">
      <c r="A23" s="78"/>
      <c r="B23" s="48"/>
      <c r="D23" s="72"/>
      <c r="E23" s="51"/>
      <c r="F23" s="10"/>
      <c r="G23" s="72"/>
      <c r="H23" s="9"/>
      <c r="I23" s="11">
        <f t="shared" si="2"/>
        <v>0</v>
      </c>
      <c r="J23" s="76">
        <f t="shared" si="3"/>
        <v>1352.9199999999983</v>
      </c>
    </row>
    <row r="24" spans="1:10" ht="27" x14ac:dyDescent="0.3">
      <c r="A24" s="78">
        <v>42335</v>
      </c>
      <c r="B24" s="38" t="s">
        <v>556</v>
      </c>
      <c r="D24" s="72" t="s">
        <v>557</v>
      </c>
      <c r="E24" s="51">
        <v>497700</v>
      </c>
      <c r="F24" s="10">
        <v>733448</v>
      </c>
      <c r="G24" s="72">
        <v>31222.39</v>
      </c>
      <c r="H24" s="9">
        <v>30000</v>
      </c>
      <c r="I24" s="11">
        <f t="shared" si="2"/>
        <v>-1222.3899999999994</v>
      </c>
      <c r="J24" s="76">
        <f t="shared" si="3"/>
        <v>130.52999999999884</v>
      </c>
    </row>
    <row r="25" spans="1:10" ht="18.75" x14ac:dyDescent="0.3">
      <c r="A25" s="78"/>
      <c r="B25" s="48"/>
      <c r="D25" s="72"/>
      <c r="E25" s="51"/>
      <c r="F25" s="10"/>
      <c r="G25" s="72"/>
      <c r="H25" s="9"/>
      <c r="I25" s="11">
        <f t="shared" si="2"/>
        <v>0</v>
      </c>
      <c r="J25" s="76">
        <f t="shared" si="3"/>
        <v>130.52999999999884</v>
      </c>
    </row>
    <row r="26" spans="1:10" ht="27" x14ac:dyDescent="0.3">
      <c r="A26" s="78">
        <v>42338</v>
      </c>
      <c r="B26" s="38" t="s">
        <v>564</v>
      </c>
      <c r="D26" s="72" t="s">
        <v>565</v>
      </c>
      <c r="E26" s="51">
        <v>515685</v>
      </c>
      <c r="F26" s="10">
        <v>733861</v>
      </c>
      <c r="G26" s="72">
        <v>32576.53</v>
      </c>
      <c r="H26" s="9">
        <v>31000</v>
      </c>
      <c r="I26" s="11">
        <f t="shared" si="2"/>
        <v>-1576.5299999999988</v>
      </c>
      <c r="J26" s="76">
        <f t="shared" si="3"/>
        <v>-1446</v>
      </c>
    </row>
    <row r="27" spans="1:10" ht="18.75" x14ac:dyDescent="0.3">
      <c r="A27" s="78"/>
      <c r="B27" s="48"/>
      <c r="D27" s="72"/>
      <c r="E27" s="51"/>
      <c r="F27" s="10"/>
      <c r="G27" s="72"/>
      <c r="H27" s="9"/>
      <c r="I27" s="11">
        <f t="shared" si="2"/>
        <v>0</v>
      </c>
      <c r="J27" s="76">
        <f t="shared" si="3"/>
        <v>-1446</v>
      </c>
    </row>
    <row r="28" spans="1:10" ht="30.75" x14ac:dyDescent="0.3">
      <c r="A28" s="78">
        <v>42342</v>
      </c>
      <c r="B28" s="79" t="s">
        <v>572</v>
      </c>
      <c r="D28" s="72" t="s">
        <v>573</v>
      </c>
      <c r="E28" s="51">
        <v>529920</v>
      </c>
      <c r="F28" s="10">
        <v>734289</v>
      </c>
      <c r="G28" s="72">
        <v>33584.230000000003</v>
      </c>
      <c r="H28" s="9">
        <v>32000</v>
      </c>
      <c r="I28" s="11">
        <f t="shared" si="2"/>
        <v>-1584.2300000000032</v>
      </c>
      <c r="J28" s="76">
        <f t="shared" si="3"/>
        <v>-3030.2300000000032</v>
      </c>
    </row>
    <row r="29" spans="1:10" ht="18.75" x14ac:dyDescent="0.3">
      <c r="A29" s="78"/>
      <c r="B29" s="48"/>
      <c r="D29" s="72"/>
      <c r="E29" s="51"/>
      <c r="F29" s="10"/>
      <c r="G29" s="72"/>
      <c r="H29" s="9"/>
      <c r="I29" s="11">
        <f t="shared" si="2"/>
        <v>0</v>
      </c>
      <c r="J29" s="76">
        <f t="shared" si="3"/>
        <v>-3030.2300000000032</v>
      </c>
    </row>
    <row r="30" spans="1:10" ht="30.75" x14ac:dyDescent="0.3">
      <c r="A30" s="78">
        <v>42347</v>
      </c>
      <c r="B30" s="79" t="s">
        <v>576</v>
      </c>
      <c r="D30" s="72" t="s">
        <v>577</v>
      </c>
      <c r="E30" s="51">
        <v>679880</v>
      </c>
      <c r="F30" s="10">
        <v>735077</v>
      </c>
      <c r="G30" s="72">
        <v>32932.239999999998</v>
      </c>
      <c r="H30" s="9">
        <v>40000</v>
      </c>
      <c r="I30" s="11">
        <f t="shared" si="2"/>
        <v>7067.760000000002</v>
      </c>
      <c r="J30" s="76">
        <f t="shared" si="3"/>
        <v>4037.5299999999988</v>
      </c>
    </row>
    <row r="31" spans="1:10" ht="18.75" x14ac:dyDescent="0.3">
      <c r="A31" s="78"/>
      <c r="B31" s="48"/>
      <c r="D31" s="72"/>
      <c r="E31" s="51"/>
      <c r="F31" s="10"/>
      <c r="G31" s="72"/>
      <c r="H31" s="9"/>
      <c r="I31" s="11">
        <f t="shared" si="2"/>
        <v>0</v>
      </c>
      <c r="J31" s="76">
        <f t="shared" si="3"/>
        <v>4037.5299999999988</v>
      </c>
    </row>
    <row r="32" spans="1:10" ht="30.75" x14ac:dyDescent="0.3">
      <c r="A32" s="78">
        <v>42347</v>
      </c>
      <c r="B32" s="79" t="s">
        <v>584</v>
      </c>
      <c r="D32" s="72" t="s">
        <v>585</v>
      </c>
      <c r="E32" s="51">
        <v>695920</v>
      </c>
      <c r="F32" s="10">
        <v>735495</v>
      </c>
      <c r="G32" s="72">
        <v>34175.15</v>
      </c>
      <c r="H32" s="9">
        <v>40000</v>
      </c>
      <c r="I32" s="11">
        <f t="shared" si="2"/>
        <v>5824.8499999999985</v>
      </c>
      <c r="J32" s="76">
        <f t="shared" si="3"/>
        <v>9862.3799999999974</v>
      </c>
    </row>
    <row r="33" spans="1:10" ht="18.75" x14ac:dyDescent="0.3">
      <c r="A33" s="78"/>
      <c r="B33" s="48"/>
      <c r="D33" s="72"/>
      <c r="E33" s="51"/>
      <c r="F33" s="10"/>
      <c r="G33" s="72"/>
      <c r="H33" s="9"/>
      <c r="I33" s="11">
        <f t="shared" si="2"/>
        <v>0</v>
      </c>
      <c r="J33" s="76">
        <f t="shared" si="3"/>
        <v>9862.3799999999974</v>
      </c>
    </row>
    <row r="34" spans="1:10" ht="30.75" x14ac:dyDescent="0.3">
      <c r="A34" s="78">
        <v>42354</v>
      </c>
      <c r="B34" s="79" t="s">
        <v>590</v>
      </c>
      <c r="D34" s="72" t="s">
        <v>591</v>
      </c>
      <c r="E34" s="51">
        <v>516450</v>
      </c>
      <c r="F34" s="10">
        <v>735922</v>
      </c>
      <c r="G34" s="72">
        <v>30972.29</v>
      </c>
      <c r="H34" s="9">
        <v>30000</v>
      </c>
      <c r="I34" s="11">
        <f t="shared" si="2"/>
        <v>-972.29000000000087</v>
      </c>
      <c r="J34" s="76">
        <f t="shared" si="3"/>
        <v>8890.0899999999965</v>
      </c>
    </row>
    <row r="35" spans="1:10" ht="18.75" x14ac:dyDescent="0.3">
      <c r="A35" s="78"/>
      <c r="B35" s="48"/>
      <c r="D35" s="72"/>
      <c r="E35" s="51"/>
      <c r="F35" s="10"/>
      <c r="G35" s="72"/>
      <c r="H35" s="9"/>
      <c r="I35" s="11">
        <f t="shared" si="2"/>
        <v>0</v>
      </c>
      <c r="J35" s="76">
        <f t="shared" si="3"/>
        <v>8890.0899999999965</v>
      </c>
    </row>
    <row r="36" spans="1:10" ht="30.75" x14ac:dyDescent="0.3">
      <c r="A36" s="78">
        <v>42355</v>
      </c>
      <c r="B36" s="79" t="s">
        <v>597</v>
      </c>
      <c r="D36" s="72" t="s">
        <v>596</v>
      </c>
      <c r="E36" s="51">
        <v>516000</v>
      </c>
      <c r="F36" s="10">
        <v>736619</v>
      </c>
      <c r="G36" s="72">
        <v>24940.400000000001</v>
      </c>
      <c r="H36" s="9">
        <v>30000</v>
      </c>
      <c r="I36" s="11">
        <f t="shared" si="2"/>
        <v>5059.5999999999985</v>
      </c>
      <c r="J36" s="76">
        <f t="shared" si="3"/>
        <v>13949.689999999995</v>
      </c>
    </row>
    <row r="37" spans="1:10" ht="18.75" x14ac:dyDescent="0.3">
      <c r="A37" s="78"/>
      <c r="B37" s="48"/>
      <c r="D37" s="72"/>
      <c r="E37" s="51"/>
      <c r="F37" s="10"/>
      <c r="G37" s="72"/>
      <c r="H37" s="9"/>
      <c r="I37" s="11">
        <f t="shared" si="2"/>
        <v>0</v>
      </c>
      <c r="J37" s="76">
        <f t="shared" si="3"/>
        <v>13949.689999999995</v>
      </c>
    </row>
    <row r="38" spans="1:10" ht="30.75" x14ac:dyDescent="0.3">
      <c r="A38" s="78">
        <v>42359</v>
      </c>
      <c r="B38" s="79" t="s">
        <v>612</v>
      </c>
      <c r="D38" s="80" t="s">
        <v>613</v>
      </c>
      <c r="E38" s="51">
        <v>343860</v>
      </c>
      <c r="F38" s="10">
        <v>736850</v>
      </c>
      <c r="G38" s="72">
        <v>24616.03</v>
      </c>
      <c r="H38" s="9">
        <v>20000</v>
      </c>
      <c r="I38" s="11">
        <f t="shared" si="2"/>
        <v>-4616.0299999999988</v>
      </c>
      <c r="J38" s="76">
        <f t="shared" si="3"/>
        <v>9333.6599999999962</v>
      </c>
    </row>
    <row r="39" spans="1:10" ht="18.75" x14ac:dyDescent="0.3">
      <c r="A39" s="78"/>
      <c r="B39" s="48"/>
      <c r="D39" s="72"/>
      <c r="E39" s="51"/>
      <c r="F39" s="10"/>
      <c r="G39" s="72"/>
      <c r="H39" s="9"/>
      <c r="I39" s="11">
        <f t="shared" si="2"/>
        <v>0</v>
      </c>
      <c r="J39" s="76">
        <f t="shared" si="3"/>
        <v>9333.6599999999962</v>
      </c>
    </row>
    <row r="40" spans="1:10" ht="30.75" x14ac:dyDescent="0.3">
      <c r="A40" s="78">
        <v>42359</v>
      </c>
      <c r="B40" s="79" t="s">
        <v>615</v>
      </c>
      <c r="D40" s="80" t="s">
        <v>614</v>
      </c>
      <c r="E40" s="51">
        <v>448890</v>
      </c>
      <c r="F40" s="10">
        <v>737331</v>
      </c>
      <c r="G40" s="72">
        <v>25437.05</v>
      </c>
      <c r="H40" s="9">
        <v>26000</v>
      </c>
      <c r="I40" s="11">
        <f t="shared" si="2"/>
        <v>562.95000000000073</v>
      </c>
      <c r="J40" s="76">
        <f t="shared" si="3"/>
        <v>9896.6099999999969</v>
      </c>
    </row>
    <row r="41" spans="1:10" ht="18.75" x14ac:dyDescent="0.3">
      <c r="A41" s="78"/>
      <c r="B41" s="48"/>
      <c r="D41" s="72"/>
      <c r="E41" s="51"/>
      <c r="F41" s="10"/>
      <c r="G41" s="72"/>
      <c r="H41" s="9"/>
      <c r="I41" s="11">
        <f t="shared" si="2"/>
        <v>0</v>
      </c>
      <c r="J41" s="76">
        <f t="shared" si="3"/>
        <v>9896.6099999999969</v>
      </c>
    </row>
    <row r="42" spans="1:10" ht="30.75" x14ac:dyDescent="0.3">
      <c r="A42" s="78">
        <v>42367</v>
      </c>
      <c r="B42" s="79" t="s">
        <v>627</v>
      </c>
      <c r="D42" s="72" t="s">
        <v>626</v>
      </c>
      <c r="E42" s="51">
        <v>345500</v>
      </c>
      <c r="F42" s="10">
        <v>737763</v>
      </c>
      <c r="G42" s="72">
        <v>25907.23</v>
      </c>
      <c r="H42" s="9">
        <v>20000</v>
      </c>
      <c r="I42" s="11">
        <f t="shared" si="2"/>
        <v>-5907.23</v>
      </c>
      <c r="J42" s="149">
        <f t="shared" si="3"/>
        <v>3989.3799999999974</v>
      </c>
    </row>
    <row r="43" spans="1:10" ht="18.75" x14ac:dyDescent="0.3">
      <c r="A43" s="78"/>
      <c r="B43" s="48"/>
      <c r="D43" s="72"/>
      <c r="E43" s="51"/>
      <c r="F43" s="10"/>
      <c r="G43" s="72"/>
      <c r="H43" s="9"/>
      <c r="I43" s="11">
        <f t="shared" si="2"/>
        <v>0</v>
      </c>
      <c r="J43" s="149">
        <f t="shared" si="3"/>
        <v>3989.3799999999974</v>
      </c>
    </row>
    <row r="44" spans="1:10" ht="30.75" x14ac:dyDescent="0.3">
      <c r="A44" s="78">
        <v>42375</v>
      </c>
      <c r="B44" s="82" t="s">
        <v>632</v>
      </c>
      <c r="D44" s="72" t="s">
        <v>633</v>
      </c>
      <c r="E44" s="51">
        <v>367395</v>
      </c>
      <c r="F44" s="10">
        <v>738229</v>
      </c>
      <c r="G44" s="72">
        <v>25402.639999999999</v>
      </c>
      <c r="H44" s="9">
        <v>21000</v>
      </c>
      <c r="I44" s="11">
        <f t="shared" si="2"/>
        <v>-4402.6399999999994</v>
      </c>
      <c r="J44" s="76">
        <f t="shared" si="3"/>
        <v>-413.26000000000204</v>
      </c>
    </row>
    <row r="45" spans="1:10" ht="18.75" x14ac:dyDescent="0.3">
      <c r="A45" s="78"/>
      <c r="B45" s="48"/>
      <c r="D45" s="72"/>
      <c r="E45" s="51"/>
      <c r="F45" s="10"/>
      <c r="G45" s="72"/>
      <c r="H45" s="9"/>
      <c r="I45" s="11">
        <f t="shared" si="2"/>
        <v>0</v>
      </c>
      <c r="J45" s="76">
        <f t="shared" si="3"/>
        <v>-413.26000000000204</v>
      </c>
    </row>
    <row r="46" spans="1:10" ht="30.75" x14ac:dyDescent="0.3">
      <c r="A46" s="78">
        <v>42375</v>
      </c>
      <c r="B46" s="82" t="s">
        <v>634</v>
      </c>
      <c r="D46" s="72" t="s">
        <v>646</v>
      </c>
      <c r="E46" s="51">
        <v>437375</v>
      </c>
      <c r="F46" s="10">
        <v>738650</v>
      </c>
      <c r="G46" s="72">
        <v>26803.32</v>
      </c>
      <c r="H46" s="9">
        <v>25000</v>
      </c>
      <c r="I46" s="11">
        <f t="shared" si="2"/>
        <v>-1803.3199999999997</v>
      </c>
      <c r="J46" s="76">
        <f t="shared" si="3"/>
        <v>-2216.5800000000017</v>
      </c>
    </row>
    <row r="47" spans="1:10" ht="18.75" x14ac:dyDescent="0.3">
      <c r="A47" s="78"/>
      <c r="B47" s="48"/>
      <c r="D47" s="72"/>
      <c r="E47" s="51"/>
      <c r="F47" s="10"/>
      <c r="G47" s="72"/>
      <c r="H47" s="9"/>
      <c r="I47" s="11">
        <f t="shared" si="2"/>
        <v>0</v>
      </c>
      <c r="J47" s="76">
        <f t="shared" si="3"/>
        <v>-2216.5800000000017</v>
      </c>
    </row>
    <row r="48" spans="1:10" ht="30.75" x14ac:dyDescent="0.3">
      <c r="A48" s="78">
        <v>42382</v>
      </c>
      <c r="B48" s="82" t="s">
        <v>645</v>
      </c>
      <c r="D48" s="72" t="s">
        <v>647</v>
      </c>
      <c r="E48" s="51">
        <v>498960</v>
      </c>
      <c r="F48" s="10">
        <v>739122</v>
      </c>
      <c r="G48" s="72">
        <v>26808.62</v>
      </c>
      <c r="H48" s="9">
        <v>28000</v>
      </c>
      <c r="I48" s="11">
        <f t="shared" si="2"/>
        <v>1191.380000000001</v>
      </c>
      <c r="J48" s="76">
        <f t="shared" si="3"/>
        <v>-1025.2000000000007</v>
      </c>
    </row>
    <row r="49" spans="1:10" ht="18.75" x14ac:dyDescent="0.3">
      <c r="A49" s="78"/>
      <c r="B49" s="48"/>
      <c r="D49" s="72"/>
      <c r="E49" s="51"/>
      <c r="F49" s="10"/>
      <c r="G49" s="72"/>
      <c r="H49" s="9"/>
      <c r="I49" s="11">
        <f t="shared" si="2"/>
        <v>0</v>
      </c>
      <c r="J49" s="76">
        <f t="shared" si="3"/>
        <v>-1025.2000000000007</v>
      </c>
    </row>
    <row r="50" spans="1:10" ht="30.75" x14ac:dyDescent="0.3">
      <c r="A50" s="78">
        <v>42384</v>
      </c>
      <c r="B50" s="82" t="s">
        <v>651</v>
      </c>
      <c r="D50" s="72" t="s">
        <v>652</v>
      </c>
      <c r="E50" s="51">
        <v>548340</v>
      </c>
      <c r="F50" s="10">
        <v>739537</v>
      </c>
      <c r="G50" s="72">
        <v>28031.02</v>
      </c>
      <c r="H50" s="9">
        <v>30000</v>
      </c>
      <c r="I50" s="11">
        <f t="shared" si="2"/>
        <v>1968.9799999999996</v>
      </c>
      <c r="J50" s="76">
        <f t="shared" si="3"/>
        <v>943.77999999999884</v>
      </c>
    </row>
    <row r="51" spans="1:10" ht="18.75" x14ac:dyDescent="0.3">
      <c r="A51" s="78"/>
      <c r="B51" s="48"/>
      <c r="D51" s="72"/>
      <c r="E51" s="51"/>
      <c r="F51" s="10"/>
      <c r="G51" s="72"/>
      <c r="H51" s="9"/>
      <c r="I51" s="11">
        <f t="shared" si="2"/>
        <v>0</v>
      </c>
      <c r="J51" s="76">
        <f t="shared" si="3"/>
        <v>943.77999999999884</v>
      </c>
    </row>
    <row r="52" spans="1:10" ht="30.75" x14ac:dyDescent="0.3">
      <c r="A52" s="78">
        <v>42389</v>
      </c>
      <c r="B52" s="82" t="s">
        <v>660</v>
      </c>
      <c r="D52" s="72" t="s">
        <v>661</v>
      </c>
      <c r="E52" s="51">
        <v>546930</v>
      </c>
      <c r="F52" s="10">
        <v>739960</v>
      </c>
      <c r="G52" s="72">
        <v>28691.7</v>
      </c>
      <c r="H52" s="9">
        <v>30000</v>
      </c>
      <c r="I52" s="11">
        <f t="shared" si="2"/>
        <v>1308.2999999999993</v>
      </c>
      <c r="J52" s="76">
        <f t="shared" si="3"/>
        <v>2252.0799999999981</v>
      </c>
    </row>
    <row r="53" spans="1:10" ht="18.75" x14ac:dyDescent="0.3">
      <c r="A53" s="78"/>
      <c r="B53" s="48"/>
      <c r="D53" s="72"/>
      <c r="E53" s="51"/>
      <c r="F53" s="10"/>
      <c r="G53" s="72"/>
      <c r="H53" s="9"/>
      <c r="I53" s="11">
        <f t="shared" si="2"/>
        <v>0</v>
      </c>
      <c r="J53" s="76">
        <f t="shared" si="3"/>
        <v>2252.0799999999981</v>
      </c>
    </row>
    <row r="54" spans="1:10" ht="30.75" x14ac:dyDescent="0.3">
      <c r="A54" s="78">
        <v>42391</v>
      </c>
      <c r="B54" s="82" t="s">
        <v>670</v>
      </c>
      <c r="D54" s="72" t="s">
        <v>671</v>
      </c>
      <c r="E54" s="51">
        <v>556110</v>
      </c>
      <c r="F54" s="10">
        <v>740373</v>
      </c>
      <c r="G54" s="72">
        <v>29144.34</v>
      </c>
      <c r="H54" s="9">
        <v>30000</v>
      </c>
      <c r="I54" s="11">
        <f t="shared" si="2"/>
        <v>855.65999999999985</v>
      </c>
      <c r="J54" s="76">
        <f t="shared" si="3"/>
        <v>3107.739999999998</v>
      </c>
    </row>
    <row r="55" spans="1:10" ht="18.75" x14ac:dyDescent="0.3">
      <c r="A55" s="78"/>
      <c r="B55" s="48"/>
      <c r="D55" s="72"/>
      <c r="E55" s="51"/>
      <c r="F55" s="10"/>
      <c r="G55" s="72"/>
      <c r="H55" s="9"/>
      <c r="I55" s="11">
        <f t="shared" si="2"/>
        <v>0</v>
      </c>
      <c r="J55" s="76">
        <f t="shared" si="3"/>
        <v>3107.739999999998</v>
      </c>
    </row>
    <row r="56" spans="1:10" ht="30.75" x14ac:dyDescent="0.3">
      <c r="A56" s="78">
        <v>42395</v>
      </c>
      <c r="B56" s="82" t="s">
        <v>674</v>
      </c>
      <c r="D56" s="72" t="s">
        <v>675</v>
      </c>
      <c r="E56" s="51">
        <v>538820</v>
      </c>
      <c r="F56" s="10">
        <v>740374</v>
      </c>
      <c r="G56" s="72">
        <v>28960.2</v>
      </c>
      <c r="H56" s="9">
        <v>29000</v>
      </c>
      <c r="I56" s="11">
        <f t="shared" si="2"/>
        <v>39.799999999999272</v>
      </c>
      <c r="J56" s="76">
        <f t="shared" si="3"/>
        <v>3147.5399999999972</v>
      </c>
    </row>
    <row r="57" spans="1:10" ht="18.75" x14ac:dyDescent="0.3">
      <c r="A57" s="78"/>
      <c r="B57" s="85"/>
      <c r="D57" s="72"/>
      <c r="E57" s="51"/>
      <c r="F57" s="10"/>
      <c r="G57" s="72"/>
      <c r="H57" s="9"/>
      <c r="I57" s="11">
        <f t="shared" si="2"/>
        <v>0</v>
      </c>
      <c r="J57" s="76">
        <f t="shared" si="3"/>
        <v>3147.5399999999972</v>
      </c>
    </row>
    <row r="58" spans="1:10" ht="30.75" x14ac:dyDescent="0.3">
      <c r="A58" s="78">
        <v>42395</v>
      </c>
      <c r="B58" s="82" t="s">
        <v>684</v>
      </c>
      <c r="D58" s="72" t="s">
        <v>685</v>
      </c>
      <c r="E58" s="51">
        <v>511980</v>
      </c>
      <c r="F58" s="10">
        <v>741181</v>
      </c>
      <c r="G58" s="72">
        <v>28691.57</v>
      </c>
      <c r="H58" s="9">
        <v>28000</v>
      </c>
      <c r="I58" s="11">
        <f t="shared" si="2"/>
        <v>-691.56999999999971</v>
      </c>
      <c r="J58" s="76">
        <f t="shared" si="3"/>
        <v>2455.9699999999975</v>
      </c>
    </row>
    <row r="59" spans="1:10" ht="18.75" x14ac:dyDescent="0.3">
      <c r="A59" s="78"/>
      <c r="B59" s="85"/>
      <c r="D59" s="72"/>
      <c r="E59" s="51"/>
      <c r="F59" s="10"/>
      <c r="G59" s="72"/>
      <c r="H59" s="9"/>
      <c r="I59" s="11">
        <f t="shared" si="2"/>
        <v>0</v>
      </c>
      <c r="J59" s="76">
        <f t="shared" si="3"/>
        <v>2455.9699999999975</v>
      </c>
    </row>
    <row r="60" spans="1:10" ht="30.75" x14ac:dyDescent="0.3">
      <c r="A60" s="78">
        <v>42403</v>
      </c>
      <c r="B60" s="86" t="s">
        <v>689</v>
      </c>
      <c r="D60" s="72" t="s">
        <v>690</v>
      </c>
      <c r="E60" s="51">
        <v>534180</v>
      </c>
      <c r="F60" s="10">
        <v>741622</v>
      </c>
      <c r="G60" s="72">
        <v>29850.65</v>
      </c>
      <c r="H60" s="9">
        <v>29000</v>
      </c>
      <c r="I60" s="11">
        <f t="shared" si="2"/>
        <v>-850.65000000000146</v>
      </c>
      <c r="J60" s="76">
        <f t="shared" si="3"/>
        <v>1605.3199999999961</v>
      </c>
    </row>
    <row r="61" spans="1:10" ht="18.75" x14ac:dyDescent="0.3">
      <c r="A61" s="78"/>
      <c r="B61" s="85"/>
      <c r="D61" s="72"/>
      <c r="E61" s="51"/>
      <c r="F61" s="10"/>
      <c r="G61" s="72"/>
      <c r="H61" s="9"/>
      <c r="I61" s="11">
        <f t="shared" si="2"/>
        <v>0</v>
      </c>
      <c r="J61" s="76">
        <f t="shared" si="3"/>
        <v>1605.3199999999961</v>
      </c>
    </row>
    <row r="62" spans="1:10" ht="30.75" x14ac:dyDescent="0.3">
      <c r="A62" s="78">
        <v>42405</v>
      </c>
      <c r="B62" s="86" t="s">
        <v>696</v>
      </c>
      <c r="D62" s="72" t="s">
        <v>695</v>
      </c>
      <c r="E62" s="51">
        <v>526930</v>
      </c>
      <c r="F62" s="10">
        <v>741841</v>
      </c>
      <c r="G62" s="72">
        <v>28744.69</v>
      </c>
      <c r="H62" s="9">
        <v>29000</v>
      </c>
      <c r="I62" s="11">
        <f t="shared" si="2"/>
        <v>255.31000000000131</v>
      </c>
      <c r="J62" s="76">
        <f t="shared" si="3"/>
        <v>1860.6299999999974</v>
      </c>
    </row>
    <row r="63" spans="1:10" ht="18.75" x14ac:dyDescent="0.3">
      <c r="A63" s="78"/>
      <c r="B63" s="85"/>
      <c r="D63" s="72"/>
      <c r="E63" s="51"/>
      <c r="F63" s="10"/>
      <c r="G63" s="72"/>
      <c r="H63" s="9"/>
      <c r="I63" s="11">
        <f t="shared" si="2"/>
        <v>0</v>
      </c>
      <c r="J63" s="76">
        <f t="shared" si="3"/>
        <v>1860.6299999999974</v>
      </c>
    </row>
    <row r="64" spans="1:10" ht="30.75" x14ac:dyDescent="0.3">
      <c r="A64" s="78">
        <v>42410</v>
      </c>
      <c r="B64" s="86" t="s">
        <v>696</v>
      </c>
      <c r="D64" s="72" t="s">
        <v>705</v>
      </c>
      <c r="E64" s="51">
        <v>565800</v>
      </c>
      <c r="F64" s="10">
        <v>742464</v>
      </c>
      <c r="G64" s="72">
        <v>29106.54</v>
      </c>
      <c r="H64" s="9">
        <v>30000</v>
      </c>
      <c r="I64" s="11">
        <f t="shared" si="2"/>
        <v>893.45999999999913</v>
      </c>
      <c r="J64" s="76">
        <f t="shared" si="3"/>
        <v>2754.0899999999965</v>
      </c>
    </row>
    <row r="65" spans="1:10" ht="18.75" x14ac:dyDescent="0.3">
      <c r="A65" s="78"/>
      <c r="B65" s="85"/>
      <c r="D65" s="72"/>
      <c r="E65" s="51"/>
      <c r="F65" s="10"/>
      <c r="G65" s="72"/>
      <c r="H65" s="9"/>
      <c r="I65" s="11">
        <f t="shared" si="2"/>
        <v>0</v>
      </c>
      <c r="J65" s="76">
        <f t="shared" si="3"/>
        <v>2754.0899999999965</v>
      </c>
    </row>
    <row r="66" spans="1:10" ht="30.75" x14ac:dyDescent="0.3">
      <c r="A66" s="78">
        <v>42412</v>
      </c>
      <c r="B66" s="86" t="s">
        <v>713</v>
      </c>
      <c r="D66" s="72" t="s">
        <v>712</v>
      </c>
      <c r="E66" s="51">
        <v>574200</v>
      </c>
      <c r="F66" s="10">
        <v>742697</v>
      </c>
      <c r="G66" s="72">
        <v>28592.09</v>
      </c>
      <c r="H66" s="9">
        <v>30000</v>
      </c>
      <c r="I66" s="11">
        <f t="shared" si="2"/>
        <v>1407.9099999999999</v>
      </c>
      <c r="J66" s="76">
        <f t="shared" si="3"/>
        <v>4161.9999999999964</v>
      </c>
    </row>
    <row r="67" spans="1:10" ht="18.75" x14ac:dyDescent="0.3">
      <c r="A67" s="78"/>
      <c r="B67" s="85"/>
      <c r="D67" s="72"/>
      <c r="E67" s="51"/>
      <c r="F67" s="10"/>
      <c r="G67" s="72"/>
      <c r="H67" s="9"/>
      <c r="I67" s="11">
        <f t="shared" si="2"/>
        <v>0</v>
      </c>
      <c r="J67" s="76">
        <f t="shared" si="3"/>
        <v>4161.9999999999964</v>
      </c>
    </row>
    <row r="68" spans="1:10" ht="30.75" x14ac:dyDescent="0.3">
      <c r="A68" s="78">
        <v>42417</v>
      </c>
      <c r="B68" s="86" t="s">
        <v>716</v>
      </c>
      <c r="D68" s="72" t="s">
        <v>717</v>
      </c>
      <c r="E68" s="51">
        <v>545635</v>
      </c>
      <c r="F68" s="10">
        <v>743306</v>
      </c>
      <c r="G68" s="72">
        <v>27769.58</v>
      </c>
      <c r="H68" s="9">
        <v>29000</v>
      </c>
      <c r="I68" s="11">
        <f t="shared" si="2"/>
        <v>1230.4199999999983</v>
      </c>
      <c r="J68" s="76">
        <f t="shared" si="3"/>
        <v>5392.4199999999946</v>
      </c>
    </row>
    <row r="69" spans="1:10" ht="18.75" x14ac:dyDescent="0.3">
      <c r="A69" s="78"/>
      <c r="B69" s="85"/>
      <c r="D69" s="72"/>
      <c r="E69" s="51"/>
      <c r="F69" s="10"/>
      <c r="G69" s="72"/>
      <c r="H69" s="9"/>
      <c r="I69" s="11">
        <f t="shared" si="2"/>
        <v>0</v>
      </c>
      <c r="J69" s="76">
        <f t="shared" si="3"/>
        <v>5392.4199999999946</v>
      </c>
    </row>
    <row r="70" spans="1:10" ht="30.75" x14ac:dyDescent="0.3">
      <c r="A70" s="78">
        <v>42419</v>
      </c>
      <c r="B70" s="86" t="s">
        <v>728</v>
      </c>
      <c r="D70" s="72" t="s">
        <v>727</v>
      </c>
      <c r="E70" s="51">
        <v>526930</v>
      </c>
      <c r="F70" s="10">
        <v>743534</v>
      </c>
      <c r="G70" s="72">
        <v>27438.77</v>
      </c>
      <c r="H70" s="9">
        <v>29000</v>
      </c>
      <c r="I70" s="11">
        <f t="shared" si="2"/>
        <v>1561.2299999999996</v>
      </c>
      <c r="J70" s="76">
        <f t="shared" ref="J70:J133" si="4">J69+I70</f>
        <v>6953.6499999999942</v>
      </c>
    </row>
    <row r="71" spans="1:10" ht="18.75" x14ac:dyDescent="0.3">
      <c r="A71" s="78"/>
      <c r="B71" s="85"/>
      <c r="D71" s="72"/>
      <c r="E71" s="51"/>
      <c r="F71" s="10"/>
      <c r="G71" s="72"/>
      <c r="H71" s="9"/>
      <c r="I71" s="11">
        <f t="shared" si="2"/>
        <v>0</v>
      </c>
      <c r="J71" s="76">
        <f t="shared" si="4"/>
        <v>6953.6499999999942</v>
      </c>
    </row>
    <row r="72" spans="1:10" ht="30.75" x14ac:dyDescent="0.3">
      <c r="A72" s="78">
        <v>42424</v>
      </c>
      <c r="B72" s="86" t="s">
        <v>731</v>
      </c>
      <c r="D72" s="72" t="s">
        <v>732</v>
      </c>
      <c r="E72" s="51">
        <v>403480</v>
      </c>
      <c r="F72" s="10">
        <v>744090</v>
      </c>
      <c r="G72" s="72">
        <v>27606.33</v>
      </c>
      <c r="H72" s="9">
        <v>22000</v>
      </c>
      <c r="I72" s="11">
        <f t="shared" si="2"/>
        <v>-5606.3300000000017</v>
      </c>
      <c r="J72" s="76">
        <f t="shared" si="4"/>
        <v>1347.3199999999924</v>
      </c>
    </row>
    <row r="73" spans="1:10" ht="18.75" x14ac:dyDescent="0.3">
      <c r="A73" s="78"/>
      <c r="B73" s="85"/>
      <c r="D73" s="72"/>
      <c r="E73" s="51"/>
      <c r="F73" s="10"/>
      <c r="G73" s="72"/>
      <c r="H73" s="9"/>
      <c r="I73" s="11">
        <f t="shared" si="2"/>
        <v>0</v>
      </c>
      <c r="J73" s="76">
        <f t="shared" si="4"/>
        <v>1347.3199999999924</v>
      </c>
    </row>
    <row r="74" spans="1:10" ht="30.75" x14ac:dyDescent="0.3">
      <c r="A74" s="78">
        <v>42426</v>
      </c>
      <c r="B74" s="86" t="s">
        <v>737</v>
      </c>
      <c r="D74" s="72" t="s">
        <v>738</v>
      </c>
      <c r="E74" s="51">
        <v>490590</v>
      </c>
      <c r="F74" s="10">
        <v>744342</v>
      </c>
      <c r="G74" s="72">
        <v>27094.11</v>
      </c>
      <c r="H74" s="9">
        <v>27000</v>
      </c>
      <c r="I74" s="11">
        <f t="shared" si="2"/>
        <v>-94.110000000000582</v>
      </c>
      <c r="J74" s="76">
        <f t="shared" si="4"/>
        <v>1253.2099999999919</v>
      </c>
    </row>
    <row r="75" spans="1:10" ht="18.75" x14ac:dyDescent="0.3">
      <c r="A75" s="78"/>
      <c r="B75" s="85"/>
      <c r="D75" s="72"/>
      <c r="E75" s="51"/>
      <c r="F75" s="10"/>
      <c r="G75" s="72"/>
      <c r="H75" s="9"/>
      <c r="I75" s="11">
        <f t="shared" si="2"/>
        <v>0</v>
      </c>
      <c r="J75" s="76">
        <f t="shared" si="4"/>
        <v>1253.2099999999919</v>
      </c>
    </row>
    <row r="76" spans="1:10" ht="30.75" x14ac:dyDescent="0.3">
      <c r="A76" s="78">
        <v>42431</v>
      </c>
      <c r="B76" s="87" t="s">
        <v>751</v>
      </c>
      <c r="D76" s="72" t="s">
        <v>752</v>
      </c>
      <c r="E76" s="51">
        <v>488160</v>
      </c>
      <c r="F76" s="10">
        <v>745004</v>
      </c>
      <c r="G76" s="72">
        <v>28074.55</v>
      </c>
      <c r="H76" s="9">
        <v>27000</v>
      </c>
      <c r="I76" s="11">
        <f t="shared" si="2"/>
        <v>-1074.5499999999993</v>
      </c>
      <c r="J76" s="76">
        <f t="shared" si="4"/>
        <v>178.65999999999258</v>
      </c>
    </row>
    <row r="77" spans="1:10" ht="18.75" x14ac:dyDescent="0.3">
      <c r="A77" s="78"/>
      <c r="B77" s="85"/>
      <c r="D77" s="72"/>
      <c r="E77" s="51"/>
      <c r="F77" s="10"/>
      <c r="G77" s="72"/>
      <c r="H77" s="9"/>
      <c r="I77" s="11">
        <f t="shared" si="2"/>
        <v>0</v>
      </c>
      <c r="J77" s="76">
        <f t="shared" si="4"/>
        <v>178.65999999999258</v>
      </c>
    </row>
    <row r="78" spans="1:10" ht="30.75" x14ac:dyDescent="0.3">
      <c r="A78" s="78">
        <v>42436</v>
      </c>
      <c r="B78" s="87" t="s">
        <v>762</v>
      </c>
      <c r="D78" s="72" t="s">
        <v>761</v>
      </c>
      <c r="E78" s="51">
        <v>490325</v>
      </c>
      <c r="F78" s="10">
        <v>745417</v>
      </c>
      <c r="G78" s="72">
        <v>28331.279999999999</v>
      </c>
      <c r="H78" s="9">
        <v>27500</v>
      </c>
      <c r="I78" s="11">
        <f t="shared" si="2"/>
        <v>-831.27999999999884</v>
      </c>
      <c r="J78" s="76">
        <f t="shared" si="4"/>
        <v>-652.62000000000626</v>
      </c>
    </row>
    <row r="79" spans="1:10" ht="18.75" x14ac:dyDescent="0.3">
      <c r="A79" s="78"/>
      <c r="B79" s="85"/>
      <c r="D79" s="72"/>
      <c r="E79" s="51"/>
      <c r="F79" s="10"/>
      <c r="G79" s="72"/>
      <c r="H79" s="9"/>
      <c r="I79" s="11">
        <f t="shared" si="2"/>
        <v>0</v>
      </c>
      <c r="J79" s="76">
        <f t="shared" si="4"/>
        <v>-652.62000000000626</v>
      </c>
    </row>
    <row r="80" spans="1:10" ht="30.75" x14ac:dyDescent="0.3">
      <c r="A80" s="78">
        <v>42438</v>
      </c>
      <c r="B80" s="87" t="s">
        <v>769</v>
      </c>
      <c r="D80" s="72" t="s">
        <v>770</v>
      </c>
      <c r="E80" s="51">
        <v>500640</v>
      </c>
      <c r="F80" s="10">
        <v>745858</v>
      </c>
      <c r="G80" s="72">
        <v>28664.9</v>
      </c>
      <c r="H80" s="9">
        <v>28000</v>
      </c>
      <c r="I80" s="11">
        <f t="shared" si="2"/>
        <v>-664.90000000000146</v>
      </c>
      <c r="J80" s="76">
        <f t="shared" si="4"/>
        <v>-1317.5200000000077</v>
      </c>
    </row>
    <row r="81" spans="1:10" ht="18.75" x14ac:dyDescent="0.3">
      <c r="A81" s="78"/>
      <c r="B81" s="85"/>
      <c r="D81" s="72"/>
      <c r="E81" s="51"/>
      <c r="F81" s="10"/>
      <c r="G81" s="72"/>
      <c r="H81" s="9"/>
      <c r="I81" s="11">
        <f t="shared" si="2"/>
        <v>0</v>
      </c>
      <c r="J81" s="76">
        <f t="shared" si="4"/>
        <v>-1317.5200000000077</v>
      </c>
    </row>
    <row r="82" spans="1:10" ht="30.75" x14ac:dyDescent="0.3">
      <c r="A82" s="78">
        <v>42440</v>
      </c>
      <c r="B82" s="87" t="s">
        <v>772</v>
      </c>
      <c r="D82" s="72" t="s">
        <v>771</v>
      </c>
      <c r="E82" s="51">
        <v>515040</v>
      </c>
      <c r="F82" s="10">
        <v>746257</v>
      </c>
      <c r="G82" s="72">
        <v>27938.58</v>
      </c>
      <c r="H82" s="9">
        <v>29000</v>
      </c>
      <c r="I82" s="11">
        <f t="shared" si="2"/>
        <v>1061.4199999999983</v>
      </c>
      <c r="J82" s="76">
        <f t="shared" si="4"/>
        <v>-256.10000000000946</v>
      </c>
    </row>
    <row r="83" spans="1:10" ht="18.75" x14ac:dyDescent="0.3">
      <c r="A83" s="78"/>
      <c r="B83" s="85"/>
      <c r="D83" s="72"/>
      <c r="E83" s="51"/>
      <c r="F83" s="10"/>
      <c r="G83" s="72"/>
      <c r="H83" s="9"/>
      <c r="I83" s="11">
        <f t="shared" si="2"/>
        <v>0</v>
      </c>
      <c r="J83" s="76">
        <f t="shared" si="4"/>
        <v>-256.10000000000946</v>
      </c>
    </row>
    <row r="84" spans="1:10" ht="30.75" x14ac:dyDescent="0.3">
      <c r="A84" s="78">
        <v>42440</v>
      </c>
      <c r="B84" s="87" t="s">
        <v>774</v>
      </c>
      <c r="D84" s="72" t="s">
        <v>773</v>
      </c>
      <c r="E84" s="51">
        <v>515910</v>
      </c>
      <c r="F84" s="10">
        <v>746258</v>
      </c>
      <c r="G84" s="72">
        <v>28086.91</v>
      </c>
      <c r="H84" s="9">
        <v>29000</v>
      </c>
      <c r="I84" s="11">
        <f t="shared" si="2"/>
        <v>913.09000000000015</v>
      </c>
      <c r="J84" s="76">
        <f t="shared" si="4"/>
        <v>656.98999999999069</v>
      </c>
    </row>
    <row r="85" spans="1:10" ht="18.75" x14ac:dyDescent="0.3">
      <c r="A85" s="78"/>
      <c r="B85" s="85"/>
      <c r="D85" s="72"/>
      <c r="E85" s="51"/>
      <c r="F85" s="10"/>
      <c r="G85" s="72"/>
      <c r="H85" s="9"/>
      <c r="I85" s="11">
        <f t="shared" si="2"/>
        <v>0</v>
      </c>
      <c r="J85" s="76">
        <f t="shared" si="4"/>
        <v>656.98999999999069</v>
      </c>
    </row>
    <row r="86" spans="1:10" ht="30.75" x14ac:dyDescent="0.3">
      <c r="A86" s="78">
        <v>42446</v>
      </c>
      <c r="B86" s="87" t="s">
        <v>784</v>
      </c>
      <c r="D86" s="72" t="s">
        <v>783</v>
      </c>
      <c r="E86" s="51">
        <v>523330</v>
      </c>
      <c r="F86" s="10">
        <v>746944</v>
      </c>
      <c r="G86" s="72">
        <v>25941.08</v>
      </c>
      <c r="H86" s="9">
        <v>29500</v>
      </c>
      <c r="I86" s="11">
        <f t="shared" si="2"/>
        <v>3558.9199999999983</v>
      </c>
      <c r="J86" s="76">
        <f t="shared" si="4"/>
        <v>4215.9099999999889</v>
      </c>
    </row>
    <row r="87" spans="1:10" ht="18.75" x14ac:dyDescent="0.3">
      <c r="A87" s="78"/>
      <c r="B87" s="85"/>
      <c r="D87" s="72"/>
      <c r="E87" s="51"/>
      <c r="F87" s="10"/>
      <c r="G87" s="72"/>
      <c r="H87" s="9"/>
      <c r="I87" s="11">
        <f t="shared" si="2"/>
        <v>0</v>
      </c>
      <c r="J87" s="76">
        <f t="shared" si="4"/>
        <v>4215.9099999999889</v>
      </c>
    </row>
    <row r="88" spans="1:10" ht="30.75" x14ac:dyDescent="0.3">
      <c r="A88" s="78">
        <v>42452</v>
      </c>
      <c r="B88" s="87" t="s">
        <v>793</v>
      </c>
      <c r="D88" s="72" t="s">
        <v>794</v>
      </c>
      <c r="E88" s="51">
        <v>416856</v>
      </c>
      <c r="F88" s="10">
        <v>747536</v>
      </c>
      <c r="G88" s="72">
        <v>25637.4</v>
      </c>
      <c r="H88" s="9">
        <v>24000</v>
      </c>
      <c r="I88" s="11">
        <f t="shared" si="2"/>
        <v>-1637.4000000000015</v>
      </c>
      <c r="J88" s="76">
        <f t="shared" si="4"/>
        <v>2578.5099999999875</v>
      </c>
    </row>
    <row r="89" spans="1:10" ht="18.75" x14ac:dyDescent="0.3">
      <c r="A89" s="78"/>
      <c r="B89" s="85"/>
      <c r="D89" s="72"/>
      <c r="E89" s="51"/>
      <c r="F89" s="10"/>
      <c r="G89" s="72"/>
      <c r="H89" s="9"/>
      <c r="I89" s="11">
        <f t="shared" si="2"/>
        <v>0</v>
      </c>
      <c r="J89" s="76">
        <f t="shared" si="4"/>
        <v>2578.5099999999875</v>
      </c>
    </row>
    <row r="90" spans="1:10" ht="30.75" x14ac:dyDescent="0.3">
      <c r="A90" s="78">
        <v>42452</v>
      </c>
      <c r="B90" s="87" t="s">
        <v>749</v>
      </c>
      <c r="D90" s="72" t="s">
        <v>750</v>
      </c>
      <c r="E90" s="51">
        <v>434750</v>
      </c>
      <c r="F90" s="10">
        <v>747917</v>
      </c>
      <c r="G90" s="72">
        <v>26342.34</v>
      </c>
      <c r="H90" s="9">
        <v>25000</v>
      </c>
      <c r="I90" s="11">
        <f t="shared" si="2"/>
        <v>-1342.3400000000001</v>
      </c>
      <c r="J90" s="76">
        <f t="shared" si="4"/>
        <v>1236.1699999999873</v>
      </c>
    </row>
    <row r="91" spans="1:10" ht="18.75" x14ac:dyDescent="0.3">
      <c r="A91" s="78"/>
      <c r="B91" s="85"/>
      <c r="D91" s="72"/>
      <c r="E91" s="51"/>
      <c r="F91" s="10"/>
      <c r="G91" s="72"/>
      <c r="H91" s="9"/>
      <c r="I91" s="11">
        <f t="shared" si="2"/>
        <v>0</v>
      </c>
      <c r="J91" s="76">
        <f t="shared" si="4"/>
        <v>1236.1699999999873</v>
      </c>
    </row>
    <row r="92" spans="1:10" ht="30.75" x14ac:dyDescent="0.3">
      <c r="A92" s="78">
        <v>42459</v>
      </c>
      <c r="B92" s="87" t="s">
        <v>797</v>
      </c>
      <c r="D92" s="72" t="s">
        <v>798</v>
      </c>
      <c r="E92" s="51">
        <v>452400</v>
      </c>
      <c r="F92" s="10">
        <v>748385</v>
      </c>
      <c r="G92" s="72">
        <v>27098.9</v>
      </c>
      <c r="H92" s="9">
        <v>26000</v>
      </c>
      <c r="I92" s="11">
        <f t="shared" si="2"/>
        <v>-1098.9000000000015</v>
      </c>
      <c r="J92" s="76">
        <f t="shared" si="4"/>
        <v>137.26999999998588</v>
      </c>
    </row>
    <row r="93" spans="1:10" ht="18.75" x14ac:dyDescent="0.3">
      <c r="A93" s="78"/>
      <c r="B93" s="85"/>
      <c r="D93" s="72"/>
      <c r="E93" s="51"/>
      <c r="F93" s="10"/>
      <c r="G93" s="72"/>
      <c r="H93" s="9"/>
      <c r="I93" s="11">
        <f t="shared" si="2"/>
        <v>0</v>
      </c>
      <c r="J93" s="76">
        <f t="shared" si="4"/>
        <v>137.26999999998588</v>
      </c>
    </row>
    <row r="94" spans="1:10" ht="30.75" x14ac:dyDescent="0.3">
      <c r="A94" s="78">
        <v>42460</v>
      </c>
      <c r="B94" s="87" t="s">
        <v>805</v>
      </c>
      <c r="D94" s="72" t="s">
        <v>806</v>
      </c>
      <c r="E94" s="51">
        <v>464670</v>
      </c>
      <c r="F94" s="10">
        <v>748740</v>
      </c>
      <c r="G94" s="72">
        <v>27320.22</v>
      </c>
      <c r="H94" s="9">
        <v>27000</v>
      </c>
      <c r="I94" s="11">
        <f t="shared" si="2"/>
        <v>-320.22000000000116</v>
      </c>
      <c r="J94" s="76">
        <f t="shared" si="4"/>
        <v>-182.95000000001528</v>
      </c>
    </row>
    <row r="95" spans="1:10" ht="18.75" x14ac:dyDescent="0.3">
      <c r="A95" s="78"/>
      <c r="B95" s="85"/>
      <c r="D95" s="72"/>
      <c r="E95" s="51"/>
      <c r="F95" s="10"/>
      <c r="G95" s="72"/>
      <c r="H95" s="9"/>
      <c r="I95" s="11">
        <f t="shared" si="2"/>
        <v>0</v>
      </c>
      <c r="J95" s="76">
        <f t="shared" si="4"/>
        <v>-182.95000000001528</v>
      </c>
    </row>
    <row r="96" spans="1:10" ht="30.75" x14ac:dyDescent="0.3">
      <c r="A96" s="78">
        <v>42466</v>
      </c>
      <c r="B96" s="88" t="s">
        <v>826</v>
      </c>
      <c r="D96" s="72" t="s">
        <v>825</v>
      </c>
      <c r="E96" s="51">
        <v>508725</v>
      </c>
      <c r="F96" s="10">
        <v>749252</v>
      </c>
      <c r="G96" s="72">
        <v>27631.58</v>
      </c>
      <c r="H96" s="9">
        <v>28500</v>
      </c>
      <c r="I96" s="11">
        <f t="shared" si="2"/>
        <v>868.41999999999825</v>
      </c>
      <c r="J96" s="76">
        <f t="shared" si="4"/>
        <v>685.46999999998297</v>
      </c>
    </row>
    <row r="97" spans="1:10" ht="18.75" x14ac:dyDescent="0.3">
      <c r="A97" s="78"/>
      <c r="B97" s="85"/>
      <c r="D97" s="72"/>
      <c r="E97" s="51"/>
      <c r="F97" s="10"/>
      <c r="G97" s="72"/>
      <c r="H97" s="9"/>
      <c r="I97" s="11">
        <f t="shared" si="2"/>
        <v>0</v>
      </c>
      <c r="J97" s="76">
        <f t="shared" si="4"/>
        <v>685.46999999998297</v>
      </c>
    </row>
    <row r="98" spans="1:10" ht="30.75" x14ac:dyDescent="0.3">
      <c r="A98" s="78">
        <v>42468</v>
      </c>
      <c r="B98" s="88" t="s">
        <v>810</v>
      </c>
      <c r="D98" s="72" t="s">
        <v>809</v>
      </c>
      <c r="E98" s="51">
        <v>516055</v>
      </c>
      <c r="F98" s="10">
        <v>749606</v>
      </c>
      <c r="G98" s="72">
        <v>27462.57</v>
      </c>
      <c r="H98" s="9">
        <v>29000</v>
      </c>
      <c r="I98" s="11">
        <f t="shared" si="2"/>
        <v>1537.4300000000003</v>
      </c>
      <c r="J98" s="76">
        <f t="shared" si="4"/>
        <v>2222.8999999999833</v>
      </c>
    </row>
    <row r="99" spans="1:10" ht="18.75" x14ac:dyDescent="0.3">
      <c r="A99" s="78"/>
      <c r="B99" s="85"/>
      <c r="D99" s="72"/>
      <c r="E99" s="51"/>
      <c r="F99" s="10"/>
      <c r="G99" s="72"/>
      <c r="H99" s="9"/>
      <c r="I99" s="11">
        <f t="shared" si="2"/>
        <v>0</v>
      </c>
      <c r="J99" s="76">
        <f t="shared" si="4"/>
        <v>2222.8999999999833</v>
      </c>
    </row>
    <row r="100" spans="1:10" ht="30.75" x14ac:dyDescent="0.3">
      <c r="A100" s="78">
        <v>42473</v>
      </c>
      <c r="B100" s="88" t="s">
        <v>816</v>
      </c>
      <c r="D100" s="72" t="s">
        <v>815</v>
      </c>
      <c r="E100" s="51">
        <v>508370</v>
      </c>
      <c r="F100" s="10">
        <v>750034</v>
      </c>
      <c r="G100" s="72">
        <v>30797.24</v>
      </c>
      <c r="H100" s="9">
        <v>29000</v>
      </c>
      <c r="I100" s="11">
        <f t="shared" si="2"/>
        <v>-1797.2400000000016</v>
      </c>
      <c r="J100" s="76">
        <f t="shared" si="4"/>
        <v>425.65999999998166</v>
      </c>
    </row>
    <row r="101" spans="1:10" ht="18.75" x14ac:dyDescent="0.3">
      <c r="A101" s="78"/>
      <c r="B101" s="85"/>
      <c r="D101" s="72"/>
      <c r="E101" s="51"/>
      <c r="F101" s="10"/>
      <c r="G101" s="72"/>
      <c r="H101" s="9"/>
      <c r="I101" s="11">
        <f t="shared" si="2"/>
        <v>0</v>
      </c>
      <c r="J101" s="76">
        <f t="shared" si="4"/>
        <v>425.65999999998166</v>
      </c>
    </row>
    <row r="102" spans="1:10" ht="30.75" x14ac:dyDescent="0.3">
      <c r="A102" s="78">
        <v>42475</v>
      </c>
      <c r="B102" s="88" t="s">
        <v>817</v>
      </c>
      <c r="D102" s="72" t="s">
        <v>818</v>
      </c>
      <c r="E102" s="51">
        <v>505470</v>
      </c>
      <c r="F102" s="10">
        <v>750604</v>
      </c>
      <c r="G102" s="72">
        <v>32416.5</v>
      </c>
      <c r="H102" s="9">
        <v>29000</v>
      </c>
      <c r="I102" s="11">
        <f t="shared" si="2"/>
        <v>-3416.5</v>
      </c>
      <c r="J102" s="76">
        <f t="shared" si="4"/>
        <v>-2990.8400000000183</v>
      </c>
    </row>
    <row r="103" spans="1:10" ht="18.75" x14ac:dyDescent="0.3">
      <c r="A103" s="78"/>
      <c r="B103" s="85"/>
      <c r="D103" s="72"/>
      <c r="E103" s="51"/>
      <c r="F103" s="10"/>
      <c r="G103" s="72"/>
      <c r="H103" s="9"/>
      <c r="I103" s="11">
        <f t="shared" si="2"/>
        <v>0</v>
      </c>
      <c r="J103" s="76">
        <f t="shared" si="4"/>
        <v>-2990.8400000000183</v>
      </c>
    </row>
    <row r="104" spans="1:10" ht="30.75" x14ac:dyDescent="0.3">
      <c r="A104" s="78">
        <v>42480</v>
      </c>
      <c r="B104" s="88" t="s">
        <v>841</v>
      </c>
      <c r="D104" s="72" t="s">
        <v>842</v>
      </c>
      <c r="E104" s="51">
        <v>555040</v>
      </c>
      <c r="F104" s="10">
        <v>750948</v>
      </c>
      <c r="G104" s="72">
        <v>33098.49</v>
      </c>
      <c r="H104" s="9">
        <v>32000</v>
      </c>
      <c r="I104" s="11">
        <f t="shared" si="2"/>
        <v>-1098.489999999998</v>
      </c>
      <c r="J104" s="76">
        <f t="shared" si="4"/>
        <v>-4089.3300000000163</v>
      </c>
    </row>
    <row r="105" spans="1:10" ht="18.75" x14ac:dyDescent="0.3">
      <c r="A105" s="78"/>
      <c r="B105" s="85"/>
      <c r="D105" s="72"/>
      <c r="E105" s="51"/>
      <c r="F105" s="10"/>
      <c r="G105" s="72"/>
      <c r="H105" s="9"/>
      <c r="I105" s="11">
        <f t="shared" si="2"/>
        <v>0</v>
      </c>
      <c r="J105" s="76">
        <f t="shared" si="4"/>
        <v>-4089.3300000000163</v>
      </c>
    </row>
    <row r="106" spans="1:10" ht="30.75" x14ac:dyDescent="0.3">
      <c r="A106" s="78">
        <v>42482</v>
      </c>
      <c r="B106" s="88" t="s">
        <v>853</v>
      </c>
      <c r="D106" s="72" t="s">
        <v>854</v>
      </c>
      <c r="E106" s="51">
        <v>559520</v>
      </c>
      <c r="F106" s="10">
        <v>751315</v>
      </c>
      <c r="G106" s="72">
        <v>33909.53</v>
      </c>
      <c r="H106" s="9">
        <v>32000</v>
      </c>
      <c r="I106" s="11">
        <f t="shared" si="2"/>
        <v>-1909.5299999999988</v>
      </c>
      <c r="J106" s="76">
        <f t="shared" si="4"/>
        <v>-5998.8600000000151</v>
      </c>
    </row>
    <row r="107" spans="1:10" ht="18.75" x14ac:dyDescent="0.3">
      <c r="A107" s="78"/>
      <c r="B107" s="85"/>
      <c r="D107" s="72"/>
      <c r="E107" s="51"/>
      <c r="F107" s="10"/>
      <c r="G107" s="72"/>
      <c r="H107" s="9"/>
      <c r="I107" s="11">
        <f t="shared" si="2"/>
        <v>0</v>
      </c>
      <c r="J107" s="76">
        <f t="shared" si="4"/>
        <v>-5998.8600000000151</v>
      </c>
    </row>
    <row r="108" spans="1:10" ht="30.75" x14ac:dyDescent="0.3">
      <c r="A108" s="78">
        <v>42487</v>
      </c>
      <c r="B108" s="88" t="s">
        <v>863</v>
      </c>
      <c r="D108" s="72" t="s">
        <v>859</v>
      </c>
      <c r="E108" s="51">
        <v>664240</v>
      </c>
      <c r="F108" s="10">
        <v>751606</v>
      </c>
      <c r="G108" s="72">
        <v>33988.019999999997</v>
      </c>
      <c r="H108" s="9">
        <v>38000</v>
      </c>
      <c r="I108" s="11">
        <f t="shared" si="2"/>
        <v>4011.9800000000032</v>
      </c>
      <c r="J108" s="76">
        <f t="shared" si="4"/>
        <v>-1986.8800000000119</v>
      </c>
    </row>
    <row r="109" spans="1:10" ht="18.75" x14ac:dyDescent="0.3">
      <c r="A109" s="78"/>
      <c r="B109" s="85"/>
      <c r="D109" s="72"/>
      <c r="E109" s="51"/>
      <c r="F109" s="10"/>
      <c r="G109" s="72"/>
      <c r="H109" s="9"/>
      <c r="I109" s="11">
        <f t="shared" si="2"/>
        <v>0</v>
      </c>
      <c r="J109" s="76">
        <f t="shared" si="4"/>
        <v>-1986.8800000000119</v>
      </c>
    </row>
    <row r="110" spans="1:10" ht="30.75" x14ac:dyDescent="0.3">
      <c r="A110" s="78">
        <v>42489</v>
      </c>
      <c r="B110" s="88" t="s">
        <v>865</v>
      </c>
      <c r="D110" s="72" t="s">
        <v>864</v>
      </c>
      <c r="E110" s="51">
        <v>655880</v>
      </c>
      <c r="F110" s="10">
        <v>752148</v>
      </c>
      <c r="G110" s="72">
        <v>33461</v>
      </c>
      <c r="H110" s="9">
        <v>38000</v>
      </c>
      <c r="I110" s="11">
        <f t="shared" si="2"/>
        <v>4539</v>
      </c>
      <c r="J110" s="76">
        <f t="shared" si="4"/>
        <v>2552.1199999999881</v>
      </c>
    </row>
    <row r="111" spans="1:10" ht="18.75" x14ac:dyDescent="0.3">
      <c r="A111" s="78"/>
      <c r="B111" s="85"/>
      <c r="D111" s="72"/>
      <c r="E111" s="51"/>
      <c r="F111" s="10"/>
      <c r="G111" s="72"/>
      <c r="H111" s="9"/>
      <c r="I111" s="11">
        <f t="shared" si="2"/>
        <v>0</v>
      </c>
      <c r="J111" s="76">
        <f t="shared" si="4"/>
        <v>2552.1199999999881</v>
      </c>
    </row>
    <row r="112" spans="1:10" ht="30.75" x14ac:dyDescent="0.3">
      <c r="A112" s="78">
        <v>42494</v>
      </c>
      <c r="B112" s="95" t="s">
        <v>870</v>
      </c>
      <c r="D112" s="72" t="s">
        <v>871</v>
      </c>
      <c r="E112" s="51">
        <v>533250</v>
      </c>
      <c r="F112" s="10">
        <v>752423</v>
      </c>
      <c r="G112" s="72">
        <v>34067.050000000003</v>
      </c>
      <c r="H112" s="9">
        <v>30000</v>
      </c>
      <c r="I112" s="11">
        <f t="shared" si="2"/>
        <v>-4067.0500000000029</v>
      </c>
      <c r="J112" s="76">
        <f t="shared" si="4"/>
        <v>-1514.9300000000148</v>
      </c>
    </row>
    <row r="113" spans="1:10" ht="18.75" x14ac:dyDescent="0.3">
      <c r="A113" s="78"/>
      <c r="B113" s="85"/>
      <c r="D113" s="72"/>
      <c r="E113" s="51"/>
      <c r="F113" s="10"/>
      <c r="G113" s="72"/>
      <c r="H113" s="9"/>
      <c r="I113" s="11">
        <f t="shared" si="2"/>
        <v>0</v>
      </c>
      <c r="J113" s="76">
        <f t="shared" si="4"/>
        <v>-1514.9300000000148</v>
      </c>
    </row>
    <row r="114" spans="1:10" ht="30.75" x14ac:dyDescent="0.3">
      <c r="A114" s="78">
        <v>42496</v>
      </c>
      <c r="B114" s="95" t="s">
        <v>873</v>
      </c>
      <c r="D114" s="72" t="s">
        <v>872</v>
      </c>
      <c r="E114" s="51">
        <v>608226</v>
      </c>
      <c r="F114" s="10">
        <v>752990</v>
      </c>
      <c r="G114" s="72">
        <v>33329.82</v>
      </c>
      <c r="H114" s="9">
        <v>34000</v>
      </c>
      <c r="I114" s="11">
        <f t="shared" si="2"/>
        <v>670.18000000000029</v>
      </c>
      <c r="J114" s="76">
        <f t="shared" si="4"/>
        <v>-844.75000000001455</v>
      </c>
    </row>
    <row r="115" spans="1:10" ht="18.75" x14ac:dyDescent="0.3">
      <c r="A115" s="78"/>
      <c r="B115" s="85"/>
      <c r="D115" s="72"/>
      <c r="E115" s="51"/>
      <c r="F115" s="10"/>
      <c r="G115" s="72"/>
      <c r="H115" s="9"/>
      <c r="I115" s="11">
        <f t="shared" si="2"/>
        <v>0</v>
      </c>
      <c r="J115" s="76">
        <f t="shared" si="4"/>
        <v>-844.75000000001455</v>
      </c>
    </row>
    <row r="116" spans="1:10" ht="30.75" x14ac:dyDescent="0.3">
      <c r="A116" s="78">
        <v>42496</v>
      </c>
      <c r="B116" s="95" t="s">
        <v>891</v>
      </c>
      <c r="D116" s="72" t="s">
        <v>892</v>
      </c>
      <c r="E116" s="51">
        <v>592680</v>
      </c>
      <c r="F116" s="10">
        <v>753278</v>
      </c>
      <c r="G116" s="72">
        <v>32488.87</v>
      </c>
      <c r="H116" s="9">
        <v>33000</v>
      </c>
      <c r="I116" s="11">
        <f t="shared" si="2"/>
        <v>511.13000000000102</v>
      </c>
      <c r="J116" s="76">
        <f t="shared" si="4"/>
        <v>-333.62000000001353</v>
      </c>
    </row>
    <row r="117" spans="1:10" ht="18.75" x14ac:dyDescent="0.3">
      <c r="A117" s="78"/>
      <c r="B117" s="85"/>
      <c r="D117" s="72"/>
      <c r="E117" s="51"/>
      <c r="F117" s="10"/>
      <c r="G117" s="72"/>
      <c r="H117" s="9"/>
      <c r="I117" s="11">
        <f t="shared" si="2"/>
        <v>0</v>
      </c>
      <c r="J117" s="76">
        <f t="shared" si="4"/>
        <v>-333.62000000001353</v>
      </c>
    </row>
    <row r="118" spans="1:10" ht="30.75" x14ac:dyDescent="0.3">
      <c r="A118" s="78">
        <v>42503</v>
      </c>
      <c r="B118" s="95" t="s">
        <v>902</v>
      </c>
      <c r="D118" s="72" t="s">
        <v>901</v>
      </c>
      <c r="E118" s="51">
        <v>599940</v>
      </c>
      <c r="F118" s="10">
        <v>753820</v>
      </c>
      <c r="G118" s="72">
        <v>31110.99</v>
      </c>
      <c r="H118" s="9">
        <v>33000</v>
      </c>
      <c r="I118" s="11">
        <f t="shared" si="2"/>
        <v>1889.0099999999984</v>
      </c>
      <c r="J118" s="76">
        <f t="shared" si="4"/>
        <v>1555.3899999999849</v>
      </c>
    </row>
    <row r="119" spans="1:10" ht="18.75" x14ac:dyDescent="0.3">
      <c r="A119" s="78"/>
      <c r="B119" s="85"/>
      <c r="D119" s="72"/>
      <c r="E119" s="51"/>
      <c r="F119" s="10"/>
      <c r="G119" s="72"/>
      <c r="H119" s="9"/>
      <c r="I119" s="11">
        <f t="shared" si="2"/>
        <v>0</v>
      </c>
      <c r="J119" s="76">
        <f t="shared" si="4"/>
        <v>1555.3899999999849</v>
      </c>
    </row>
    <row r="120" spans="1:10" ht="30.75" x14ac:dyDescent="0.3">
      <c r="A120" s="78">
        <v>42508</v>
      </c>
      <c r="B120" s="95" t="s">
        <v>880</v>
      </c>
      <c r="D120" s="72" t="s">
        <v>881</v>
      </c>
      <c r="E120" s="51">
        <v>606870</v>
      </c>
      <c r="F120" s="10">
        <v>754086</v>
      </c>
      <c r="G120" s="72">
        <v>30498.01</v>
      </c>
      <c r="H120" s="9">
        <v>33000</v>
      </c>
      <c r="I120" s="11">
        <f t="shared" si="2"/>
        <v>2501.9900000000016</v>
      </c>
      <c r="J120" s="76">
        <f t="shared" si="4"/>
        <v>4057.3799999999865</v>
      </c>
    </row>
    <row r="121" spans="1:10" ht="18.75" x14ac:dyDescent="0.3">
      <c r="A121" s="78"/>
      <c r="B121" s="85"/>
      <c r="D121" s="72"/>
      <c r="E121" s="51"/>
      <c r="F121" s="10"/>
      <c r="G121" s="72"/>
      <c r="H121" s="9"/>
      <c r="I121" s="11">
        <f t="shared" si="2"/>
        <v>0</v>
      </c>
      <c r="J121" s="76">
        <f t="shared" si="4"/>
        <v>4057.3799999999865</v>
      </c>
    </row>
    <row r="122" spans="1:10" ht="30.75" x14ac:dyDescent="0.3">
      <c r="A122" s="78">
        <v>42510</v>
      </c>
      <c r="B122" s="95" t="s">
        <v>915</v>
      </c>
      <c r="D122" s="72" t="s">
        <v>916</v>
      </c>
      <c r="E122" s="51">
        <v>589760</v>
      </c>
      <c r="F122" s="10">
        <v>754639</v>
      </c>
      <c r="G122" s="72">
        <v>30915.23</v>
      </c>
      <c r="H122" s="9">
        <v>32000</v>
      </c>
      <c r="I122" s="11">
        <f t="shared" si="2"/>
        <v>1084.7700000000004</v>
      </c>
      <c r="J122" s="76">
        <f t="shared" si="4"/>
        <v>5142.1499999999869</v>
      </c>
    </row>
    <row r="123" spans="1:10" ht="18.75" x14ac:dyDescent="0.3">
      <c r="A123" s="78"/>
      <c r="B123" s="85"/>
      <c r="D123" s="72"/>
      <c r="E123" s="51"/>
      <c r="F123" s="10"/>
      <c r="G123" s="72"/>
      <c r="H123" s="9"/>
      <c r="I123" s="11">
        <f t="shared" si="2"/>
        <v>0</v>
      </c>
      <c r="J123" s="76">
        <f t="shared" si="4"/>
        <v>5142.1499999999869</v>
      </c>
    </row>
    <row r="124" spans="1:10" ht="30.75" x14ac:dyDescent="0.3">
      <c r="A124" s="78">
        <v>42508</v>
      </c>
      <c r="B124" s="95" t="s">
        <v>882</v>
      </c>
      <c r="D124" s="72" t="s">
        <v>883</v>
      </c>
      <c r="E124" s="51">
        <v>607530</v>
      </c>
      <c r="F124" s="10">
        <v>754902</v>
      </c>
      <c r="G124" s="72">
        <v>31723.919999999998</v>
      </c>
      <c r="H124" s="9">
        <v>33000</v>
      </c>
      <c r="I124" s="11">
        <f t="shared" si="2"/>
        <v>1276.0800000000017</v>
      </c>
      <c r="J124" s="76">
        <f t="shared" si="4"/>
        <v>6418.2299999999886</v>
      </c>
    </row>
    <row r="125" spans="1:10" ht="18.75" x14ac:dyDescent="0.3">
      <c r="A125" s="78"/>
      <c r="B125" s="85"/>
      <c r="D125" s="72"/>
      <c r="E125" s="51"/>
      <c r="F125" s="10"/>
      <c r="G125" s="72"/>
      <c r="H125" s="9"/>
      <c r="I125" s="11">
        <f t="shared" si="2"/>
        <v>0</v>
      </c>
      <c r="J125" s="76">
        <f t="shared" si="4"/>
        <v>6418.2299999999886</v>
      </c>
    </row>
    <row r="126" spans="1:10" ht="30.75" x14ac:dyDescent="0.3">
      <c r="A126" s="78">
        <v>42517</v>
      </c>
      <c r="B126" s="95" t="s">
        <v>927</v>
      </c>
      <c r="D126" s="72" t="s">
        <v>928</v>
      </c>
      <c r="E126" s="51">
        <v>555150</v>
      </c>
      <c r="F126" s="10">
        <v>755277</v>
      </c>
      <c r="G126" s="72">
        <v>31561.360000000001</v>
      </c>
      <c r="H126" s="9">
        <v>30000</v>
      </c>
      <c r="I126" s="11">
        <f t="shared" si="2"/>
        <v>-1561.3600000000006</v>
      </c>
      <c r="J126" s="76">
        <f t="shared" si="4"/>
        <v>4856.8699999999881</v>
      </c>
    </row>
    <row r="127" spans="1:10" ht="18.75" x14ac:dyDescent="0.3">
      <c r="A127" s="78"/>
      <c r="B127" s="85"/>
      <c r="D127" s="72"/>
      <c r="E127" s="51"/>
      <c r="F127" s="10"/>
      <c r="G127" s="72"/>
      <c r="H127" s="9"/>
      <c r="I127" s="11">
        <f t="shared" si="2"/>
        <v>0</v>
      </c>
      <c r="J127" s="76">
        <f t="shared" si="4"/>
        <v>4856.8699999999881</v>
      </c>
    </row>
    <row r="128" spans="1:10" ht="30.75" x14ac:dyDescent="0.3">
      <c r="A128" s="78">
        <v>42531</v>
      </c>
      <c r="B128" s="98" t="s">
        <v>947</v>
      </c>
      <c r="D128" s="72" t="s">
        <v>948</v>
      </c>
      <c r="E128" s="51">
        <v>571020</v>
      </c>
      <c r="F128" s="10">
        <v>756839</v>
      </c>
      <c r="G128" s="72">
        <v>33181.449999999997</v>
      </c>
      <c r="H128" s="9">
        <v>31000</v>
      </c>
      <c r="I128" s="11">
        <f t="shared" si="2"/>
        <v>-2181.4499999999971</v>
      </c>
      <c r="J128" s="76">
        <f t="shared" si="4"/>
        <v>2675.419999999991</v>
      </c>
    </row>
    <row r="129" spans="1:10" ht="18.75" x14ac:dyDescent="0.3">
      <c r="A129" s="78"/>
      <c r="B129" s="85"/>
      <c r="D129" s="72"/>
      <c r="E129" s="51"/>
      <c r="F129" s="10"/>
      <c r="G129" s="72"/>
      <c r="H129" s="9"/>
      <c r="I129" s="11">
        <f t="shared" si="2"/>
        <v>0</v>
      </c>
      <c r="J129" s="76">
        <f t="shared" si="4"/>
        <v>2675.419999999991</v>
      </c>
    </row>
    <row r="130" spans="1:10" ht="30.75" x14ac:dyDescent="0.3">
      <c r="A130" s="78">
        <v>42531</v>
      </c>
      <c r="B130" s="98" t="s">
        <v>945</v>
      </c>
      <c r="D130" s="72" t="s">
        <v>946</v>
      </c>
      <c r="E130" s="51">
        <v>563270</v>
      </c>
      <c r="F130" s="10">
        <v>756840</v>
      </c>
      <c r="G130" s="72">
        <v>33507.08</v>
      </c>
      <c r="H130" s="9">
        <v>31000</v>
      </c>
      <c r="I130" s="11">
        <f t="shared" si="2"/>
        <v>-2507.0800000000017</v>
      </c>
      <c r="J130" s="76">
        <f t="shared" si="4"/>
        <v>168.33999999998923</v>
      </c>
    </row>
    <row r="131" spans="1:10" ht="18.75" x14ac:dyDescent="0.3">
      <c r="A131" s="78"/>
      <c r="B131" s="85"/>
      <c r="D131" s="72"/>
      <c r="E131" s="51"/>
      <c r="F131" s="10"/>
      <c r="G131" s="72"/>
      <c r="H131" s="9"/>
      <c r="I131" s="11">
        <f t="shared" si="2"/>
        <v>0</v>
      </c>
      <c r="J131" s="76">
        <f t="shared" si="4"/>
        <v>168.33999999998923</v>
      </c>
    </row>
    <row r="132" spans="1:10" ht="30.75" x14ac:dyDescent="0.3">
      <c r="A132" s="78">
        <v>42538</v>
      </c>
      <c r="B132" s="98" t="s">
        <v>955</v>
      </c>
      <c r="D132" s="72" t="s">
        <v>954</v>
      </c>
      <c r="E132" s="51">
        <v>644130</v>
      </c>
      <c r="F132" s="10">
        <v>757670</v>
      </c>
      <c r="G132" s="72">
        <v>35567.42</v>
      </c>
      <c r="H132" s="9">
        <v>34000</v>
      </c>
      <c r="I132" s="11">
        <f t="shared" si="2"/>
        <v>-1567.4199999999983</v>
      </c>
      <c r="J132" s="76">
        <f t="shared" si="4"/>
        <v>-1399.080000000009</v>
      </c>
    </row>
    <row r="133" spans="1:10" ht="18.75" x14ac:dyDescent="0.3">
      <c r="A133" s="78"/>
      <c r="B133" s="85"/>
      <c r="D133" s="72"/>
      <c r="E133" s="51"/>
      <c r="F133" s="10"/>
      <c r="G133" s="72"/>
      <c r="H133" s="9"/>
      <c r="I133" s="11">
        <f t="shared" si="2"/>
        <v>0</v>
      </c>
      <c r="J133" s="76">
        <f t="shared" si="4"/>
        <v>-1399.080000000009</v>
      </c>
    </row>
    <row r="134" spans="1:10" ht="30.75" x14ac:dyDescent="0.3">
      <c r="A134" s="78">
        <v>42568</v>
      </c>
      <c r="B134" s="98" t="s">
        <v>956</v>
      </c>
      <c r="D134" s="72" t="s">
        <v>957</v>
      </c>
      <c r="E134" s="51">
        <v>644130</v>
      </c>
      <c r="F134" s="10">
        <v>757836</v>
      </c>
      <c r="G134" s="72">
        <v>35122.46</v>
      </c>
      <c r="H134" s="9">
        <v>34000</v>
      </c>
      <c r="I134" s="11">
        <f t="shared" si="2"/>
        <v>-1122.4599999999991</v>
      </c>
      <c r="J134" s="76">
        <f t="shared" ref="J134:J170" si="5">J133+I134</f>
        <v>-2521.5400000000081</v>
      </c>
    </row>
    <row r="135" spans="1:10" ht="18.75" x14ac:dyDescent="0.3">
      <c r="A135" s="78"/>
      <c r="B135" s="85"/>
      <c r="D135" s="72"/>
      <c r="E135" s="51"/>
      <c r="F135" s="10"/>
      <c r="G135" s="72"/>
      <c r="H135" s="9"/>
      <c r="I135" s="11">
        <f t="shared" si="2"/>
        <v>0</v>
      </c>
      <c r="J135" s="76">
        <f t="shared" si="5"/>
        <v>-2521.5400000000081</v>
      </c>
    </row>
    <row r="136" spans="1:10" ht="30.75" x14ac:dyDescent="0.3">
      <c r="A136" s="78">
        <v>42545</v>
      </c>
      <c r="B136" s="98" t="s">
        <v>968</v>
      </c>
      <c r="D136" s="72" t="s">
        <v>967</v>
      </c>
      <c r="E136" s="51">
        <v>686350</v>
      </c>
      <c r="F136" s="10">
        <v>758485</v>
      </c>
      <c r="G136" s="72">
        <v>36961.31</v>
      </c>
      <c r="H136" s="9">
        <v>37000</v>
      </c>
      <c r="I136" s="11">
        <f t="shared" si="2"/>
        <v>38.690000000002328</v>
      </c>
      <c r="J136" s="76">
        <f t="shared" si="5"/>
        <v>-2482.8500000000058</v>
      </c>
    </row>
    <row r="137" spans="1:10" ht="18.75" x14ac:dyDescent="0.3">
      <c r="A137" s="78"/>
      <c r="B137" s="85"/>
      <c r="D137" s="72"/>
      <c r="E137" s="51"/>
      <c r="F137" s="10"/>
      <c r="G137" s="72"/>
      <c r="H137" s="9"/>
      <c r="I137" s="11">
        <f t="shared" si="2"/>
        <v>0</v>
      </c>
      <c r="J137" s="76">
        <f t="shared" si="5"/>
        <v>-2482.8500000000058</v>
      </c>
    </row>
    <row r="138" spans="1:10" ht="30.75" x14ac:dyDescent="0.3">
      <c r="A138" s="78">
        <v>42545</v>
      </c>
      <c r="B138" s="98" t="s">
        <v>969</v>
      </c>
      <c r="D138" s="72" t="s">
        <v>970</v>
      </c>
      <c r="E138" s="51">
        <v>681540</v>
      </c>
      <c r="F138" s="10">
        <v>758486</v>
      </c>
      <c r="G138" s="72">
        <v>37006</v>
      </c>
      <c r="H138" s="9">
        <v>37000</v>
      </c>
      <c r="I138" s="11">
        <f t="shared" si="2"/>
        <v>-6</v>
      </c>
      <c r="J138" s="76">
        <f t="shared" si="5"/>
        <v>-2488.8500000000058</v>
      </c>
    </row>
    <row r="139" spans="1:10" ht="18.75" x14ac:dyDescent="0.3">
      <c r="A139" s="78"/>
      <c r="B139" s="85"/>
      <c r="D139" s="72"/>
      <c r="E139" s="51"/>
      <c r="F139" s="10"/>
      <c r="G139" s="72"/>
      <c r="H139" s="9"/>
      <c r="I139" s="11">
        <f t="shared" si="2"/>
        <v>0</v>
      </c>
      <c r="J139" s="76">
        <f t="shared" si="5"/>
        <v>-2488.8500000000058</v>
      </c>
    </row>
    <row r="140" spans="1:10" ht="45.75" x14ac:dyDescent="0.3">
      <c r="A140" s="78">
        <v>42551</v>
      </c>
      <c r="B140" s="98" t="s">
        <v>987</v>
      </c>
      <c r="D140" s="72" t="s">
        <v>986</v>
      </c>
      <c r="E140" s="51">
        <v>742400</v>
      </c>
      <c r="F140" s="10">
        <v>759328</v>
      </c>
      <c r="G140" s="72">
        <f>37331.22</f>
        <v>37331.22</v>
      </c>
      <c r="H140" s="9">
        <v>40000</v>
      </c>
      <c r="I140" s="11">
        <f t="shared" si="2"/>
        <v>2668.7799999999988</v>
      </c>
      <c r="J140" s="76">
        <f t="shared" si="5"/>
        <v>179.92999999999302</v>
      </c>
    </row>
    <row r="141" spans="1:10" ht="18.75" x14ac:dyDescent="0.3">
      <c r="A141" s="78"/>
      <c r="B141" s="85"/>
      <c r="D141" s="72" t="s">
        <v>1310</v>
      </c>
      <c r="E141" s="51"/>
      <c r="F141" s="10"/>
      <c r="G141" s="72"/>
      <c r="H141" s="9">
        <v>1000</v>
      </c>
      <c r="I141" s="11">
        <f t="shared" si="2"/>
        <v>1000</v>
      </c>
      <c r="J141" s="76">
        <f t="shared" si="5"/>
        <v>1179.929999999993</v>
      </c>
    </row>
    <row r="142" spans="1:10" ht="30.75" x14ac:dyDescent="0.3">
      <c r="A142" s="78">
        <v>42559</v>
      </c>
      <c r="B142" s="100" t="s">
        <v>1002</v>
      </c>
      <c r="D142" s="72" t="s">
        <v>1003</v>
      </c>
      <c r="E142" s="51">
        <v>713260</v>
      </c>
      <c r="F142" s="10">
        <v>760165</v>
      </c>
      <c r="G142" s="72">
        <v>37738.730000000003</v>
      </c>
      <c r="H142" s="9">
        <v>38000</v>
      </c>
      <c r="I142" s="11">
        <f t="shared" si="2"/>
        <v>261.2699999999968</v>
      </c>
      <c r="J142" s="76">
        <f t="shared" si="5"/>
        <v>1441.1999999999898</v>
      </c>
    </row>
    <row r="143" spans="1:10" ht="18.75" x14ac:dyDescent="0.3">
      <c r="A143" s="78"/>
      <c r="B143" s="85"/>
      <c r="D143" s="72"/>
      <c r="E143" s="51"/>
      <c r="F143" s="10"/>
      <c r="G143" s="72"/>
      <c r="H143" s="9"/>
      <c r="I143" s="11">
        <f t="shared" si="2"/>
        <v>0</v>
      </c>
      <c r="J143" s="76">
        <f t="shared" si="5"/>
        <v>1441.1999999999898</v>
      </c>
    </row>
    <row r="144" spans="1:10" ht="30.75" x14ac:dyDescent="0.3">
      <c r="A144" s="78">
        <v>42566</v>
      </c>
      <c r="B144" s="100" t="s">
        <v>1012</v>
      </c>
      <c r="D144" s="72" t="s">
        <v>1013</v>
      </c>
      <c r="E144" s="51">
        <v>697490</v>
      </c>
      <c r="F144" s="10">
        <v>761018</v>
      </c>
      <c r="G144" s="72">
        <v>39121.94</v>
      </c>
      <c r="H144" s="9">
        <v>38000</v>
      </c>
      <c r="I144" s="11">
        <f t="shared" si="2"/>
        <v>-1121.9400000000023</v>
      </c>
      <c r="J144" s="76">
        <f t="shared" si="5"/>
        <v>319.25999999998749</v>
      </c>
    </row>
    <row r="145" spans="1:10" ht="18.75" x14ac:dyDescent="0.3">
      <c r="A145" s="78"/>
      <c r="B145" s="85"/>
      <c r="D145" s="72"/>
      <c r="E145" s="51"/>
      <c r="F145" s="10"/>
      <c r="G145" s="72"/>
      <c r="H145" s="9"/>
      <c r="I145" s="11">
        <f t="shared" si="2"/>
        <v>0</v>
      </c>
      <c r="J145" s="76">
        <f t="shared" si="5"/>
        <v>319.25999999998749</v>
      </c>
    </row>
    <row r="146" spans="1:10" ht="30.75" x14ac:dyDescent="0.3">
      <c r="A146" s="78">
        <v>42573</v>
      </c>
      <c r="B146" s="100" t="s">
        <v>1027</v>
      </c>
      <c r="D146" s="72" t="s">
        <v>1028</v>
      </c>
      <c r="E146" s="51">
        <v>746520</v>
      </c>
      <c r="F146" s="10">
        <v>761849</v>
      </c>
      <c r="G146" s="72">
        <v>33980.82</v>
      </c>
      <c r="H146" s="9">
        <v>40000</v>
      </c>
      <c r="I146" s="11">
        <f t="shared" si="2"/>
        <v>6019.18</v>
      </c>
      <c r="J146" s="76">
        <f t="shared" si="5"/>
        <v>6338.4399999999878</v>
      </c>
    </row>
    <row r="147" spans="1:10" ht="18.75" x14ac:dyDescent="0.3">
      <c r="A147" s="78"/>
      <c r="B147" s="85"/>
      <c r="D147" s="72"/>
      <c r="E147" s="51"/>
      <c r="F147" s="10"/>
      <c r="G147" s="72"/>
      <c r="H147" s="9"/>
      <c r="I147" s="11">
        <f t="shared" si="2"/>
        <v>0</v>
      </c>
      <c r="J147" s="76">
        <f t="shared" si="5"/>
        <v>6338.4399999999878</v>
      </c>
    </row>
    <row r="148" spans="1:10" ht="30.75" x14ac:dyDescent="0.3">
      <c r="A148" s="78">
        <v>42580</v>
      </c>
      <c r="B148" s="100" t="s">
        <v>1033</v>
      </c>
      <c r="D148" s="72" t="s">
        <v>1034</v>
      </c>
      <c r="E148" s="51">
        <v>660100</v>
      </c>
      <c r="F148" s="10">
        <v>762713</v>
      </c>
      <c r="G148" s="72">
        <v>30831.49</v>
      </c>
      <c r="H148" s="9">
        <v>35000</v>
      </c>
      <c r="I148" s="11">
        <f t="shared" si="2"/>
        <v>4168.5099999999984</v>
      </c>
      <c r="J148" s="76">
        <f t="shared" si="5"/>
        <v>10506.949999999986</v>
      </c>
    </row>
    <row r="149" spans="1:10" ht="18.75" x14ac:dyDescent="0.3">
      <c r="A149" s="78"/>
      <c r="B149" s="85"/>
      <c r="D149" s="72"/>
      <c r="E149" s="51"/>
      <c r="F149" s="10"/>
      <c r="G149" s="72"/>
      <c r="H149" s="9"/>
      <c r="I149" s="11">
        <f t="shared" si="2"/>
        <v>0</v>
      </c>
      <c r="J149" s="76">
        <f t="shared" si="5"/>
        <v>10506.949999999986</v>
      </c>
    </row>
    <row r="150" spans="1:10" ht="30.75" x14ac:dyDescent="0.3">
      <c r="A150" s="78">
        <v>42587</v>
      </c>
      <c r="B150" s="86" t="s">
        <v>1080</v>
      </c>
      <c r="D150" s="72" t="s">
        <v>1053</v>
      </c>
      <c r="E150" s="51">
        <v>568140</v>
      </c>
      <c r="F150" s="10">
        <v>763524</v>
      </c>
      <c r="G150" s="72">
        <v>30706.959999999999</v>
      </c>
      <c r="H150" s="9">
        <v>30000</v>
      </c>
      <c r="I150" s="11">
        <f t="shared" si="2"/>
        <v>-706.95999999999913</v>
      </c>
      <c r="J150" s="76">
        <f t="shared" si="5"/>
        <v>9799.989999999987</v>
      </c>
    </row>
    <row r="151" spans="1:10" ht="18.75" x14ac:dyDescent="0.3">
      <c r="A151" s="78">
        <v>42592</v>
      </c>
      <c r="B151" s="85" t="s">
        <v>1312</v>
      </c>
      <c r="D151" s="72" t="s">
        <v>1311</v>
      </c>
      <c r="E151" s="51"/>
      <c r="F151" s="10"/>
      <c r="G151" s="72"/>
      <c r="H151" s="9">
        <v>240</v>
      </c>
      <c r="I151" s="11">
        <f t="shared" si="2"/>
        <v>240</v>
      </c>
      <c r="J151" s="76">
        <f t="shared" si="5"/>
        <v>10039.989999999987</v>
      </c>
    </row>
    <row r="152" spans="1:10" ht="30.75" x14ac:dyDescent="0.3">
      <c r="A152" s="78">
        <v>42594</v>
      </c>
      <c r="B152" s="86" t="s">
        <v>1060</v>
      </c>
      <c r="D152" s="72" t="s">
        <v>1061</v>
      </c>
      <c r="E152" s="51">
        <v>459250</v>
      </c>
      <c r="F152" s="10">
        <v>764380</v>
      </c>
      <c r="G152" s="72">
        <v>33241.879999999997</v>
      </c>
      <c r="H152" s="9">
        <v>25000</v>
      </c>
      <c r="I152" s="11">
        <f t="shared" si="2"/>
        <v>-8241.8799999999974</v>
      </c>
      <c r="J152" s="76">
        <f t="shared" si="5"/>
        <v>1798.1099999999897</v>
      </c>
    </row>
    <row r="153" spans="1:10" ht="18.75" x14ac:dyDescent="0.3">
      <c r="A153" s="78"/>
      <c r="B153" s="85"/>
      <c r="D153" s="72"/>
      <c r="E153" s="51"/>
      <c r="F153" s="10"/>
      <c r="G153" s="72"/>
      <c r="H153" s="9"/>
      <c r="I153" s="11">
        <f t="shared" si="2"/>
        <v>0</v>
      </c>
      <c r="J153" s="76">
        <f t="shared" si="5"/>
        <v>1798.1099999999897</v>
      </c>
    </row>
    <row r="154" spans="1:10" ht="30.75" x14ac:dyDescent="0.3">
      <c r="A154" s="78">
        <v>42601</v>
      </c>
      <c r="B154" s="86" t="s">
        <v>1072</v>
      </c>
      <c r="D154" s="72" t="s">
        <v>1073</v>
      </c>
      <c r="E154" s="51">
        <v>542400</v>
      </c>
      <c r="F154" s="10">
        <v>765234</v>
      </c>
      <c r="G154" s="72">
        <v>34977.39</v>
      </c>
      <c r="H154" s="9">
        <v>30000</v>
      </c>
      <c r="I154" s="11">
        <f t="shared" si="2"/>
        <v>-4977.3899999999994</v>
      </c>
      <c r="J154" s="76">
        <f t="shared" si="5"/>
        <v>-3179.2800000000097</v>
      </c>
    </row>
    <row r="155" spans="1:10" ht="18.75" x14ac:dyDescent="0.3">
      <c r="A155" s="78"/>
      <c r="B155" s="85"/>
      <c r="D155" s="72"/>
      <c r="E155" s="51"/>
      <c r="F155" s="10"/>
      <c r="G155" s="72"/>
      <c r="H155" s="9"/>
      <c r="I155" s="11">
        <f t="shared" si="2"/>
        <v>0</v>
      </c>
      <c r="J155" s="76">
        <f t="shared" si="5"/>
        <v>-3179.2800000000097</v>
      </c>
    </row>
    <row r="156" spans="1:10" ht="30.75" x14ac:dyDescent="0.3">
      <c r="A156" s="78">
        <v>42608</v>
      </c>
      <c r="B156" s="86" t="s">
        <v>1090</v>
      </c>
      <c r="D156" s="72" t="s">
        <v>1089</v>
      </c>
      <c r="E156" s="51">
        <v>740000</v>
      </c>
      <c r="F156" s="10">
        <v>766110</v>
      </c>
      <c r="G156" s="72">
        <v>36741.730000000003</v>
      </c>
      <c r="H156" s="9">
        <v>40000</v>
      </c>
      <c r="I156" s="11">
        <f t="shared" si="2"/>
        <v>3258.2699999999968</v>
      </c>
      <c r="J156" s="76">
        <f t="shared" si="5"/>
        <v>78.989999999987049</v>
      </c>
    </row>
    <row r="157" spans="1:10" ht="18.75" x14ac:dyDescent="0.3">
      <c r="A157" s="78">
        <v>42605</v>
      </c>
      <c r="B157" s="85" t="s">
        <v>1313</v>
      </c>
      <c r="D157" s="72" t="s">
        <v>1314</v>
      </c>
      <c r="E157" s="51"/>
      <c r="F157" s="10"/>
      <c r="G157" s="72"/>
      <c r="H157" s="9">
        <v>300</v>
      </c>
      <c r="I157" s="11">
        <f t="shared" si="2"/>
        <v>300</v>
      </c>
      <c r="J157" s="76">
        <f t="shared" si="5"/>
        <v>378.98999999998705</v>
      </c>
    </row>
    <row r="158" spans="1:10" ht="30.75" x14ac:dyDescent="0.3">
      <c r="A158" s="78">
        <v>42615</v>
      </c>
      <c r="B158" s="103" t="s">
        <v>1100</v>
      </c>
      <c r="D158" s="72" t="s">
        <v>1101</v>
      </c>
      <c r="E158" s="51">
        <v>690420</v>
      </c>
      <c r="F158" s="10">
        <v>767007</v>
      </c>
      <c r="G158" s="72">
        <v>36175.15</v>
      </c>
      <c r="H158" s="9">
        <v>37000</v>
      </c>
      <c r="I158" s="11">
        <f t="shared" si="2"/>
        <v>824.84999999999854</v>
      </c>
      <c r="J158" s="76">
        <f t="shared" si="5"/>
        <v>1203.8399999999856</v>
      </c>
    </row>
    <row r="159" spans="1:10" ht="18.75" x14ac:dyDescent="0.3">
      <c r="A159" s="78"/>
      <c r="B159" s="85"/>
      <c r="D159" s="72"/>
      <c r="E159" s="51"/>
      <c r="F159" s="10"/>
      <c r="G159" s="72"/>
      <c r="H159" s="9"/>
      <c r="I159" s="11">
        <f t="shared" si="2"/>
        <v>0</v>
      </c>
      <c r="J159" s="76">
        <f t="shared" si="5"/>
        <v>1203.8399999999856</v>
      </c>
    </row>
    <row r="160" spans="1:10" ht="30.75" x14ac:dyDescent="0.3">
      <c r="A160" s="78">
        <v>42622</v>
      </c>
      <c r="B160" s="103" t="s">
        <v>1116</v>
      </c>
      <c r="D160" s="72" t="s">
        <v>1117</v>
      </c>
      <c r="E160" s="51">
        <v>699580</v>
      </c>
      <c r="F160" s="10">
        <v>767575</v>
      </c>
      <c r="G160" s="72">
        <v>39548.879999999997</v>
      </c>
      <c r="H160" s="9">
        <v>38000</v>
      </c>
      <c r="I160" s="11">
        <f t="shared" si="2"/>
        <v>-1548.8799999999974</v>
      </c>
      <c r="J160" s="76">
        <f t="shared" si="5"/>
        <v>-345.04000000001179</v>
      </c>
    </row>
    <row r="161" spans="1:11" ht="18.75" x14ac:dyDescent="0.3">
      <c r="A161" s="78"/>
      <c r="B161" s="85"/>
      <c r="D161" s="72"/>
      <c r="E161" s="51"/>
      <c r="F161" s="10"/>
      <c r="G161" s="72"/>
      <c r="H161" s="9"/>
      <c r="I161" s="11">
        <f t="shared" si="2"/>
        <v>0</v>
      </c>
      <c r="J161" s="76">
        <f t="shared" si="5"/>
        <v>-345.04000000001179</v>
      </c>
    </row>
    <row r="162" spans="1:11" ht="30.75" x14ac:dyDescent="0.3">
      <c r="A162" s="78">
        <v>42628</v>
      </c>
      <c r="B162" s="103" t="s">
        <v>1130</v>
      </c>
      <c r="D162" s="72" t="s">
        <v>1131</v>
      </c>
      <c r="E162" s="51">
        <v>694008</v>
      </c>
      <c r="F162" s="151" t="s">
        <v>1132</v>
      </c>
      <c r="G162" s="72">
        <v>66857.06</v>
      </c>
      <c r="H162" s="9">
        <v>36000</v>
      </c>
      <c r="I162" s="11">
        <f t="shared" si="2"/>
        <v>-30857.059999999998</v>
      </c>
      <c r="J162" s="76">
        <f t="shared" si="5"/>
        <v>-31202.100000000009</v>
      </c>
    </row>
    <row r="163" spans="1:11" ht="18.75" x14ac:dyDescent="0.3">
      <c r="A163" s="78"/>
      <c r="B163" s="85"/>
      <c r="D163" s="72"/>
      <c r="E163" s="51"/>
      <c r="F163" s="10"/>
      <c r="G163" s="72"/>
      <c r="H163" s="9">
        <v>35670.379999999997</v>
      </c>
      <c r="I163" s="11">
        <f t="shared" si="2"/>
        <v>35670.379999999997</v>
      </c>
      <c r="J163" s="76">
        <f t="shared" si="5"/>
        <v>4468.2799999999879</v>
      </c>
    </row>
    <row r="164" spans="1:11" ht="30.75" x14ac:dyDescent="0.3">
      <c r="A164" s="78">
        <v>42636</v>
      </c>
      <c r="B164" s="103" t="s">
        <v>1145</v>
      </c>
      <c r="D164" s="72" t="s">
        <v>1146</v>
      </c>
      <c r="E164" s="51">
        <v>612622</v>
      </c>
      <c r="F164" s="10">
        <v>769427</v>
      </c>
      <c r="G164" s="72">
        <v>28974.84</v>
      </c>
      <c r="H164" s="9">
        <v>31000</v>
      </c>
      <c r="I164" s="11">
        <f t="shared" si="2"/>
        <v>2025.1599999999999</v>
      </c>
      <c r="J164" s="76">
        <f t="shared" si="5"/>
        <v>6493.4399999999878</v>
      </c>
    </row>
    <row r="165" spans="1:11" ht="18.75" x14ac:dyDescent="0.3">
      <c r="A165" s="78"/>
      <c r="B165" s="85"/>
      <c r="D165" s="72"/>
      <c r="E165" s="51"/>
      <c r="F165" s="10"/>
      <c r="G165" s="72"/>
      <c r="H165" s="9"/>
      <c r="I165" s="11">
        <f t="shared" si="2"/>
        <v>0</v>
      </c>
      <c r="J165" s="76">
        <f t="shared" si="5"/>
        <v>6493.4399999999878</v>
      </c>
    </row>
    <row r="166" spans="1:11" ht="30.75" x14ac:dyDescent="0.3">
      <c r="A166" s="78">
        <v>42755</v>
      </c>
      <c r="B166" s="88" t="s">
        <v>1343</v>
      </c>
      <c r="D166" s="72" t="s">
        <v>1342</v>
      </c>
      <c r="E166" s="51">
        <v>403522</v>
      </c>
      <c r="F166" s="10">
        <v>784089</v>
      </c>
      <c r="G166" s="72">
        <v>28091</v>
      </c>
      <c r="H166" s="9">
        <v>18500</v>
      </c>
      <c r="I166" s="11">
        <f t="shared" si="2"/>
        <v>-9591</v>
      </c>
      <c r="J166" s="76">
        <f t="shared" si="5"/>
        <v>-3097.5600000000122</v>
      </c>
    </row>
    <row r="167" spans="1:11" ht="18.75" x14ac:dyDescent="0.3">
      <c r="A167" s="78"/>
      <c r="B167" s="85"/>
      <c r="D167" s="72"/>
      <c r="E167" s="51"/>
      <c r="F167" s="10"/>
      <c r="G167" s="72"/>
      <c r="H167" s="9"/>
      <c r="I167" s="11">
        <f t="shared" si="2"/>
        <v>0</v>
      </c>
      <c r="J167" s="76">
        <f t="shared" si="5"/>
        <v>-3097.5600000000122</v>
      </c>
    </row>
    <row r="168" spans="1:11" ht="30.75" x14ac:dyDescent="0.3">
      <c r="A168" s="78">
        <v>42762</v>
      </c>
      <c r="B168" s="88" t="s">
        <v>1352</v>
      </c>
      <c r="D168" s="72" t="s">
        <v>1342</v>
      </c>
      <c r="E168" s="51">
        <v>65349.22</v>
      </c>
      <c r="F168" s="10">
        <v>784089</v>
      </c>
      <c r="G168" s="72"/>
      <c r="H168" s="9">
        <v>3097.56</v>
      </c>
      <c r="I168" s="11">
        <f t="shared" si="2"/>
        <v>3097.56</v>
      </c>
      <c r="J168" s="76">
        <f t="shared" si="5"/>
        <v>-1.2278178473934531E-11</v>
      </c>
    </row>
    <row r="169" spans="1:11" ht="18.75" x14ac:dyDescent="0.3">
      <c r="A169" s="78"/>
      <c r="B169" s="85"/>
      <c r="D169" s="72"/>
      <c r="E169" s="51"/>
      <c r="F169" s="10"/>
      <c r="G169" s="72"/>
      <c r="H169" s="9"/>
      <c r="I169" s="11">
        <f t="shared" si="2"/>
        <v>0</v>
      </c>
      <c r="J169" s="76">
        <f t="shared" si="5"/>
        <v>-1.2278178473934531E-11</v>
      </c>
    </row>
    <row r="170" spans="1:11" ht="19.5" thickBot="1" x14ac:dyDescent="0.35">
      <c r="A170" s="78"/>
      <c r="B170" s="85"/>
      <c r="D170" s="72"/>
      <c r="E170" s="51"/>
      <c r="F170" s="10"/>
      <c r="G170" s="72"/>
      <c r="H170" s="9"/>
      <c r="I170" s="11">
        <f t="shared" si="2"/>
        <v>0</v>
      </c>
      <c r="J170" s="76">
        <f t="shared" si="5"/>
        <v>-1.2278178473934531E-11</v>
      </c>
    </row>
    <row r="171" spans="1:11" ht="19.5" thickBot="1" x14ac:dyDescent="0.35">
      <c r="G171" s="148">
        <f t="shared" ref="G171:H171" si="6">SUM(G4:G170)</f>
        <v>2560307.94</v>
      </c>
      <c r="H171" s="148">
        <f t="shared" si="6"/>
        <v>2560307.94</v>
      </c>
      <c r="I171" s="148">
        <f>SUM(I4:I170)</f>
        <v>-1.2278178473934531E-11</v>
      </c>
      <c r="J171" s="150"/>
    </row>
    <row r="172" spans="1:11" ht="21" x14ac:dyDescent="0.35">
      <c r="K172" s="155" t="s">
        <v>1305</v>
      </c>
    </row>
  </sheetData>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S610"/>
  <sheetViews>
    <sheetView topLeftCell="A551" zoomScale="115" zoomScaleNormal="115" workbookViewId="0">
      <pane xSplit="1" topLeftCell="B1" activePane="topRight" state="frozen"/>
      <selection activeCell="A182" sqref="A182"/>
      <selection pane="topRight" activeCell="B559" sqref="B559"/>
    </sheetView>
  </sheetViews>
  <sheetFormatPr baseColWidth="10" defaultRowHeight="15" x14ac:dyDescent="0.25"/>
  <cols>
    <col min="1" max="1" width="11.42578125" style="275"/>
    <col min="2" max="2" width="66.140625" customWidth="1"/>
    <col min="3" max="3" width="9.28515625" style="462" customWidth="1"/>
    <col min="4" max="4" width="11.42578125" style="462"/>
    <col min="5" max="5" width="16.140625" bestFit="1" customWidth="1"/>
    <col min="6" max="6" width="11.42578125" style="275"/>
    <col min="7" max="7" width="13.5703125" customWidth="1"/>
    <col min="9" max="9" width="14.5703125" customWidth="1"/>
    <col min="10" max="10" width="13.85546875" customWidth="1"/>
    <col min="11" max="11" width="12.7109375" bestFit="1" customWidth="1"/>
    <col min="12" max="12" width="14.42578125" bestFit="1" customWidth="1"/>
  </cols>
  <sheetData>
    <row r="1" spans="1:10" ht="19.5" thickBot="1" x14ac:dyDescent="0.35">
      <c r="A1" s="269"/>
      <c r="B1" s="156" t="s">
        <v>1359</v>
      </c>
      <c r="C1" s="460"/>
      <c r="D1" s="470"/>
      <c r="E1" s="591" t="s">
        <v>1315</v>
      </c>
      <c r="F1" s="591"/>
      <c r="G1" s="591"/>
      <c r="H1" s="591"/>
      <c r="I1" s="9"/>
    </row>
    <row r="2" spans="1:10" ht="32.25" thickBot="1" x14ac:dyDescent="0.3">
      <c r="A2" s="270"/>
      <c r="B2" s="13" t="s">
        <v>0</v>
      </c>
      <c r="C2" s="461"/>
      <c r="D2" s="471"/>
      <c r="E2" s="22" t="s">
        <v>1</v>
      </c>
      <c r="F2" s="15" t="s">
        <v>2</v>
      </c>
      <c r="G2" s="14" t="s">
        <v>3</v>
      </c>
      <c r="H2" s="28" t="s">
        <v>4</v>
      </c>
      <c r="I2" s="126" t="s">
        <v>1293</v>
      </c>
      <c r="J2" s="130" t="s">
        <v>1294</v>
      </c>
    </row>
    <row r="3" spans="1:10" ht="20.25" thickTop="1" thickBot="1" x14ac:dyDescent="0.35">
      <c r="A3" s="271">
        <v>42736</v>
      </c>
      <c r="B3" s="83" t="s">
        <v>637</v>
      </c>
      <c r="D3" s="463"/>
      <c r="E3" s="51"/>
      <c r="F3" s="481"/>
      <c r="G3" s="9"/>
      <c r="H3" s="9"/>
      <c r="I3" s="84">
        <v>0</v>
      </c>
      <c r="J3" s="127">
        <f>I3</f>
        <v>0</v>
      </c>
    </row>
    <row r="4" spans="1:10" ht="15.75" x14ac:dyDescent="0.25">
      <c r="A4" s="269"/>
      <c r="B4" s="48"/>
      <c r="D4" s="463"/>
      <c r="E4" s="51"/>
      <c r="F4" s="481"/>
      <c r="G4" s="9"/>
      <c r="H4" s="9"/>
      <c r="I4" s="11">
        <f t="shared" ref="I4:I71" si="0">H4-G4</f>
        <v>0</v>
      </c>
      <c r="J4" s="152">
        <f>J3+I4</f>
        <v>0</v>
      </c>
    </row>
    <row r="5" spans="1:10" ht="33.75" customHeight="1" x14ac:dyDescent="0.25">
      <c r="A5" s="269">
        <v>42766</v>
      </c>
      <c r="B5" s="157" t="s">
        <v>1360</v>
      </c>
      <c r="D5" s="463" t="s">
        <v>1361</v>
      </c>
      <c r="E5" s="51">
        <v>728350</v>
      </c>
      <c r="F5" s="481" t="s">
        <v>1362</v>
      </c>
      <c r="G5" s="9">
        <v>28528.240000000002</v>
      </c>
      <c r="H5" s="9">
        <v>35000</v>
      </c>
      <c r="I5" s="11">
        <f t="shared" si="0"/>
        <v>6471.7599999999984</v>
      </c>
      <c r="J5" s="128">
        <f t="shared" ref="J5:J12" si="1">J4+I5</f>
        <v>6471.7599999999984</v>
      </c>
    </row>
    <row r="6" spans="1:10" ht="36.75" customHeight="1" x14ac:dyDescent="0.25">
      <c r="A6" s="269">
        <v>42773</v>
      </c>
      <c r="B6" s="159" t="s">
        <v>1397</v>
      </c>
      <c r="D6" s="463" t="s">
        <v>1370</v>
      </c>
      <c r="E6" s="51">
        <v>517750</v>
      </c>
      <c r="F6" s="481" t="s">
        <v>1371</v>
      </c>
      <c r="G6" s="9">
        <v>29562.04</v>
      </c>
      <c r="H6" s="9">
        <v>25000</v>
      </c>
      <c r="I6" s="11">
        <f t="shared" si="0"/>
        <v>-4562.0400000000009</v>
      </c>
      <c r="J6" s="128">
        <f t="shared" si="1"/>
        <v>1909.7199999999975</v>
      </c>
    </row>
    <row r="7" spans="1:10" ht="39" customHeight="1" x14ac:dyDescent="0.25">
      <c r="A7" s="269">
        <v>42780</v>
      </c>
      <c r="B7" s="159" t="s">
        <v>1381</v>
      </c>
      <c r="D7" s="463" t="s">
        <v>1382</v>
      </c>
      <c r="E7" s="51">
        <v>674520</v>
      </c>
      <c r="F7" s="481" t="s">
        <v>1383</v>
      </c>
      <c r="G7" s="9">
        <v>27979.68</v>
      </c>
      <c r="H7" s="9">
        <v>33000</v>
      </c>
      <c r="I7" s="11">
        <f t="shared" si="0"/>
        <v>5020.32</v>
      </c>
      <c r="J7" s="128">
        <f t="shared" si="1"/>
        <v>6930.0399999999972</v>
      </c>
    </row>
    <row r="8" spans="1:10" ht="42.75" customHeight="1" x14ac:dyDescent="0.25">
      <c r="A8" s="269">
        <v>42786</v>
      </c>
      <c r="B8" s="159" t="s">
        <v>1392</v>
      </c>
      <c r="D8" s="463" t="s">
        <v>1393</v>
      </c>
      <c r="E8" s="51">
        <v>511300</v>
      </c>
      <c r="F8" s="481" t="s">
        <v>1394</v>
      </c>
      <c r="G8" s="9">
        <v>26628.18</v>
      </c>
      <c r="H8" s="9">
        <v>25000</v>
      </c>
      <c r="I8" s="11">
        <f t="shared" si="0"/>
        <v>-1628.1800000000003</v>
      </c>
      <c r="J8" s="128">
        <f t="shared" si="1"/>
        <v>5301.8599999999969</v>
      </c>
    </row>
    <row r="9" spans="1:10" ht="40.5" customHeight="1" x14ac:dyDescent="0.25">
      <c r="A9" s="269">
        <v>42794</v>
      </c>
      <c r="B9" s="162" t="s">
        <v>1404</v>
      </c>
      <c r="D9" s="463" t="s">
        <v>1405</v>
      </c>
      <c r="E9" s="51">
        <v>516906</v>
      </c>
      <c r="F9" s="481" t="s">
        <v>1406</v>
      </c>
      <c r="G9" s="9">
        <v>26792.67</v>
      </c>
      <c r="H9" s="9">
        <v>26000</v>
      </c>
      <c r="I9" s="11">
        <f t="shared" si="0"/>
        <v>-792.66999999999825</v>
      </c>
      <c r="J9" s="128">
        <f t="shared" si="1"/>
        <v>4509.1899999999987</v>
      </c>
    </row>
    <row r="10" spans="1:10" ht="42.75" customHeight="1" x14ac:dyDescent="0.25">
      <c r="A10" s="269">
        <v>42795</v>
      </c>
      <c r="B10" s="161" t="s">
        <v>1407</v>
      </c>
      <c r="D10" s="463" t="s">
        <v>1408</v>
      </c>
      <c r="E10" s="51">
        <v>500250</v>
      </c>
      <c r="F10" s="481" t="s">
        <v>1409</v>
      </c>
      <c r="G10" s="9">
        <v>27532.16</v>
      </c>
      <c r="H10" s="9">
        <v>25000</v>
      </c>
      <c r="I10" s="11">
        <f t="shared" si="0"/>
        <v>-2532.16</v>
      </c>
      <c r="J10" s="128">
        <f t="shared" si="1"/>
        <v>1977.0299999999988</v>
      </c>
    </row>
    <row r="11" spans="1:10" ht="38.25" customHeight="1" x14ac:dyDescent="0.25">
      <c r="A11" s="269">
        <v>42801</v>
      </c>
      <c r="B11" s="161" t="s">
        <v>1414</v>
      </c>
      <c r="D11" s="463" t="s">
        <v>1415</v>
      </c>
      <c r="E11" s="51">
        <v>591600</v>
      </c>
      <c r="F11" s="481" t="s">
        <v>1416</v>
      </c>
      <c r="G11" s="9">
        <v>29216.58</v>
      </c>
      <c r="H11" s="9">
        <v>30000</v>
      </c>
      <c r="I11" s="11">
        <f t="shared" si="0"/>
        <v>783.41999999999825</v>
      </c>
      <c r="J11" s="128">
        <f t="shared" si="1"/>
        <v>2760.4499999999971</v>
      </c>
    </row>
    <row r="12" spans="1:10" ht="38.25" customHeight="1" x14ac:dyDescent="0.25">
      <c r="A12" s="269">
        <v>42802</v>
      </c>
      <c r="B12" s="161" t="s">
        <v>1417</v>
      </c>
      <c r="D12" s="463" t="s">
        <v>1418</v>
      </c>
      <c r="E12" s="51">
        <v>552160</v>
      </c>
      <c r="F12" s="481" t="s">
        <v>1419</v>
      </c>
      <c r="G12" s="9">
        <v>28948.47</v>
      </c>
      <c r="H12" s="9">
        <v>28000</v>
      </c>
      <c r="I12" s="11">
        <f t="shared" si="0"/>
        <v>-948.47000000000116</v>
      </c>
      <c r="J12" s="128">
        <f t="shared" si="1"/>
        <v>1811.9799999999959</v>
      </c>
    </row>
    <row r="13" spans="1:10" ht="38.25" customHeight="1" x14ac:dyDescent="0.25">
      <c r="A13" s="269">
        <v>42808</v>
      </c>
      <c r="B13" s="161" t="s">
        <v>1428</v>
      </c>
      <c r="D13" s="463" t="s">
        <v>1430</v>
      </c>
      <c r="E13" s="51">
        <v>619132.5</v>
      </c>
      <c r="F13" s="481" t="s">
        <v>1431</v>
      </c>
      <c r="G13" s="9">
        <v>30190.74</v>
      </c>
      <c r="H13" s="9">
        <v>31500</v>
      </c>
      <c r="I13" s="11">
        <f t="shared" ref="I13" si="2">H13-G13</f>
        <v>1309.2599999999984</v>
      </c>
      <c r="J13" s="128">
        <f t="shared" ref="J13:J78" si="3">J12+I13</f>
        <v>3121.2399999999943</v>
      </c>
    </row>
    <row r="14" spans="1:10" ht="40.5" customHeight="1" x14ac:dyDescent="0.25">
      <c r="A14" s="269">
        <v>42808</v>
      </c>
      <c r="B14" s="161" t="s">
        <v>1429</v>
      </c>
      <c r="D14" s="463" t="s">
        <v>1426</v>
      </c>
      <c r="E14" s="51">
        <v>619132.5</v>
      </c>
      <c r="F14" s="481" t="s">
        <v>1427</v>
      </c>
      <c r="G14" s="9">
        <v>30120.29</v>
      </c>
      <c r="H14" s="9">
        <v>31500</v>
      </c>
      <c r="I14" s="11">
        <f t="shared" si="0"/>
        <v>1379.7099999999991</v>
      </c>
      <c r="J14" s="128">
        <f t="shared" si="3"/>
        <v>4500.9499999999935</v>
      </c>
    </row>
    <row r="15" spans="1:10" ht="37.5" customHeight="1" x14ac:dyDescent="0.25">
      <c r="A15" s="269">
        <v>42815</v>
      </c>
      <c r="B15" s="161" t="s">
        <v>1438</v>
      </c>
      <c r="D15" s="463" t="s">
        <v>1436</v>
      </c>
      <c r="E15" s="51">
        <v>634953</v>
      </c>
      <c r="F15" s="481" t="s">
        <v>1437</v>
      </c>
      <c r="G15" s="9">
        <v>30066.91</v>
      </c>
      <c r="H15" s="9">
        <v>33000</v>
      </c>
      <c r="I15" s="11">
        <f t="shared" si="0"/>
        <v>2933.09</v>
      </c>
      <c r="J15" s="128">
        <f t="shared" si="3"/>
        <v>7434.0399999999936</v>
      </c>
    </row>
    <row r="16" spans="1:10" ht="36" customHeight="1" x14ac:dyDescent="0.25">
      <c r="A16" s="269">
        <v>42815</v>
      </c>
      <c r="B16" s="161" t="s">
        <v>1441</v>
      </c>
      <c r="D16" s="463" t="s">
        <v>1439</v>
      </c>
      <c r="E16" s="51">
        <v>577230</v>
      </c>
      <c r="F16" s="481" t="s">
        <v>1440</v>
      </c>
      <c r="G16" s="9">
        <v>29673.58</v>
      </c>
      <c r="H16" s="9">
        <v>30000</v>
      </c>
      <c r="I16" s="11">
        <f t="shared" si="0"/>
        <v>326.41999999999825</v>
      </c>
      <c r="J16" s="128">
        <f t="shared" si="3"/>
        <v>7760.4599999999919</v>
      </c>
    </row>
    <row r="17" spans="1:13" ht="30.75" customHeight="1" x14ac:dyDescent="0.25">
      <c r="A17" s="269">
        <v>42822</v>
      </c>
      <c r="B17" s="161" t="s">
        <v>1448</v>
      </c>
      <c r="D17" s="463" t="s">
        <v>1449</v>
      </c>
      <c r="E17" s="51">
        <v>545287</v>
      </c>
      <c r="F17" s="481" t="s">
        <v>1450</v>
      </c>
      <c r="G17" s="9">
        <v>27113.15</v>
      </c>
      <c r="H17" s="9">
        <v>29000</v>
      </c>
      <c r="I17" s="11">
        <f t="shared" si="0"/>
        <v>1886.8499999999985</v>
      </c>
      <c r="J17" s="128">
        <f t="shared" si="3"/>
        <v>9647.3099999999904</v>
      </c>
    </row>
    <row r="18" spans="1:13" ht="36" customHeight="1" x14ac:dyDescent="0.25">
      <c r="A18" s="269">
        <v>42824</v>
      </c>
      <c r="B18" s="161" t="s">
        <v>1453</v>
      </c>
      <c r="D18" s="463" t="s">
        <v>1451</v>
      </c>
      <c r="E18" s="51">
        <v>529480</v>
      </c>
      <c r="F18" s="481" t="s">
        <v>1452</v>
      </c>
      <c r="G18" s="9">
        <v>26672.05</v>
      </c>
      <c r="H18" s="9">
        <v>28000</v>
      </c>
      <c r="I18" s="11">
        <f t="shared" si="0"/>
        <v>1327.9500000000007</v>
      </c>
      <c r="J18" s="128">
        <f t="shared" si="3"/>
        <v>10975.259999999991</v>
      </c>
    </row>
    <row r="19" spans="1:13" ht="39" customHeight="1" x14ac:dyDescent="0.25">
      <c r="A19" s="269">
        <v>42825</v>
      </c>
      <c r="B19" s="161" t="s">
        <v>1455</v>
      </c>
      <c r="D19" s="463" t="s">
        <v>1454</v>
      </c>
      <c r="E19" s="51">
        <v>490620</v>
      </c>
      <c r="F19" s="481" t="s">
        <v>1440</v>
      </c>
      <c r="G19" s="9">
        <v>27048.07</v>
      </c>
      <c r="H19" s="9">
        <v>26000</v>
      </c>
      <c r="I19" s="11">
        <f t="shared" si="0"/>
        <v>-1048.0699999999997</v>
      </c>
      <c r="J19" s="128">
        <f t="shared" si="3"/>
        <v>9927.1899999999914</v>
      </c>
    </row>
    <row r="20" spans="1:13" ht="41.25" customHeight="1" x14ac:dyDescent="0.25">
      <c r="A20" s="269">
        <v>42829</v>
      </c>
      <c r="B20" s="162" t="s">
        <v>1461</v>
      </c>
      <c r="D20" s="463" t="s">
        <v>1462</v>
      </c>
      <c r="E20" s="51">
        <v>454224</v>
      </c>
      <c r="F20" s="481" t="s">
        <v>1463</v>
      </c>
      <c r="G20" s="9">
        <v>27139.08</v>
      </c>
      <c r="H20" s="9">
        <v>24000</v>
      </c>
      <c r="I20" s="11">
        <f t="shared" si="0"/>
        <v>-3139.0800000000017</v>
      </c>
      <c r="J20" s="128">
        <f t="shared" si="3"/>
        <v>6788.1099999999897</v>
      </c>
      <c r="M20">
        <f>431.1*40</f>
        <v>17244</v>
      </c>
    </row>
    <row r="21" spans="1:13" ht="33" customHeight="1" x14ac:dyDescent="0.25">
      <c r="A21" s="269">
        <v>42830</v>
      </c>
      <c r="B21" s="162" t="s">
        <v>1466</v>
      </c>
      <c r="D21" s="463" t="s">
        <v>1467</v>
      </c>
      <c r="E21" s="51">
        <v>450768</v>
      </c>
      <c r="F21" s="481" t="s">
        <v>1468</v>
      </c>
      <c r="G21" s="9">
        <v>28089.07</v>
      </c>
      <c r="H21" s="9">
        <v>24000</v>
      </c>
      <c r="I21" s="11">
        <f t="shared" si="0"/>
        <v>-4089.0699999999997</v>
      </c>
      <c r="J21" s="128">
        <f t="shared" si="3"/>
        <v>2699.03999999999</v>
      </c>
      <c r="M21">
        <f>410.2*40</f>
        <v>16408</v>
      </c>
    </row>
    <row r="22" spans="1:13" ht="34.5" customHeight="1" x14ac:dyDescent="0.25">
      <c r="A22" s="269">
        <v>42836</v>
      </c>
      <c r="B22" s="162" t="s">
        <v>1471</v>
      </c>
      <c r="D22" s="463" t="s">
        <v>1472</v>
      </c>
      <c r="E22" s="51">
        <v>506034</v>
      </c>
      <c r="F22" s="481" t="s">
        <v>1473</v>
      </c>
      <c r="G22" s="9">
        <v>27974.99</v>
      </c>
      <c r="H22" s="9">
        <v>27000</v>
      </c>
      <c r="I22" s="11">
        <f t="shared" si="0"/>
        <v>-974.9900000000016</v>
      </c>
      <c r="J22" s="128">
        <f t="shared" si="3"/>
        <v>1724.0499999999884</v>
      </c>
      <c r="M22">
        <f>98.2*39</f>
        <v>3829.8</v>
      </c>
    </row>
    <row r="23" spans="1:13" ht="41.25" customHeight="1" x14ac:dyDescent="0.25">
      <c r="A23" s="269">
        <v>42837</v>
      </c>
      <c r="B23" s="162" t="s">
        <v>1474</v>
      </c>
      <c r="D23" s="463" t="s">
        <v>1475</v>
      </c>
      <c r="E23" s="51">
        <v>516257.5</v>
      </c>
      <c r="F23" s="481" t="s">
        <v>1476</v>
      </c>
      <c r="G23" s="9">
        <v>28014.2</v>
      </c>
      <c r="H23" s="9">
        <v>27500</v>
      </c>
      <c r="I23" s="11">
        <f t="shared" si="0"/>
        <v>-514.20000000000073</v>
      </c>
      <c r="J23" s="128">
        <f t="shared" si="3"/>
        <v>1209.8499999999876</v>
      </c>
    </row>
    <row r="24" spans="1:13" ht="39" customHeight="1" x14ac:dyDescent="0.25">
      <c r="A24" s="269">
        <v>42837</v>
      </c>
      <c r="B24" s="162" t="s">
        <v>1477</v>
      </c>
      <c r="D24" s="463" t="s">
        <v>1478</v>
      </c>
      <c r="E24" s="51">
        <v>516257.5</v>
      </c>
      <c r="F24" s="481" t="s">
        <v>1427</v>
      </c>
      <c r="G24" s="9">
        <v>28283.71</v>
      </c>
      <c r="H24" s="9">
        <v>27500</v>
      </c>
      <c r="I24" s="11">
        <f t="shared" si="0"/>
        <v>-783.70999999999913</v>
      </c>
      <c r="J24" s="128">
        <f t="shared" si="3"/>
        <v>426.1399999999885</v>
      </c>
    </row>
    <row r="25" spans="1:13" ht="38.25" customHeight="1" x14ac:dyDescent="0.25">
      <c r="A25" s="269">
        <v>42843</v>
      </c>
      <c r="B25" s="162" t="s">
        <v>1483</v>
      </c>
      <c r="D25" s="463" t="s">
        <v>1484</v>
      </c>
      <c r="E25" s="51">
        <v>546340</v>
      </c>
      <c r="F25" s="481" t="s">
        <v>1485</v>
      </c>
      <c r="G25" s="9">
        <v>29315.32</v>
      </c>
      <c r="H25" s="9">
        <v>29500</v>
      </c>
      <c r="I25" s="11">
        <f t="shared" si="0"/>
        <v>184.68000000000029</v>
      </c>
      <c r="J25" s="128">
        <f t="shared" si="3"/>
        <v>610.8199999999888</v>
      </c>
    </row>
    <row r="26" spans="1:13" ht="35.25" customHeight="1" x14ac:dyDescent="0.25">
      <c r="A26" s="269">
        <v>42844</v>
      </c>
      <c r="B26" s="162" t="s">
        <v>1486</v>
      </c>
      <c r="D26" s="463" t="s">
        <v>1487</v>
      </c>
      <c r="E26" s="51">
        <v>546428.5</v>
      </c>
      <c r="F26" s="481" t="s">
        <v>1488</v>
      </c>
      <c r="G26" s="9">
        <v>29743.45</v>
      </c>
      <c r="H26" s="9">
        <v>29500</v>
      </c>
      <c r="I26" s="11">
        <f t="shared" si="0"/>
        <v>-243.45000000000073</v>
      </c>
      <c r="J26" s="128">
        <f t="shared" si="3"/>
        <v>367.36999999998807</v>
      </c>
    </row>
    <row r="27" spans="1:13" ht="43.5" customHeight="1" x14ac:dyDescent="0.25">
      <c r="A27" s="269">
        <v>42846</v>
      </c>
      <c r="B27" s="162" t="s">
        <v>1491</v>
      </c>
      <c r="D27" s="463" t="s">
        <v>1492</v>
      </c>
      <c r="E27" s="51">
        <v>564750</v>
      </c>
      <c r="F27" s="481" t="s">
        <v>1493</v>
      </c>
      <c r="G27" s="9">
        <v>30427.32</v>
      </c>
      <c r="H27" s="9">
        <v>30000</v>
      </c>
      <c r="I27" s="11">
        <f t="shared" si="0"/>
        <v>-427.31999999999971</v>
      </c>
      <c r="J27" s="128">
        <f t="shared" si="3"/>
        <v>-59.950000000011642</v>
      </c>
    </row>
    <row r="28" spans="1:13" ht="34.5" customHeight="1" x14ac:dyDescent="0.25">
      <c r="A28" s="269">
        <v>42851</v>
      </c>
      <c r="B28" s="162" t="s">
        <v>1496</v>
      </c>
      <c r="D28" s="463">
        <v>32610</v>
      </c>
      <c r="E28" s="51">
        <v>578460</v>
      </c>
      <c r="F28" s="481" t="s">
        <v>1497</v>
      </c>
      <c r="G28" s="9">
        <v>30453.87</v>
      </c>
      <c r="H28" s="9">
        <v>31000</v>
      </c>
      <c r="I28" s="11">
        <f t="shared" si="0"/>
        <v>546.13000000000102</v>
      </c>
      <c r="J28" s="128">
        <f t="shared" si="3"/>
        <v>486.17999999998938</v>
      </c>
    </row>
    <row r="29" spans="1:13" ht="36" customHeight="1" x14ac:dyDescent="0.25">
      <c r="A29" s="269">
        <v>42853</v>
      </c>
      <c r="B29" s="162" t="s">
        <v>1498</v>
      </c>
      <c r="D29" s="463">
        <v>32632</v>
      </c>
      <c r="E29" s="51">
        <v>589372</v>
      </c>
      <c r="F29" s="481" t="s">
        <v>1499</v>
      </c>
      <c r="G29" s="9">
        <v>30235.759999999998</v>
      </c>
      <c r="H29" s="9">
        <v>31000</v>
      </c>
      <c r="I29" s="11">
        <f t="shared" si="0"/>
        <v>764.2400000000016</v>
      </c>
      <c r="J29" s="128">
        <f t="shared" si="3"/>
        <v>1250.419999999991</v>
      </c>
    </row>
    <row r="30" spans="1:13" ht="41.25" customHeight="1" x14ac:dyDescent="0.25">
      <c r="A30" s="269">
        <v>42857</v>
      </c>
      <c r="B30" s="165" t="s">
        <v>1505</v>
      </c>
      <c r="D30" s="463">
        <v>32633</v>
      </c>
      <c r="E30" s="51">
        <v>606368</v>
      </c>
      <c r="F30" s="481" t="s">
        <v>1506</v>
      </c>
      <c r="G30" s="9">
        <v>31829.03</v>
      </c>
      <c r="H30" s="9">
        <v>32000</v>
      </c>
      <c r="I30" s="11">
        <f t="shared" si="0"/>
        <v>170.97000000000116</v>
      </c>
      <c r="J30" s="128">
        <f t="shared" si="3"/>
        <v>1421.3899999999921</v>
      </c>
    </row>
    <row r="31" spans="1:13" ht="39.75" customHeight="1" x14ac:dyDescent="0.25">
      <c r="A31" s="269">
        <v>42858</v>
      </c>
      <c r="B31" s="165" t="s">
        <v>1526</v>
      </c>
      <c r="D31" s="463">
        <v>60879</v>
      </c>
      <c r="E31" s="51">
        <v>602240</v>
      </c>
      <c r="F31" s="481" t="s">
        <v>1507</v>
      </c>
      <c r="G31" s="9">
        <v>31423.66</v>
      </c>
      <c r="H31" s="9">
        <v>32000</v>
      </c>
      <c r="I31" s="11">
        <f t="shared" si="0"/>
        <v>576.34000000000015</v>
      </c>
      <c r="J31" s="128">
        <f t="shared" si="3"/>
        <v>1997.7299999999923</v>
      </c>
    </row>
    <row r="32" spans="1:13" ht="39.75" customHeight="1" x14ac:dyDescent="0.25">
      <c r="A32" s="269">
        <v>42858</v>
      </c>
      <c r="B32" s="165" t="s">
        <v>1528</v>
      </c>
      <c r="D32" s="463">
        <v>81550</v>
      </c>
      <c r="E32" s="51">
        <v>601920</v>
      </c>
      <c r="F32" s="481" t="s">
        <v>1527</v>
      </c>
      <c r="G32" s="9">
        <v>32827.629999999997</v>
      </c>
      <c r="H32" s="9">
        <v>32000</v>
      </c>
      <c r="I32" s="11">
        <f t="shared" si="0"/>
        <v>-827.62999999999738</v>
      </c>
      <c r="J32" s="128">
        <f t="shared" si="3"/>
        <v>1170.0999999999949</v>
      </c>
    </row>
    <row r="33" spans="1:11" ht="33.75" customHeight="1" x14ac:dyDescent="0.25">
      <c r="A33" s="269">
        <v>42859</v>
      </c>
      <c r="B33" s="165" t="s">
        <v>1517</v>
      </c>
      <c r="D33" s="463">
        <v>32635</v>
      </c>
      <c r="E33" s="51">
        <v>603855</v>
      </c>
      <c r="F33" s="481" t="s">
        <v>1516</v>
      </c>
      <c r="G33" s="9">
        <v>32317.86</v>
      </c>
      <c r="H33" s="9">
        <v>31500</v>
      </c>
      <c r="I33" s="11">
        <f t="shared" si="0"/>
        <v>-817.86000000000058</v>
      </c>
      <c r="J33" s="128">
        <f t="shared" si="3"/>
        <v>352.23999999999432</v>
      </c>
    </row>
    <row r="34" spans="1:11" ht="36" customHeight="1" x14ac:dyDescent="0.25">
      <c r="A34" s="269">
        <v>42865</v>
      </c>
      <c r="B34" s="165" t="s">
        <v>1519</v>
      </c>
      <c r="D34" s="463">
        <v>32636</v>
      </c>
      <c r="E34" s="51">
        <v>599760</v>
      </c>
      <c r="F34" s="481" t="s">
        <v>1518</v>
      </c>
      <c r="G34" s="9">
        <v>32196.51</v>
      </c>
      <c r="H34" s="9">
        <v>31500</v>
      </c>
      <c r="I34" s="11">
        <f t="shared" si="0"/>
        <v>-696.5099999999984</v>
      </c>
      <c r="J34" s="128">
        <f t="shared" si="3"/>
        <v>-344.27000000000407</v>
      </c>
    </row>
    <row r="35" spans="1:11" ht="33" customHeight="1" x14ac:dyDescent="0.25">
      <c r="A35" s="269">
        <v>42871</v>
      </c>
      <c r="B35" s="165" t="s">
        <v>1530</v>
      </c>
      <c r="D35" s="463">
        <v>32637</v>
      </c>
      <c r="E35" s="51">
        <v>616770</v>
      </c>
      <c r="F35" s="481" t="s">
        <v>1529</v>
      </c>
      <c r="G35" s="9">
        <v>32909.72</v>
      </c>
      <c r="H35" s="9">
        <v>33000</v>
      </c>
      <c r="I35" s="11">
        <f t="shared" si="0"/>
        <v>90.279999999998836</v>
      </c>
      <c r="J35" s="128">
        <f t="shared" si="3"/>
        <v>-253.99000000000524</v>
      </c>
    </row>
    <row r="36" spans="1:11" ht="36" customHeight="1" x14ac:dyDescent="0.25">
      <c r="A36" s="269">
        <v>42872</v>
      </c>
      <c r="B36" s="165" t="s">
        <v>1531</v>
      </c>
      <c r="D36" s="463">
        <v>32638</v>
      </c>
      <c r="E36" s="51">
        <v>634168</v>
      </c>
      <c r="F36" s="481" t="s">
        <v>1485</v>
      </c>
      <c r="G36" s="9">
        <v>31541.56</v>
      </c>
      <c r="H36" s="9">
        <v>34000</v>
      </c>
      <c r="I36" s="11">
        <f t="shared" si="0"/>
        <v>2458.4399999999987</v>
      </c>
      <c r="J36" s="128">
        <f t="shared" si="3"/>
        <v>2204.4499999999935</v>
      </c>
    </row>
    <row r="37" spans="1:11" ht="39" x14ac:dyDescent="0.25">
      <c r="A37" s="269">
        <v>42878</v>
      </c>
      <c r="B37" s="165" t="s">
        <v>1540</v>
      </c>
      <c r="D37" s="463">
        <v>32639</v>
      </c>
      <c r="E37" s="51">
        <v>614724</v>
      </c>
      <c r="F37" s="481" t="s">
        <v>1506</v>
      </c>
      <c r="G37" s="9">
        <v>32782.89</v>
      </c>
      <c r="H37" s="9">
        <v>33000</v>
      </c>
      <c r="I37" s="11">
        <f t="shared" si="0"/>
        <v>217.11000000000058</v>
      </c>
      <c r="J37" s="128">
        <f t="shared" si="3"/>
        <v>2421.559999999994</v>
      </c>
    </row>
    <row r="38" spans="1:11" ht="36.75" customHeight="1" x14ac:dyDescent="0.25">
      <c r="A38" s="269">
        <v>42879</v>
      </c>
      <c r="B38" s="165" t="s">
        <v>1541</v>
      </c>
      <c r="D38" s="463">
        <v>32640</v>
      </c>
      <c r="E38" s="51">
        <v>597056</v>
      </c>
      <c r="F38" s="481" t="s">
        <v>1542</v>
      </c>
      <c r="G38" s="9">
        <v>33963.15</v>
      </c>
      <c r="H38" s="9">
        <v>32000</v>
      </c>
      <c r="I38" s="11">
        <f t="shared" si="0"/>
        <v>-1963.1500000000015</v>
      </c>
      <c r="J38" s="128">
        <f t="shared" si="3"/>
        <v>458.40999999999258</v>
      </c>
    </row>
    <row r="39" spans="1:11" ht="39.75" customHeight="1" x14ac:dyDescent="0.25">
      <c r="A39" s="269">
        <v>42885</v>
      </c>
      <c r="B39" s="165" t="s">
        <v>1549</v>
      </c>
      <c r="D39" s="463">
        <v>90287</v>
      </c>
      <c r="E39" s="51">
        <v>649005</v>
      </c>
      <c r="F39" s="481" t="s">
        <v>1550</v>
      </c>
      <c r="G39" s="9">
        <v>32465.82</v>
      </c>
      <c r="H39" s="9">
        <v>35000</v>
      </c>
      <c r="I39" s="11">
        <f t="shared" si="0"/>
        <v>2534.1800000000003</v>
      </c>
      <c r="J39" s="128">
        <f t="shared" si="3"/>
        <v>2992.5899999999929</v>
      </c>
    </row>
    <row r="40" spans="1:11" ht="39" x14ac:dyDescent="0.25">
      <c r="A40" s="269">
        <v>42886</v>
      </c>
      <c r="B40" s="165" t="s">
        <v>1551</v>
      </c>
      <c r="D40" s="463">
        <v>90328</v>
      </c>
      <c r="E40" s="51">
        <v>654220</v>
      </c>
      <c r="F40" s="481" t="s">
        <v>1406</v>
      </c>
      <c r="G40" s="9">
        <v>31071.759999999998</v>
      </c>
      <c r="H40" s="9">
        <v>35000</v>
      </c>
      <c r="I40" s="11">
        <f t="shared" si="0"/>
        <v>3928.2400000000016</v>
      </c>
      <c r="J40" s="128">
        <f t="shared" si="3"/>
        <v>6920.8299999999945</v>
      </c>
    </row>
    <row r="41" spans="1:11" ht="36.75" customHeight="1" x14ac:dyDescent="0.25">
      <c r="A41" s="269">
        <v>42892</v>
      </c>
      <c r="B41" s="168" t="s">
        <v>1559</v>
      </c>
      <c r="D41" s="463">
        <v>90329</v>
      </c>
      <c r="E41" s="51">
        <v>554130</v>
      </c>
      <c r="F41" s="481" t="s">
        <v>1558</v>
      </c>
      <c r="G41" s="9">
        <v>29384.67</v>
      </c>
      <c r="H41" s="9">
        <v>30000</v>
      </c>
      <c r="I41" s="11">
        <f t="shared" si="0"/>
        <v>615.33000000000175</v>
      </c>
      <c r="J41" s="128">
        <f t="shared" si="3"/>
        <v>7536.1599999999962</v>
      </c>
    </row>
    <row r="42" spans="1:11" ht="36" customHeight="1" x14ac:dyDescent="0.25">
      <c r="A42" s="269">
        <v>42893</v>
      </c>
      <c r="B42" s="168" t="s">
        <v>1561</v>
      </c>
      <c r="D42" s="463">
        <v>90373</v>
      </c>
      <c r="E42" s="51">
        <v>554130</v>
      </c>
      <c r="F42" s="481" t="s">
        <v>1560</v>
      </c>
      <c r="G42" s="9">
        <v>30307.119999999999</v>
      </c>
      <c r="H42" s="9">
        <v>30000</v>
      </c>
      <c r="I42" s="11">
        <f t="shared" si="0"/>
        <v>-307.11999999999898</v>
      </c>
      <c r="J42" s="128">
        <f t="shared" si="3"/>
        <v>7229.0399999999972</v>
      </c>
    </row>
    <row r="43" spans="1:11" ht="40.5" x14ac:dyDescent="0.35">
      <c r="A43" s="269">
        <v>42899</v>
      </c>
      <c r="B43" s="168" t="s">
        <v>1568</v>
      </c>
      <c r="D43" s="463">
        <v>90331</v>
      </c>
      <c r="E43" s="51">
        <v>546180</v>
      </c>
      <c r="F43" s="481" t="s">
        <v>1569</v>
      </c>
      <c r="G43" s="9">
        <v>32882.85</v>
      </c>
      <c r="H43" s="9">
        <v>30000</v>
      </c>
      <c r="I43" s="11">
        <f t="shared" si="0"/>
        <v>-2882.8499999999985</v>
      </c>
      <c r="J43" s="172">
        <f t="shared" si="3"/>
        <v>4346.1899999999987</v>
      </c>
      <c r="K43" s="173" t="s">
        <v>1655</v>
      </c>
    </row>
    <row r="44" spans="1:11" ht="39" x14ac:dyDescent="0.25">
      <c r="A44" s="269">
        <v>42900</v>
      </c>
      <c r="B44" s="168" t="s">
        <v>1570</v>
      </c>
      <c r="D44" s="463">
        <v>90336</v>
      </c>
      <c r="E44" s="51">
        <v>544680</v>
      </c>
      <c r="F44" s="481" t="s">
        <v>1571</v>
      </c>
      <c r="G44" s="9">
        <v>32207.33</v>
      </c>
      <c r="H44" s="9">
        <v>30000</v>
      </c>
      <c r="I44" s="11">
        <f t="shared" si="0"/>
        <v>-2207.3300000000017</v>
      </c>
      <c r="J44" s="128">
        <f t="shared" si="3"/>
        <v>2138.8599999999969</v>
      </c>
    </row>
    <row r="45" spans="1:11" ht="39" x14ac:dyDescent="0.25">
      <c r="A45" s="269">
        <v>42906</v>
      </c>
      <c r="B45" s="168" t="s">
        <v>1574</v>
      </c>
      <c r="D45" s="463">
        <v>90338</v>
      </c>
      <c r="E45" s="51">
        <v>619275</v>
      </c>
      <c r="F45" s="481" t="s">
        <v>1575</v>
      </c>
      <c r="G45" s="9">
        <v>33421.769999999997</v>
      </c>
      <c r="H45" s="9">
        <v>34500</v>
      </c>
      <c r="I45" s="11">
        <f t="shared" si="0"/>
        <v>1078.2300000000032</v>
      </c>
      <c r="J45" s="128">
        <f t="shared" si="3"/>
        <v>3217.09</v>
      </c>
    </row>
    <row r="46" spans="1:11" ht="39" x14ac:dyDescent="0.25">
      <c r="A46" s="269">
        <v>42907</v>
      </c>
      <c r="B46" s="168" t="s">
        <v>1576</v>
      </c>
      <c r="D46" s="463">
        <v>90339</v>
      </c>
      <c r="E46" s="51">
        <v>619792.5</v>
      </c>
      <c r="F46" s="481" t="s">
        <v>1362</v>
      </c>
      <c r="G46" s="9">
        <v>33081.83</v>
      </c>
      <c r="H46" s="9">
        <v>34500</v>
      </c>
      <c r="I46" s="11">
        <f t="shared" si="0"/>
        <v>1418.1699999999983</v>
      </c>
      <c r="J46" s="128">
        <f t="shared" si="3"/>
        <v>4635.2599999999984</v>
      </c>
    </row>
    <row r="47" spans="1:11" ht="39" x14ac:dyDescent="0.25">
      <c r="A47" s="269">
        <v>42913</v>
      </c>
      <c r="B47" s="168" t="s">
        <v>1587</v>
      </c>
      <c r="D47" s="463" t="s">
        <v>1588</v>
      </c>
      <c r="E47" s="51">
        <v>611932</v>
      </c>
      <c r="F47" s="481" t="s">
        <v>1589</v>
      </c>
      <c r="G47" s="9">
        <v>35245.519999999997</v>
      </c>
      <c r="H47" s="9">
        <v>34000</v>
      </c>
      <c r="I47" s="11">
        <f t="shared" si="0"/>
        <v>-1245.5199999999968</v>
      </c>
      <c r="J47" s="128">
        <f t="shared" si="3"/>
        <v>3389.7400000000016</v>
      </c>
    </row>
    <row r="48" spans="1:11" ht="39" x14ac:dyDescent="0.25">
      <c r="A48" s="269">
        <v>42914</v>
      </c>
      <c r="B48" s="168" t="s">
        <v>1590</v>
      </c>
      <c r="D48" s="463" t="s">
        <v>1591</v>
      </c>
      <c r="E48" s="51">
        <v>608838</v>
      </c>
      <c r="F48" s="481" t="s">
        <v>1592</v>
      </c>
      <c r="G48" s="9">
        <v>35871.230000000003</v>
      </c>
      <c r="H48" s="9">
        <v>34000</v>
      </c>
      <c r="I48" s="11">
        <f t="shared" si="0"/>
        <v>-1871.2300000000032</v>
      </c>
      <c r="J48" s="128">
        <f t="shared" si="3"/>
        <v>1518.5099999999984</v>
      </c>
    </row>
    <row r="49" spans="1:11" ht="39" x14ac:dyDescent="0.25">
      <c r="A49" s="269">
        <v>42919</v>
      </c>
      <c r="B49" s="169" t="s">
        <v>1595</v>
      </c>
      <c r="D49" s="463" t="s">
        <v>1596</v>
      </c>
      <c r="E49" s="51">
        <v>638680</v>
      </c>
      <c r="F49" s="481" t="s">
        <v>1597</v>
      </c>
      <c r="G49" s="9">
        <v>37566.413999999997</v>
      </c>
      <c r="H49" s="9">
        <v>35000</v>
      </c>
      <c r="I49" s="11">
        <f t="shared" si="0"/>
        <v>-2566.413999999997</v>
      </c>
      <c r="J49" s="128">
        <f t="shared" si="3"/>
        <v>-1047.9039999999986</v>
      </c>
    </row>
    <row r="50" spans="1:11" ht="39" x14ac:dyDescent="0.25">
      <c r="A50" s="269">
        <v>42921</v>
      </c>
      <c r="B50" s="169" t="s">
        <v>1600</v>
      </c>
      <c r="D50" s="463" t="s">
        <v>1601</v>
      </c>
      <c r="E50" s="51">
        <v>680208</v>
      </c>
      <c r="F50" s="481" t="s">
        <v>1468</v>
      </c>
      <c r="G50" s="9">
        <v>38122.910000000003</v>
      </c>
      <c r="H50" s="9">
        <v>37000</v>
      </c>
      <c r="I50" s="11">
        <f t="shared" si="0"/>
        <v>-1122.9100000000035</v>
      </c>
      <c r="J50" s="128">
        <f t="shared" si="3"/>
        <v>-2170.8140000000021</v>
      </c>
    </row>
    <row r="51" spans="1:11" ht="39" x14ac:dyDescent="0.25">
      <c r="A51" s="269">
        <v>42927</v>
      </c>
      <c r="B51" s="169" t="s">
        <v>1606</v>
      </c>
      <c r="D51" s="463" t="s">
        <v>1607</v>
      </c>
      <c r="E51" s="51">
        <v>730539</v>
      </c>
      <c r="F51" s="481" t="s">
        <v>1362</v>
      </c>
      <c r="G51" s="9">
        <v>37593.71</v>
      </c>
      <c r="H51" s="9">
        <v>40500</v>
      </c>
      <c r="I51" s="11">
        <f t="shared" si="0"/>
        <v>2906.2900000000009</v>
      </c>
      <c r="J51" s="128">
        <f t="shared" si="3"/>
        <v>735.47599999999875</v>
      </c>
    </row>
    <row r="52" spans="1:11" ht="42" customHeight="1" x14ac:dyDescent="0.25">
      <c r="A52" s="269">
        <v>42927</v>
      </c>
      <c r="B52" s="169" t="s">
        <v>1608</v>
      </c>
      <c r="D52" s="463" t="s">
        <v>1609</v>
      </c>
      <c r="E52" s="51">
        <v>730539</v>
      </c>
      <c r="F52" s="481" t="s">
        <v>1610</v>
      </c>
      <c r="G52" s="9">
        <v>37884.9</v>
      </c>
      <c r="H52" s="9">
        <v>40500</v>
      </c>
      <c r="I52" s="11">
        <f t="shared" si="0"/>
        <v>2615.0999999999985</v>
      </c>
      <c r="J52" s="128">
        <f t="shared" si="3"/>
        <v>3350.5759999999973</v>
      </c>
    </row>
    <row r="53" spans="1:11" ht="35.25" customHeight="1" x14ac:dyDescent="0.25">
      <c r="A53" s="269">
        <v>42934</v>
      </c>
      <c r="B53" s="169" t="s">
        <v>1615</v>
      </c>
      <c r="D53" s="463" t="s">
        <v>1616</v>
      </c>
      <c r="E53" s="51">
        <v>721305</v>
      </c>
      <c r="F53" s="481" t="s">
        <v>1450</v>
      </c>
      <c r="G53" s="9">
        <v>37844.69</v>
      </c>
      <c r="H53" s="9">
        <v>40500</v>
      </c>
      <c r="I53" s="11">
        <f t="shared" si="0"/>
        <v>2655.3099999999977</v>
      </c>
      <c r="J53" s="128">
        <f t="shared" si="3"/>
        <v>6005.885999999995</v>
      </c>
    </row>
    <row r="54" spans="1:11" ht="39.75" customHeight="1" x14ac:dyDescent="0.25">
      <c r="A54" s="269">
        <v>42935</v>
      </c>
      <c r="B54" s="169" t="s">
        <v>1617</v>
      </c>
      <c r="D54" s="463" t="s">
        <v>1618</v>
      </c>
      <c r="E54" s="51">
        <v>721305</v>
      </c>
      <c r="F54" s="481" t="s">
        <v>1619</v>
      </c>
      <c r="G54" s="9">
        <v>38068.32</v>
      </c>
      <c r="H54" s="9">
        <v>40500</v>
      </c>
      <c r="I54" s="11">
        <f t="shared" si="0"/>
        <v>2431.6800000000003</v>
      </c>
      <c r="J54" s="128">
        <f t="shared" si="3"/>
        <v>8437.5659999999953</v>
      </c>
    </row>
    <row r="55" spans="1:11" ht="39" x14ac:dyDescent="0.25">
      <c r="A55" s="269">
        <v>42941</v>
      </c>
      <c r="B55" s="169" t="s">
        <v>1624</v>
      </c>
      <c r="D55" s="463" t="s">
        <v>1625</v>
      </c>
      <c r="E55" s="51">
        <v>666102</v>
      </c>
      <c r="F55" s="481" t="s">
        <v>1626</v>
      </c>
      <c r="G55" s="9">
        <v>35214.120000000003</v>
      </c>
      <c r="H55" s="9">
        <v>38000</v>
      </c>
      <c r="I55" s="11">
        <f t="shared" si="0"/>
        <v>2785.8799999999974</v>
      </c>
      <c r="J55" s="128">
        <f t="shared" si="3"/>
        <v>11223.445999999993</v>
      </c>
    </row>
    <row r="56" spans="1:11" ht="40.5" x14ac:dyDescent="0.35">
      <c r="A56" s="269">
        <v>42942</v>
      </c>
      <c r="B56" s="169" t="s">
        <v>1627</v>
      </c>
      <c r="D56" s="463" t="s">
        <v>1628</v>
      </c>
      <c r="E56" s="51">
        <v>667508</v>
      </c>
      <c r="F56" s="481" t="s">
        <v>1629</v>
      </c>
      <c r="G56" s="9">
        <v>33664.620000000003</v>
      </c>
      <c r="H56" s="9">
        <v>38000</v>
      </c>
      <c r="I56" s="11">
        <f t="shared" si="0"/>
        <v>4335.3799999999974</v>
      </c>
      <c r="J56" s="172">
        <f t="shared" si="3"/>
        <v>15558.82599999999</v>
      </c>
      <c r="K56" s="176" t="s">
        <v>1656</v>
      </c>
    </row>
    <row r="57" spans="1:11" ht="39" x14ac:dyDescent="0.25">
      <c r="A57" s="269">
        <v>42948</v>
      </c>
      <c r="B57" s="170" t="s">
        <v>1634</v>
      </c>
      <c r="D57" s="463" t="s">
        <v>1635</v>
      </c>
      <c r="E57" s="51">
        <v>682100</v>
      </c>
      <c r="F57" s="481" t="s">
        <v>1636</v>
      </c>
      <c r="G57" s="9">
        <v>32164.86</v>
      </c>
      <c r="H57" s="9">
        <v>38000</v>
      </c>
      <c r="I57" s="11">
        <f t="shared" si="0"/>
        <v>5835.1399999999994</v>
      </c>
      <c r="J57" s="128">
        <f t="shared" si="3"/>
        <v>21393.965999999989</v>
      </c>
    </row>
    <row r="58" spans="1:11" ht="39" x14ac:dyDescent="0.25">
      <c r="A58" s="269">
        <v>42949</v>
      </c>
      <c r="B58" s="170" t="s">
        <v>1637</v>
      </c>
      <c r="D58" s="463" t="s">
        <v>1644</v>
      </c>
      <c r="E58" s="51">
        <v>678680</v>
      </c>
      <c r="F58" s="481" t="s">
        <v>1638</v>
      </c>
      <c r="G58" s="9">
        <v>31738.17</v>
      </c>
      <c r="H58" s="9">
        <v>38000</v>
      </c>
      <c r="I58" s="11">
        <f t="shared" si="0"/>
        <v>6261.8300000000017</v>
      </c>
      <c r="J58" s="128">
        <f t="shared" si="3"/>
        <v>27655.795999999991</v>
      </c>
    </row>
    <row r="59" spans="1:11" ht="39" x14ac:dyDescent="0.25">
      <c r="A59" s="269">
        <v>42955</v>
      </c>
      <c r="B59" s="170" t="s">
        <v>1643</v>
      </c>
      <c r="D59" s="463" t="s">
        <v>1645</v>
      </c>
      <c r="E59" s="51">
        <v>358400</v>
      </c>
      <c r="F59" s="481" t="s">
        <v>1450</v>
      </c>
      <c r="G59" s="9">
        <v>31497.81</v>
      </c>
      <c r="H59" s="9">
        <v>20000</v>
      </c>
      <c r="I59" s="11">
        <f t="shared" si="0"/>
        <v>-11497.810000000001</v>
      </c>
      <c r="J59" s="128">
        <f t="shared" si="3"/>
        <v>16157.98599999999</v>
      </c>
    </row>
    <row r="60" spans="1:11" ht="39" x14ac:dyDescent="0.25">
      <c r="A60" s="269">
        <v>42956</v>
      </c>
      <c r="B60" s="170" t="s">
        <v>1646</v>
      </c>
      <c r="D60" s="463" t="s">
        <v>1647</v>
      </c>
      <c r="E60" s="51">
        <v>360300</v>
      </c>
      <c r="F60" s="481" t="s">
        <v>1648</v>
      </c>
      <c r="G60" s="9">
        <v>30506.12</v>
      </c>
      <c r="H60" s="9">
        <v>20000</v>
      </c>
      <c r="I60" s="11">
        <f t="shared" si="0"/>
        <v>-10506.119999999999</v>
      </c>
      <c r="J60" s="128">
        <f t="shared" si="3"/>
        <v>5651.8659999999909</v>
      </c>
    </row>
    <row r="61" spans="1:11" ht="35.25" customHeight="1" x14ac:dyDescent="0.25">
      <c r="A61" s="269">
        <v>42962</v>
      </c>
      <c r="B61" s="170" t="s">
        <v>1664</v>
      </c>
      <c r="D61" s="463" t="s">
        <v>1665</v>
      </c>
      <c r="E61" s="51">
        <v>500360</v>
      </c>
      <c r="F61" s="481" t="s">
        <v>1666</v>
      </c>
      <c r="G61" s="9">
        <v>31013.66</v>
      </c>
      <c r="H61" s="9">
        <v>28000</v>
      </c>
      <c r="I61" s="11">
        <f t="shared" si="0"/>
        <v>-3013.66</v>
      </c>
      <c r="J61" s="128">
        <f t="shared" si="3"/>
        <v>2638.205999999991</v>
      </c>
    </row>
    <row r="62" spans="1:11" ht="39" x14ac:dyDescent="0.25">
      <c r="A62" s="269">
        <v>42963</v>
      </c>
      <c r="B62" s="170" t="s">
        <v>1661</v>
      </c>
      <c r="D62" s="463" t="s">
        <v>1662</v>
      </c>
      <c r="E62" s="51">
        <v>536550</v>
      </c>
      <c r="F62" s="481" t="s">
        <v>1663</v>
      </c>
      <c r="G62" s="9">
        <v>31553.34</v>
      </c>
      <c r="H62" s="9">
        <v>30000</v>
      </c>
      <c r="I62" s="11">
        <f t="shared" si="0"/>
        <v>-1553.3400000000001</v>
      </c>
      <c r="J62" s="128">
        <f t="shared" si="3"/>
        <v>1084.8659999999909</v>
      </c>
    </row>
    <row r="63" spans="1:11" ht="33.75" customHeight="1" x14ac:dyDescent="0.25">
      <c r="A63" s="269">
        <v>42969</v>
      </c>
      <c r="B63" s="170" t="s">
        <v>1667</v>
      </c>
      <c r="D63" s="463" t="s">
        <v>1668</v>
      </c>
      <c r="E63" s="51">
        <v>550529</v>
      </c>
      <c r="F63" s="481" t="s">
        <v>1638</v>
      </c>
      <c r="G63" s="9">
        <v>32450.61</v>
      </c>
      <c r="H63" s="9">
        <v>31000</v>
      </c>
      <c r="I63" s="11">
        <f t="shared" si="0"/>
        <v>-1450.6100000000006</v>
      </c>
      <c r="J63" s="128">
        <f t="shared" si="3"/>
        <v>-365.74400000000969</v>
      </c>
    </row>
    <row r="64" spans="1:11" ht="39" x14ac:dyDescent="0.25">
      <c r="A64" s="269">
        <v>42817</v>
      </c>
      <c r="B64" s="170" t="s">
        <v>1669</v>
      </c>
      <c r="D64" s="463" t="s">
        <v>1670</v>
      </c>
      <c r="E64" s="51">
        <v>550064</v>
      </c>
      <c r="F64" s="481" t="s">
        <v>1569</v>
      </c>
      <c r="G64" s="9">
        <v>32801.22</v>
      </c>
      <c r="H64" s="9">
        <v>31000</v>
      </c>
      <c r="I64" s="11">
        <f t="shared" si="0"/>
        <v>-1801.2200000000012</v>
      </c>
      <c r="J64" s="128">
        <f t="shared" si="3"/>
        <v>-2166.9640000000109</v>
      </c>
    </row>
    <row r="65" spans="1:19" ht="35.25" customHeight="1" x14ac:dyDescent="0.25">
      <c r="A65" s="269">
        <v>42977</v>
      </c>
      <c r="B65" s="170" t="s">
        <v>1682</v>
      </c>
      <c r="D65" s="463" t="s">
        <v>1670</v>
      </c>
      <c r="E65" s="51">
        <v>36658.57</v>
      </c>
      <c r="F65" s="481" t="s">
        <v>1569</v>
      </c>
      <c r="G65" s="9">
        <v>0</v>
      </c>
      <c r="H65" s="9">
        <v>2166.96</v>
      </c>
      <c r="I65" s="177">
        <f t="shared" si="0"/>
        <v>2166.96</v>
      </c>
      <c r="J65" s="172">
        <f t="shared" si="3"/>
        <v>-4.000000010819349E-3</v>
      </c>
      <c r="K65" s="182" t="s">
        <v>1305</v>
      </c>
    </row>
    <row r="66" spans="1:19" ht="35.25" customHeight="1" x14ac:dyDescent="0.25">
      <c r="A66" s="269"/>
      <c r="B66" s="181"/>
      <c r="D66" s="463"/>
      <c r="E66" s="51"/>
      <c r="F66" s="481"/>
      <c r="G66" s="9"/>
      <c r="H66" s="9"/>
      <c r="I66" s="177">
        <f t="shared" ref="I66" si="4">H66-G66</f>
        <v>0</v>
      </c>
      <c r="J66" s="172">
        <f t="shared" ref="J66" si="5">J65+I66</f>
        <v>-4.000000010819349E-3</v>
      </c>
      <c r="K66" s="182"/>
    </row>
    <row r="67" spans="1:19" ht="39" x14ac:dyDescent="0.25">
      <c r="A67" s="269">
        <v>42983</v>
      </c>
      <c r="B67" s="180" t="s">
        <v>1683</v>
      </c>
      <c r="D67" s="463" t="s">
        <v>1681</v>
      </c>
      <c r="E67" s="51">
        <v>627130</v>
      </c>
      <c r="F67" s="481" t="s">
        <v>1527</v>
      </c>
      <c r="G67" s="9">
        <v>33830.79</v>
      </c>
      <c r="H67" s="9">
        <v>35000</v>
      </c>
      <c r="I67" s="11">
        <f t="shared" si="0"/>
        <v>1169.2099999999991</v>
      </c>
      <c r="J67" s="128">
        <f>J65+I67</f>
        <v>1169.2059999999883</v>
      </c>
    </row>
    <row r="68" spans="1:19" ht="39" x14ac:dyDescent="0.25">
      <c r="A68" s="269">
        <v>42984</v>
      </c>
      <c r="B68" s="180" t="s">
        <v>1684</v>
      </c>
      <c r="D68" s="463" t="s">
        <v>1689</v>
      </c>
      <c r="E68" s="51">
        <v>624785</v>
      </c>
      <c r="F68" s="481" t="s">
        <v>1427</v>
      </c>
      <c r="G68" s="9">
        <v>33484.699999999997</v>
      </c>
      <c r="H68" s="9">
        <v>35000</v>
      </c>
      <c r="I68" s="11">
        <f t="shared" si="0"/>
        <v>1515.3000000000029</v>
      </c>
      <c r="J68" s="128">
        <f t="shared" si="3"/>
        <v>2684.5059999999912</v>
      </c>
    </row>
    <row r="69" spans="1:19" ht="39" x14ac:dyDescent="0.25">
      <c r="A69" s="269">
        <v>42990</v>
      </c>
      <c r="B69" s="180" t="s">
        <v>1688</v>
      </c>
      <c r="D69" s="463" t="s">
        <v>1690</v>
      </c>
      <c r="E69" s="51">
        <v>567488</v>
      </c>
      <c r="F69" s="481" t="s">
        <v>1638</v>
      </c>
      <c r="G69" s="9">
        <v>32367.29</v>
      </c>
      <c r="H69" s="9">
        <v>32000</v>
      </c>
      <c r="I69" s="11">
        <f t="shared" si="0"/>
        <v>-367.29000000000087</v>
      </c>
      <c r="J69" s="128">
        <f t="shared" si="3"/>
        <v>2317.2159999999903</v>
      </c>
    </row>
    <row r="70" spans="1:19" ht="37.5" customHeight="1" x14ac:dyDescent="0.25">
      <c r="A70" s="269">
        <v>42991</v>
      </c>
      <c r="B70" s="180" t="s">
        <v>1691</v>
      </c>
      <c r="D70" s="463" t="s">
        <v>1690</v>
      </c>
      <c r="E70" s="51">
        <v>70720</v>
      </c>
      <c r="F70" s="481" t="s">
        <v>1638</v>
      </c>
      <c r="G70" s="9"/>
      <c r="H70" s="9">
        <v>4000</v>
      </c>
      <c r="I70" s="11">
        <f t="shared" si="0"/>
        <v>4000</v>
      </c>
      <c r="J70" s="128">
        <f t="shared" si="3"/>
        <v>6317.2159999999903</v>
      </c>
    </row>
    <row r="71" spans="1:19" ht="36.75" customHeight="1" x14ac:dyDescent="0.25">
      <c r="A71" s="269">
        <v>42991</v>
      </c>
      <c r="B71" s="180" t="s">
        <v>1692</v>
      </c>
      <c r="D71" s="463" t="s">
        <v>1693</v>
      </c>
      <c r="E71" s="51">
        <v>636480</v>
      </c>
      <c r="F71" s="481" t="s">
        <v>1569</v>
      </c>
      <c r="G71" s="9">
        <v>31976.86</v>
      </c>
      <c r="H71" s="9">
        <v>36000</v>
      </c>
      <c r="I71" s="11">
        <f t="shared" si="0"/>
        <v>4023.1399999999994</v>
      </c>
      <c r="J71" s="128">
        <f t="shared" si="3"/>
        <v>10340.355999999989</v>
      </c>
      <c r="K71" s="47"/>
      <c r="L71" s="47"/>
      <c r="M71" s="47"/>
      <c r="N71" s="47"/>
      <c r="O71" s="47"/>
      <c r="P71" s="47"/>
      <c r="Q71" s="47"/>
      <c r="R71" s="47"/>
      <c r="S71" s="47"/>
    </row>
    <row r="72" spans="1:19" ht="39" x14ac:dyDescent="0.25">
      <c r="A72" s="269">
        <v>42991</v>
      </c>
      <c r="B72" s="180" t="s">
        <v>1694</v>
      </c>
      <c r="D72" s="463" t="s">
        <v>1695</v>
      </c>
      <c r="E72" s="51">
        <v>636840</v>
      </c>
      <c r="F72" s="481" t="s">
        <v>1506</v>
      </c>
      <c r="G72" s="9">
        <v>31487.08</v>
      </c>
      <c r="H72" s="9">
        <v>36000</v>
      </c>
      <c r="I72" s="11">
        <f t="shared" ref="I72:I136" si="6">H72-G72</f>
        <v>4512.9199999999983</v>
      </c>
      <c r="J72" s="128">
        <f t="shared" si="3"/>
        <v>14853.275999999987</v>
      </c>
    </row>
    <row r="73" spans="1:19" ht="39" x14ac:dyDescent="0.25">
      <c r="A73" s="269">
        <v>42997</v>
      </c>
      <c r="B73" s="180" t="s">
        <v>1701</v>
      </c>
      <c r="D73" s="463" t="s">
        <v>1702</v>
      </c>
      <c r="E73" s="51">
        <v>497812</v>
      </c>
      <c r="F73" s="481" t="s">
        <v>1703</v>
      </c>
      <c r="G73" s="9">
        <v>28927</v>
      </c>
      <c r="H73" s="9">
        <v>28000</v>
      </c>
      <c r="I73" s="11">
        <f t="shared" si="6"/>
        <v>-927</v>
      </c>
      <c r="J73" s="128">
        <f t="shared" si="3"/>
        <v>13926.275999999987</v>
      </c>
    </row>
    <row r="74" spans="1:19" ht="39" x14ac:dyDescent="0.25">
      <c r="A74" s="269">
        <v>42998</v>
      </c>
      <c r="B74" s="180" t="s">
        <v>1704</v>
      </c>
      <c r="D74" s="463" t="s">
        <v>1705</v>
      </c>
      <c r="E74" s="51">
        <v>497812</v>
      </c>
      <c r="F74" s="481" t="s">
        <v>1636</v>
      </c>
      <c r="G74" s="9">
        <v>28003.43</v>
      </c>
      <c r="H74" s="9">
        <v>28000</v>
      </c>
      <c r="I74" s="11">
        <f t="shared" si="6"/>
        <v>-3.430000000000291</v>
      </c>
      <c r="J74" s="128">
        <f t="shared" si="3"/>
        <v>13922.845999999987</v>
      </c>
    </row>
    <row r="75" spans="1:19" ht="39" x14ac:dyDescent="0.25">
      <c r="A75" s="269">
        <v>43004</v>
      </c>
      <c r="B75" s="180" t="s">
        <v>1710</v>
      </c>
      <c r="D75" s="463" t="s">
        <v>1711</v>
      </c>
      <c r="E75" s="51">
        <v>497560</v>
      </c>
      <c r="F75" s="481" t="s">
        <v>1626</v>
      </c>
      <c r="G75" s="9">
        <v>27084.42</v>
      </c>
      <c r="H75" s="9">
        <v>28000</v>
      </c>
      <c r="I75" s="11">
        <f t="shared" si="6"/>
        <v>915.58000000000175</v>
      </c>
      <c r="J75" s="128">
        <f t="shared" si="3"/>
        <v>14838.425999999989</v>
      </c>
    </row>
    <row r="76" spans="1:19" ht="39" x14ac:dyDescent="0.25">
      <c r="A76" s="269">
        <v>43005</v>
      </c>
      <c r="B76" s="180" t="s">
        <v>1712</v>
      </c>
      <c r="D76" s="463" t="s">
        <v>1713</v>
      </c>
      <c r="E76" s="51">
        <v>363000</v>
      </c>
      <c r="F76" s="481" t="s">
        <v>1714</v>
      </c>
      <c r="G76" s="9">
        <v>28484.44</v>
      </c>
      <c r="H76" s="9">
        <v>20000</v>
      </c>
      <c r="I76" s="11">
        <f t="shared" si="6"/>
        <v>-8484.4399999999987</v>
      </c>
      <c r="J76" s="128">
        <f t="shared" si="3"/>
        <v>6353.9859999999899</v>
      </c>
    </row>
    <row r="77" spans="1:19" ht="39" x14ac:dyDescent="0.25">
      <c r="A77" s="269">
        <v>43011</v>
      </c>
      <c r="B77" s="184" t="s">
        <v>1721</v>
      </c>
      <c r="D77" s="463" t="s">
        <v>1722</v>
      </c>
      <c r="E77" s="51">
        <v>474188</v>
      </c>
      <c r="F77" s="481" t="s">
        <v>1723</v>
      </c>
      <c r="G77" s="9">
        <v>29023.78</v>
      </c>
      <c r="H77" s="9">
        <v>26000</v>
      </c>
      <c r="I77" s="11">
        <f t="shared" si="6"/>
        <v>-3023.7799999999988</v>
      </c>
      <c r="J77" s="128">
        <f t="shared" si="3"/>
        <v>3330.205999999991</v>
      </c>
    </row>
    <row r="78" spans="1:19" ht="39" x14ac:dyDescent="0.25">
      <c r="A78" s="269">
        <v>43012</v>
      </c>
      <c r="B78" s="184" t="s">
        <v>1724</v>
      </c>
      <c r="D78" s="463" t="s">
        <v>1725</v>
      </c>
      <c r="E78" s="51">
        <v>492453</v>
      </c>
      <c r="F78" s="481" t="s">
        <v>1507</v>
      </c>
      <c r="G78" s="9">
        <v>28988.77</v>
      </c>
      <c r="H78" s="9">
        <v>27000</v>
      </c>
      <c r="I78" s="11">
        <f t="shared" si="6"/>
        <v>-1988.7700000000004</v>
      </c>
      <c r="J78" s="128">
        <f t="shared" si="3"/>
        <v>1341.4359999999906</v>
      </c>
    </row>
    <row r="79" spans="1:19" ht="39" x14ac:dyDescent="0.25">
      <c r="A79" s="269">
        <v>43018</v>
      </c>
      <c r="B79" s="184" t="s">
        <v>1730</v>
      </c>
      <c r="D79" s="463" t="s">
        <v>1731</v>
      </c>
      <c r="E79" s="51">
        <v>567757.5</v>
      </c>
      <c r="F79" s="481" t="s">
        <v>1732</v>
      </c>
      <c r="G79" s="9">
        <v>29206</v>
      </c>
      <c r="H79" s="9">
        <v>30500</v>
      </c>
      <c r="I79" s="11">
        <f t="shared" si="6"/>
        <v>1294</v>
      </c>
      <c r="J79" s="128">
        <f t="shared" ref="J79:J142" si="7">J78+I79</f>
        <v>2635.4359999999906</v>
      </c>
    </row>
    <row r="80" spans="1:19" ht="39" x14ac:dyDescent="0.25">
      <c r="A80" s="269">
        <v>43019</v>
      </c>
      <c r="B80" s="184" t="s">
        <v>1733</v>
      </c>
      <c r="D80" s="463" t="s">
        <v>1734</v>
      </c>
      <c r="E80" s="51">
        <v>581622</v>
      </c>
      <c r="F80" s="481" t="s">
        <v>1409</v>
      </c>
      <c r="G80" s="9">
        <v>29191.599999999999</v>
      </c>
      <c r="H80" s="9">
        <v>31000</v>
      </c>
      <c r="I80" s="11">
        <f t="shared" si="6"/>
        <v>1808.4000000000015</v>
      </c>
      <c r="J80" s="128">
        <f t="shared" si="7"/>
        <v>4443.8359999999921</v>
      </c>
    </row>
    <row r="81" spans="1:10" ht="39" x14ac:dyDescent="0.25">
      <c r="A81" s="269">
        <v>43019</v>
      </c>
      <c r="B81" s="184" t="s">
        <v>1735</v>
      </c>
      <c r="D81" s="463" t="s">
        <v>1736</v>
      </c>
      <c r="E81" s="51">
        <v>581622</v>
      </c>
      <c r="F81" s="481" t="s">
        <v>1476</v>
      </c>
      <c r="G81" s="9">
        <v>31015.06</v>
      </c>
      <c r="H81" s="9">
        <v>31000</v>
      </c>
      <c r="I81" s="11">
        <f t="shared" si="6"/>
        <v>-15.06000000000131</v>
      </c>
      <c r="J81" s="128">
        <f t="shared" si="7"/>
        <v>4428.7759999999907</v>
      </c>
    </row>
    <row r="82" spans="1:10" ht="40.5" customHeight="1" x14ac:dyDescent="0.25">
      <c r="A82" s="269">
        <v>43026</v>
      </c>
      <c r="B82" s="184" t="s">
        <v>1744</v>
      </c>
      <c r="D82" s="463" t="s">
        <v>1745</v>
      </c>
      <c r="E82" s="51">
        <v>611072</v>
      </c>
      <c r="F82" s="481" t="s">
        <v>1746</v>
      </c>
      <c r="G82" s="9">
        <v>31999.7</v>
      </c>
      <c r="H82" s="9">
        <v>32000</v>
      </c>
      <c r="I82" s="11">
        <f t="shared" si="6"/>
        <v>0.2999999999992724</v>
      </c>
      <c r="J82" s="128">
        <f t="shared" si="7"/>
        <v>4429.07599999999</v>
      </c>
    </row>
    <row r="83" spans="1:10" ht="41.25" customHeight="1" x14ac:dyDescent="0.25">
      <c r="A83" s="269">
        <v>43026</v>
      </c>
      <c r="B83" s="184" t="s">
        <v>1742</v>
      </c>
      <c r="D83" s="463" t="s">
        <v>1751</v>
      </c>
      <c r="E83" s="51">
        <v>609665</v>
      </c>
      <c r="F83" s="481" t="s">
        <v>1741</v>
      </c>
      <c r="G83" s="9">
        <v>32471.1</v>
      </c>
      <c r="H83" s="9">
        <v>32000</v>
      </c>
      <c r="I83" s="11">
        <f t="shared" si="6"/>
        <v>-471.09999999999854</v>
      </c>
      <c r="J83" s="128">
        <f t="shared" si="7"/>
        <v>3957.9759999999915</v>
      </c>
    </row>
    <row r="84" spans="1:10" ht="45.75" customHeight="1" x14ac:dyDescent="0.25">
      <c r="A84" s="269">
        <v>43032</v>
      </c>
      <c r="B84" s="184" t="s">
        <v>1752</v>
      </c>
      <c r="D84" s="463" t="s">
        <v>1743</v>
      </c>
      <c r="E84" s="51">
        <v>636042</v>
      </c>
      <c r="F84" s="481" t="s">
        <v>1753</v>
      </c>
      <c r="G84" s="9">
        <v>33508.730000000003</v>
      </c>
      <c r="H84" s="9">
        <v>33000</v>
      </c>
      <c r="I84" s="11">
        <f t="shared" si="6"/>
        <v>-508.7300000000032</v>
      </c>
      <c r="J84" s="128">
        <f t="shared" si="7"/>
        <v>3449.2459999999883</v>
      </c>
    </row>
    <row r="85" spans="1:10" ht="45" customHeight="1" x14ac:dyDescent="0.25">
      <c r="A85" s="269">
        <v>43033</v>
      </c>
      <c r="B85" s="184" t="s">
        <v>1754</v>
      </c>
      <c r="D85" s="463" t="s">
        <v>1755</v>
      </c>
      <c r="E85" s="51">
        <v>644875</v>
      </c>
      <c r="F85" s="481" t="s">
        <v>1756</v>
      </c>
      <c r="G85" s="9">
        <v>34136.199999999997</v>
      </c>
      <c r="H85" s="9">
        <v>33500</v>
      </c>
      <c r="I85" s="11">
        <f t="shared" si="6"/>
        <v>-636.19999999999709</v>
      </c>
      <c r="J85" s="128">
        <f t="shared" si="7"/>
        <v>2813.0459999999912</v>
      </c>
    </row>
    <row r="86" spans="1:10" ht="44.25" customHeight="1" x14ac:dyDescent="0.25">
      <c r="A86" s="269">
        <v>43033</v>
      </c>
      <c r="B86" s="184" t="s">
        <v>1759</v>
      </c>
      <c r="D86" s="463" t="s">
        <v>1760</v>
      </c>
      <c r="E86" s="51">
        <v>638476.5</v>
      </c>
      <c r="F86" s="481" t="s">
        <v>1761</v>
      </c>
      <c r="G86" s="9">
        <v>33744.720000000001</v>
      </c>
      <c r="H86" s="9">
        <v>33500</v>
      </c>
      <c r="I86" s="11">
        <f t="shared" si="6"/>
        <v>-244.72000000000116</v>
      </c>
      <c r="J86" s="128">
        <f t="shared" si="7"/>
        <v>2568.32599999999</v>
      </c>
    </row>
    <row r="87" spans="1:10" ht="43.5" customHeight="1" x14ac:dyDescent="0.25">
      <c r="A87" s="269">
        <v>43046</v>
      </c>
      <c r="B87" s="162" t="s">
        <v>1771</v>
      </c>
      <c r="D87" s="463">
        <v>79412</v>
      </c>
      <c r="E87" s="51">
        <v>649706</v>
      </c>
      <c r="F87" s="481" t="s">
        <v>1589</v>
      </c>
      <c r="G87" s="9">
        <v>34133.1</v>
      </c>
      <c r="H87" s="9">
        <v>34000</v>
      </c>
      <c r="I87" s="11">
        <f t="shared" si="6"/>
        <v>-133.09999999999854</v>
      </c>
      <c r="J87" s="172">
        <f t="shared" si="7"/>
        <v>2435.2259999999915</v>
      </c>
    </row>
    <row r="88" spans="1:10" ht="39" x14ac:dyDescent="0.25">
      <c r="A88" s="269">
        <v>43047</v>
      </c>
      <c r="B88" s="162" t="s">
        <v>1772</v>
      </c>
      <c r="D88" s="463">
        <v>79414</v>
      </c>
      <c r="E88" s="51">
        <v>658501.5</v>
      </c>
      <c r="F88" s="481" t="s">
        <v>1773</v>
      </c>
      <c r="G88" s="9">
        <v>34330.120000000003</v>
      </c>
      <c r="H88" s="9">
        <v>34500</v>
      </c>
      <c r="I88" s="11">
        <f t="shared" si="6"/>
        <v>169.87999999999738</v>
      </c>
      <c r="J88" s="128">
        <f t="shared" si="7"/>
        <v>2605.1059999999889</v>
      </c>
    </row>
    <row r="89" spans="1:10" ht="39" x14ac:dyDescent="0.25">
      <c r="A89" s="269">
        <v>43053</v>
      </c>
      <c r="B89" s="162" t="s">
        <v>1776</v>
      </c>
      <c r="D89" s="463">
        <v>79415</v>
      </c>
      <c r="E89" s="51">
        <v>660951</v>
      </c>
      <c r="F89" s="481" t="s">
        <v>1777</v>
      </c>
      <c r="G89" s="9">
        <v>29613.55</v>
      </c>
      <c r="H89" s="9">
        <v>34500</v>
      </c>
      <c r="I89" s="11">
        <f t="shared" si="6"/>
        <v>4886.4500000000007</v>
      </c>
      <c r="J89" s="128">
        <f t="shared" si="7"/>
        <v>7491.5559999999896</v>
      </c>
    </row>
    <row r="90" spans="1:10" ht="39" x14ac:dyDescent="0.25">
      <c r="A90" s="269">
        <v>43053</v>
      </c>
      <c r="B90" s="162" t="s">
        <v>1778</v>
      </c>
      <c r="D90" s="463">
        <v>79416</v>
      </c>
      <c r="E90" s="51">
        <v>661675.5</v>
      </c>
      <c r="F90" s="481" t="s">
        <v>1463</v>
      </c>
      <c r="G90" s="9">
        <v>29785.39</v>
      </c>
      <c r="H90" s="9">
        <v>34500</v>
      </c>
      <c r="I90" s="11">
        <f t="shared" si="6"/>
        <v>4714.6100000000006</v>
      </c>
      <c r="J90" s="128">
        <f t="shared" si="7"/>
        <v>12206.16599999999</v>
      </c>
    </row>
    <row r="91" spans="1:10" ht="39" x14ac:dyDescent="0.25">
      <c r="A91" s="269">
        <v>43056</v>
      </c>
      <c r="B91" s="162" t="s">
        <v>1783</v>
      </c>
      <c r="D91" s="463">
        <v>79417</v>
      </c>
      <c r="E91" s="51">
        <v>479375</v>
      </c>
      <c r="F91" s="481" t="s">
        <v>1784</v>
      </c>
      <c r="G91" s="9">
        <v>28735.61</v>
      </c>
      <c r="H91" s="9">
        <v>25000</v>
      </c>
      <c r="I91" s="11">
        <f t="shared" si="6"/>
        <v>-3735.6100000000006</v>
      </c>
      <c r="J91" s="172">
        <f t="shared" si="7"/>
        <v>8470.5559999999896</v>
      </c>
    </row>
    <row r="92" spans="1:10" ht="32.25" customHeight="1" x14ac:dyDescent="0.25">
      <c r="A92" s="269">
        <v>43074</v>
      </c>
      <c r="B92" s="187" t="s">
        <v>1802</v>
      </c>
      <c r="D92" s="463" t="s">
        <v>1803</v>
      </c>
      <c r="E92" s="51">
        <v>564900</v>
      </c>
      <c r="F92" s="481" t="s">
        <v>1804</v>
      </c>
      <c r="G92" s="9">
        <v>32098.52</v>
      </c>
      <c r="H92" s="9">
        <v>30000</v>
      </c>
      <c r="I92" s="11">
        <f>H92-G92</f>
        <v>-2098.5200000000004</v>
      </c>
      <c r="J92" s="128">
        <f t="shared" si="7"/>
        <v>6372.0359999999891</v>
      </c>
    </row>
    <row r="93" spans="1:10" ht="33.75" customHeight="1" x14ac:dyDescent="0.25">
      <c r="A93" s="269">
        <v>43074</v>
      </c>
      <c r="B93" s="187" t="s">
        <v>1799</v>
      </c>
      <c r="D93" s="463" t="s">
        <v>1800</v>
      </c>
      <c r="E93" s="51">
        <v>564900</v>
      </c>
      <c r="F93" s="481" t="s">
        <v>1801</v>
      </c>
      <c r="G93" s="9">
        <v>32292.400000000001</v>
      </c>
      <c r="H93" s="9">
        <v>30000</v>
      </c>
      <c r="I93" s="11">
        <f>H93-G93</f>
        <v>-2292.4000000000015</v>
      </c>
      <c r="J93" s="128">
        <f t="shared" si="7"/>
        <v>4079.6359999999877</v>
      </c>
    </row>
    <row r="94" spans="1:10" ht="33" customHeight="1" x14ac:dyDescent="0.25">
      <c r="A94" s="269">
        <v>43084</v>
      </c>
      <c r="B94" s="187" t="s">
        <v>1821</v>
      </c>
      <c r="D94" s="463" t="s">
        <v>1822</v>
      </c>
      <c r="E94" s="51">
        <v>575700</v>
      </c>
      <c r="F94" s="481" t="s">
        <v>1773</v>
      </c>
      <c r="G94" s="9">
        <v>25813.07</v>
      </c>
      <c r="H94" s="9">
        <v>30000</v>
      </c>
      <c r="I94" s="11">
        <f t="shared" si="6"/>
        <v>4186.93</v>
      </c>
      <c r="J94" s="128">
        <f t="shared" si="7"/>
        <v>8266.565999999988</v>
      </c>
    </row>
    <row r="95" spans="1:10" ht="33.75" customHeight="1" x14ac:dyDescent="0.25">
      <c r="A95" s="269">
        <v>43089</v>
      </c>
      <c r="B95" s="187" t="s">
        <v>1827</v>
      </c>
      <c r="D95" s="463" t="s">
        <v>1828</v>
      </c>
      <c r="E95" s="51">
        <v>476000</v>
      </c>
      <c r="F95" s="481" t="s">
        <v>1452</v>
      </c>
      <c r="G95" s="9">
        <v>26158.74</v>
      </c>
      <c r="H95" s="9">
        <v>25000</v>
      </c>
      <c r="I95" s="11">
        <f t="shared" si="6"/>
        <v>-1158.7400000000016</v>
      </c>
      <c r="J95" s="128">
        <f t="shared" si="7"/>
        <v>7107.8259999999864</v>
      </c>
    </row>
    <row r="96" spans="1:10" ht="39" x14ac:dyDescent="0.25">
      <c r="A96" s="269">
        <v>43089</v>
      </c>
      <c r="B96" s="187" t="s">
        <v>1829</v>
      </c>
      <c r="D96" s="463" t="s">
        <v>1830</v>
      </c>
      <c r="E96" s="51">
        <v>481125</v>
      </c>
      <c r="F96" s="481" t="s">
        <v>1831</v>
      </c>
      <c r="G96" s="9">
        <v>25987.03</v>
      </c>
      <c r="H96" s="9">
        <v>25000</v>
      </c>
      <c r="I96" s="11">
        <f t="shared" si="6"/>
        <v>-987.02999999999884</v>
      </c>
      <c r="J96" s="128">
        <f t="shared" si="7"/>
        <v>6120.7959999999875</v>
      </c>
    </row>
    <row r="97" spans="1:10" ht="39" x14ac:dyDescent="0.25">
      <c r="A97" s="269">
        <v>43096</v>
      </c>
      <c r="B97" s="187" t="s">
        <v>1837</v>
      </c>
      <c r="D97" s="463" t="s">
        <v>1838</v>
      </c>
      <c r="E97" s="51">
        <v>494175</v>
      </c>
      <c r="F97" s="481" t="s">
        <v>1589</v>
      </c>
      <c r="G97" s="9">
        <v>27174.83</v>
      </c>
      <c r="H97" s="9">
        <v>25000</v>
      </c>
      <c r="I97" s="11">
        <f t="shared" si="6"/>
        <v>-2174.8300000000017</v>
      </c>
      <c r="J97" s="128">
        <f t="shared" si="7"/>
        <v>3945.9659999999858</v>
      </c>
    </row>
    <row r="98" spans="1:10" ht="34.5" customHeight="1" x14ac:dyDescent="0.25">
      <c r="A98" s="269">
        <v>43096</v>
      </c>
      <c r="B98" s="187" t="s">
        <v>1839</v>
      </c>
      <c r="D98" s="463" t="s">
        <v>1840</v>
      </c>
      <c r="E98" s="51">
        <v>494750</v>
      </c>
      <c r="F98" s="481" t="s">
        <v>1450</v>
      </c>
      <c r="G98" s="9">
        <v>27586.78</v>
      </c>
      <c r="H98" s="9">
        <v>25000</v>
      </c>
      <c r="I98" s="11">
        <f t="shared" si="6"/>
        <v>-2586.7799999999988</v>
      </c>
      <c r="J98" s="128">
        <f t="shared" si="7"/>
        <v>1359.185999999987</v>
      </c>
    </row>
    <row r="99" spans="1:10" ht="48.75" customHeight="1" x14ac:dyDescent="0.25">
      <c r="A99" s="269">
        <v>43109</v>
      </c>
      <c r="B99" s="188" t="s">
        <v>1849</v>
      </c>
      <c r="D99" s="463" t="s">
        <v>1848</v>
      </c>
      <c r="E99" s="51">
        <v>539700</v>
      </c>
      <c r="F99" s="481" t="s">
        <v>1847</v>
      </c>
      <c r="G99" s="9">
        <v>29183.759999999998</v>
      </c>
      <c r="H99" s="9">
        <v>28000</v>
      </c>
      <c r="I99" s="11">
        <f t="shared" si="6"/>
        <v>-1183.7599999999984</v>
      </c>
      <c r="J99" s="128">
        <f t="shared" si="7"/>
        <v>175.42599999998856</v>
      </c>
    </row>
    <row r="100" spans="1:10" ht="45" x14ac:dyDescent="0.25">
      <c r="A100" s="269">
        <v>43110</v>
      </c>
      <c r="B100" s="188" t="s">
        <v>1852</v>
      </c>
      <c r="D100" s="463" t="s">
        <v>1853</v>
      </c>
      <c r="E100" s="51">
        <v>539252</v>
      </c>
      <c r="F100" s="481" t="s">
        <v>1854</v>
      </c>
      <c r="G100" s="9">
        <v>30868.37</v>
      </c>
      <c r="H100" s="9">
        <v>28000</v>
      </c>
      <c r="I100" s="11">
        <f t="shared" si="6"/>
        <v>-2868.369999999999</v>
      </c>
      <c r="J100" s="128">
        <f t="shared" si="7"/>
        <v>-2692.9440000000104</v>
      </c>
    </row>
    <row r="101" spans="1:10" ht="45" x14ac:dyDescent="0.25">
      <c r="A101" s="269">
        <v>43116</v>
      </c>
      <c r="B101" s="188" t="s">
        <v>1859</v>
      </c>
      <c r="D101" s="463" t="s">
        <v>1860</v>
      </c>
      <c r="E101" s="51">
        <v>609856</v>
      </c>
      <c r="F101" s="481" t="s">
        <v>1861</v>
      </c>
      <c r="G101" s="9">
        <v>31408.94</v>
      </c>
      <c r="H101" s="9">
        <v>32000</v>
      </c>
      <c r="I101" s="11">
        <f t="shared" si="6"/>
        <v>591.06000000000131</v>
      </c>
      <c r="J101" s="128">
        <f t="shared" si="7"/>
        <v>-2101.8840000000091</v>
      </c>
    </row>
    <row r="102" spans="1:10" ht="45" x14ac:dyDescent="0.25">
      <c r="A102" s="269">
        <v>43123</v>
      </c>
      <c r="B102" s="188" t="s">
        <v>1865</v>
      </c>
      <c r="D102" s="463" t="s">
        <v>1866</v>
      </c>
      <c r="E102" s="51">
        <v>657195</v>
      </c>
      <c r="F102" s="481" t="s">
        <v>1867</v>
      </c>
      <c r="G102" s="9">
        <v>33144.050000000003</v>
      </c>
      <c r="H102" s="9">
        <v>35000</v>
      </c>
      <c r="I102" s="11">
        <f t="shared" si="6"/>
        <v>1855.9499999999971</v>
      </c>
      <c r="J102" s="128">
        <f t="shared" si="7"/>
        <v>-245.93400000001202</v>
      </c>
    </row>
    <row r="103" spans="1:10" ht="45" x14ac:dyDescent="0.25">
      <c r="A103" s="269">
        <v>43124</v>
      </c>
      <c r="B103" s="188" t="s">
        <v>1868</v>
      </c>
      <c r="D103" s="463" t="s">
        <v>1869</v>
      </c>
      <c r="E103" s="51">
        <v>619641</v>
      </c>
      <c r="F103" s="481" t="s">
        <v>1870</v>
      </c>
      <c r="G103" s="9">
        <v>32316.19</v>
      </c>
      <c r="H103" s="9">
        <v>33000</v>
      </c>
      <c r="I103" s="11">
        <f t="shared" si="6"/>
        <v>683.81000000000131</v>
      </c>
      <c r="J103" s="128">
        <f t="shared" si="7"/>
        <v>437.87599999998929</v>
      </c>
    </row>
    <row r="104" spans="1:10" ht="45" x14ac:dyDescent="0.25">
      <c r="A104" s="269">
        <v>43130</v>
      </c>
      <c r="B104" s="188" t="s">
        <v>1876</v>
      </c>
      <c r="D104" s="463" t="s">
        <v>1877</v>
      </c>
      <c r="E104" s="51">
        <v>638905.5</v>
      </c>
      <c r="F104" s="481" t="s">
        <v>1847</v>
      </c>
      <c r="G104" s="9">
        <v>29375.33</v>
      </c>
      <c r="H104" s="9">
        <v>34500</v>
      </c>
      <c r="I104" s="11">
        <f t="shared" si="6"/>
        <v>5124.6699999999983</v>
      </c>
      <c r="J104" s="128">
        <f t="shared" si="7"/>
        <v>5562.5459999999875</v>
      </c>
    </row>
    <row r="105" spans="1:10" ht="45" x14ac:dyDescent="0.25">
      <c r="A105" s="269">
        <v>43130</v>
      </c>
      <c r="B105" s="188" t="s">
        <v>1878</v>
      </c>
      <c r="D105" s="463" t="s">
        <v>1879</v>
      </c>
      <c r="E105" s="51">
        <v>638905.5</v>
      </c>
      <c r="F105" s="481" t="s">
        <v>1880</v>
      </c>
      <c r="G105" s="9">
        <v>29890.14</v>
      </c>
      <c r="H105" s="9">
        <v>34500</v>
      </c>
      <c r="I105" s="11">
        <f t="shared" si="6"/>
        <v>4609.8600000000006</v>
      </c>
      <c r="J105" s="128">
        <f t="shared" si="7"/>
        <v>10172.405999999988</v>
      </c>
    </row>
    <row r="106" spans="1:10" ht="45" x14ac:dyDescent="0.25">
      <c r="A106" s="269">
        <v>43151</v>
      </c>
      <c r="B106" s="190" t="s">
        <v>1901</v>
      </c>
      <c r="D106" s="463" t="s">
        <v>1902</v>
      </c>
      <c r="E106" s="51">
        <v>482170</v>
      </c>
      <c r="F106" s="481" t="s">
        <v>1362</v>
      </c>
      <c r="G106" s="9">
        <v>29474.66</v>
      </c>
      <c r="H106" s="9">
        <v>26000</v>
      </c>
      <c r="I106" s="11">
        <f t="shared" si="6"/>
        <v>-3474.66</v>
      </c>
      <c r="J106" s="128">
        <f t="shared" si="7"/>
        <v>6697.7459999999883</v>
      </c>
    </row>
    <row r="107" spans="1:10" ht="45" x14ac:dyDescent="0.25">
      <c r="A107" s="269">
        <v>43151</v>
      </c>
      <c r="B107" s="190" t="s">
        <v>1907</v>
      </c>
      <c r="D107" s="463" t="s">
        <v>1908</v>
      </c>
      <c r="E107" s="51">
        <v>482170</v>
      </c>
      <c r="F107" s="481" t="s">
        <v>1880</v>
      </c>
      <c r="G107" s="9">
        <v>30172.84</v>
      </c>
      <c r="H107" s="9">
        <v>26000</v>
      </c>
      <c r="I107" s="11">
        <f t="shared" si="6"/>
        <v>-4172.84</v>
      </c>
      <c r="J107" s="128">
        <f t="shared" si="7"/>
        <v>2524.9059999999881</v>
      </c>
    </row>
    <row r="108" spans="1:10" ht="45" x14ac:dyDescent="0.25">
      <c r="A108" s="269">
        <v>43159</v>
      </c>
      <c r="B108" s="190" t="s">
        <v>1909</v>
      </c>
      <c r="D108" s="463" t="s">
        <v>1910</v>
      </c>
      <c r="E108" s="51">
        <v>601728</v>
      </c>
      <c r="F108" s="481" t="s">
        <v>1761</v>
      </c>
      <c r="G108" s="9">
        <v>30570.71</v>
      </c>
      <c r="H108" s="9">
        <v>32000</v>
      </c>
      <c r="I108" s="11">
        <f t="shared" si="6"/>
        <v>1429.2900000000009</v>
      </c>
      <c r="J108" s="128">
        <f t="shared" si="7"/>
        <v>3954.195999999989</v>
      </c>
    </row>
    <row r="109" spans="1:10" ht="45" x14ac:dyDescent="0.25">
      <c r="A109" s="269">
        <v>43166</v>
      </c>
      <c r="B109" s="192" t="s">
        <v>1915</v>
      </c>
      <c r="D109" s="463" t="s">
        <v>1916</v>
      </c>
      <c r="E109" s="51">
        <v>584939</v>
      </c>
      <c r="F109" s="481" t="s">
        <v>1592</v>
      </c>
      <c r="G109" s="9">
        <v>28330.44</v>
      </c>
      <c r="H109" s="9">
        <v>31000</v>
      </c>
      <c r="I109" s="11">
        <f t="shared" si="6"/>
        <v>2669.5600000000013</v>
      </c>
      <c r="J109" s="128">
        <f t="shared" si="7"/>
        <v>6623.7559999999903</v>
      </c>
    </row>
    <row r="110" spans="1:10" ht="45" x14ac:dyDescent="0.25">
      <c r="A110" s="269">
        <v>43173</v>
      </c>
      <c r="B110" s="192" t="s">
        <v>1921</v>
      </c>
      <c r="D110" s="463" t="s">
        <v>1922</v>
      </c>
      <c r="E110" s="51">
        <v>513727.5</v>
      </c>
      <c r="F110" s="481" t="s">
        <v>1468</v>
      </c>
      <c r="G110" s="9">
        <v>26477.64</v>
      </c>
      <c r="H110" s="9">
        <v>27500</v>
      </c>
      <c r="I110" s="11">
        <f t="shared" si="6"/>
        <v>1022.3600000000006</v>
      </c>
      <c r="J110" s="128">
        <f t="shared" si="7"/>
        <v>7646.1159999999909</v>
      </c>
    </row>
    <row r="111" spans="1:10" ht="45" x14ac:dyDescent="0.25">
      <c r="A111" s="269">
        <v>43173</v>
      </c>
      <c r="B111" s="192" t="s">
        <v>1923</v>
      </c>
      <c r="D111" s="463" t="s">
        <v>1924</v>
      </c>
      <c r="E111" s="51">
        <v>513727.5</v>
      </c>
      <c r="F111" s="481" t="s">
        <v>1925</v>
      </c>
      <c r="G111" s="9">
        <v>26512.73</v>
      </c>
      <c r="H111" s="9">
        <v>27500</v>
      </c>
      <c r="I111" s="11">
        <f t="shared" si="6"/>
        <v>987.27000000000044</v>
      </c>
      <c r="J111" s="128">
        <f t="shared" si="7"/>
        <v>8633.3859999999913</v>
      </c>
    </row>
    <row r="112" spans="1:10" ht="45" x14ac:dyDescent="0.25">
      <c r="A112" s="269">
        <v>43180</v>
      </c>
      <c r="B112" s="192" t="s">
        <v>1930</v>
      </c>
      <c r="D112" s="463" t="s">
        <v>1931</v>
      </c>
      <c r="E112" s="51">
        <v>376400</v>
      </c>
      <c r="F112" s="481" t="s">
        <v>1932</v>
      </c>
      <c r="G112" s="9">
        <v>25489.81</v>
      </c>
      <c r="H112" s="9">
        <v>20000</v>
      </c>
      <c r="I112" s="11">
        <f t="shared" si="6"/>
        <v>-5489.8100000000013</v>
      </c>
      <c r="J112" s="128">
        <f t="shared" si="7"/>
        <v>3143.57599999999</v>
      </c>
    </row>
    <row r="113" spans="1:10" ht="45" x14ac:dyDescent="0.25">
      <c r="A113" s="269">
        <v>43186</v>
      </c>
      <c r="B113" s="192" t="s">
        <v>1937</v>
      </c>
      <c r="D113" s="463" t="s">
        <v>1938</v>
      </c>
      <c r="E113" s="51">
        <v>461500</v>
      </c>
      <c r="F113" s="481" t="s">
        <v>1714</v>
      </c>
      <c r="G113" s="9">
        <v>25578.53</v>
      </c>
      <c r="H113" s="9">
        <v>25000</v>
      </c>
      <c r="I113" s="11">
        <f t="shared" si="6"/>
        <v>-578.52999999999884</v>
      </c>
      <c r="J113" s="128">
        <f t="shared" si="7"/>
        <v>2565.0459999999912</v>
      </c>
    </row>
    <row r="114" spans="1:10" ht="45" x14ac:dyDescent="0.25">
      <c r="A114" s="269">
        <v>43186</v>
      </c>
      <c r="B114" s="192" t="s">
        <v>1939</v>
      </c>
      <c r="D114" s="463" t="s">
        <v>1940</v>
      </c>
      <c r="E114" s="51">
        <v>461500</v>
      </c>
      <c r="F114" s="481" t="s">
        <v>1941</v>
      </c>
      <c r="G114" s="9">
        <v>25943.68</v>
      </c>
      <c r="H114" s="9">
        <v>25000</v>
      </c>
      <c r="I114" s="11">
        <f t="shared" si="6"/>
        <v>-943.68000000000029</v>
      </c>
      <c r="J114" s="128">
        <f t="shared" si="7"/>
        <v>1621.3659999999909</v>
      </c>
    </row>
    <row r="115" spans="1:10" ht="45" x14ac:dyDescent="0.25">
      <c r="A115" s="269">
        <v>43193</v>
      </c>
      <c r="B115" s="193" t="s">
        <v>1946</v>
      </c>
      <c r="D115" s="463">
        <v>43772</v>
      </c>
      <c r="E115" s="51">
        <v>457500</v>
      </c>
      <c r="F115" s="481" t="s">
        <v>1569</v>
      </c>
      <c r="G115" s="9">
        <v>26537.64</v>
      </c>
      <c r="H115" s="9">
        <v>25000</v>
      </c>
      <c r="I115" s="11">
        <f t="shared" si="6"/>
        <v>-1537.6399999999994</v>
      </c>
      <c r="J115" s="128">
        <f t="shared" si="7"/>
        <v>83.725999999991473</v>
      </c>
    </row>
    <row r="116" spans="1:10" ht="45" x14ac:dyDescent="0.25">
      <c r="A116" s="269">
        <v>43194</v>
      </c>
      <c r="B116" s="193" t="s">
        <v>1947</v>
      </c>
      <c r="D116" s="463">
        <v>43791</v>
      </c>
      <c r="E116" s="51">
        <v>495207</v>
      </c>
      <c r="F116" s="481" t="s">
        <v>1542</v>
      </c>
      <c r="G116" s="9">
        <v>26655.82</v>
      </c>
      <c r="H116" s="9">
        <v>27000</v>
      </c>
      <c r="I116" s="11">
        <f t="shared" si="6"/>
        <v>344.18000000000029</v>
      </c>
      <c r="J116" s="128">
        <f t="shared" si="7"/>
        <v>427.90599999999176</v>
      </c>
    </row>
    <row r="117" spans="1:10" ht="45" x14ac:dyDescent="0.25">
      <c r="A117" s="269">
        <v>43201</v>
      </c>
      <c r="B117" s="193" t="s">
        <v>1952</v>
      </c>
      <c r="D117" s="463">
        <v>43792</v>
      </c>
      <c r="E117" s="51">
        <v>493830</v>
      </c>
      <c r="F117" s="481" t="s">
        <v>1476</v>
      </c>
      <c r="G117" s="9">
        <v>26541.21</v>
      </c>
      <c r="H117" s="9">
        <v>27000</v>
      </c>
      <c r="I117" s="11">
        <f t="shared" si="6"/>
        <v>458.79000000000087</v>
      </c>
      <c r="J117" s="128">
        <f t="shared" si="7"/>
        <v>886.69599999999264</v>
      </c>
    </row>
    <row r="118" spans="1:10" ht="45" x14ac:dyDescent="0.25">
      <c r="A118" s="269">
        <v>43201</v>
      </c>
      <c r="B118" s="193" t="s">
        <v>1953</v>
      </c>
      <c r="D118" s="463">
        <v>43793</v>
      </c>
      <c r="E118" s="51">
        <v>493830</v>
      </c>
      <c r="F118" s="481" t="s">
        <v>1954</v>
      </c>
      <c r="G118" s="9">
        <v>26499.43</v>
      </c>
      <c r="H118" s="9">
        <v>27000</v>
      </c>
      <c r="I118" s="11">
        <f t="shared" si="6"/>
        <v>500.56999999999971</v>
      </c>
      <c r="J118" s="128">
        <f t="shared" si="7"/>
        <v>1387.2659999999923</v>
      </c>
    </row>
    <row r="119" spans="1:10" ht="45" x14ac:dyDescent="0.25">
      <c r="A119" s="269">
        <v>43207</v>
      </c>
      <c r="B119" s="193" t="s">
        <v>1959</v>
      </c>
      <c r="D119" s="463">
        <v>43794</v>
      </c>
      <c r="E119" s="51">
        <v>506716</v>
      </c>
      <c r="F119" s="481" t="s">
        <v>1773</v>
      </c>
      <c r="G119" s="9">
        <v>27161.13</v>
      </c>
      <c r="H119" s="9">
        <v>28000</v>
      </c>
      <c r="I119" s="11">
        <f t="shared" si="6"/>
        <v>838.86999999999898</v>
      </c>
      <c r="J119" s="128">
        <f t="shared" si="7"/>
        <v>2226.1359999999913</v>
      </c>
    </row>
    <row r="120" spans="1:10" ht="45" x14ac:dyDescent="0.25">
      <c r="A120" s="269">
        <v>43208</v>
      </c>
      <c r="B120" s="193" t="s">
        <v>1960</v>
      </c>
      <c r="D120" s="463">
        <v>43795</v>
      </c>
      <c r="E120" s="51">
        <v>504420</v>
      </c>
      <c r="F120" s="481" t="s">
        <v>1961</v>
      </c>
      <c r="G120" s="9">
        <v>28267.65</v>
      </c>
      <c r="H120" s="9">
        <v>28000</v>
      </c>
      <c r="I120" s="11">
        <f t="shared" si="6"/>
        <v>-267.65000000000146</v>
      </c>
      <c r="J120" s="128">
        <f t="shared" si="7"/>
        <v>1958.4859999999899</v>
      </c>
    </row>
    <row r="121" spans="1:10" ht="45" x14ac:dyDescent="0.25">
      <c r="A121" s="269">
        <v>43214</v>
      </c>
      <c r="B121" s="193" t="s">
        <v>1966</v>
      </c>
      <c r="D121" s="463">
        <v>43796</v>
      </c>
      <c r="E121" s="51">
        <v>528360</v>
      </c>
      <c r="F121" s="481" t="s">
        <v>1468</v>
      </c>
      <c r="G121" s="9">
        <v>26972.99</v>
      </c>
      <c r="H121" s="9">
        <v>28000</v>
      </c>
      <c r="I121" s="11">
        <f t="shared" si="6"/>
        <v>1027.0099999999984</v>
      </c>
      <c r="J121" s="128">
        <f t="shared" si="7"/>
        <v>2985.4959999999883</v>
      </c>
    </row>
    <row r="122" spans="1:10" ht="45" x14ac:dyDescent="0.25">
      <c r="A122" s="269">
        <v>43215</v>
      </c>
      <c r="B122" s="193" t="s">
        <v>1967</v>
      </c>
      <c r="D122" s="463">
        <v>43797</v>
      </c>
      <c r="E122" s="51">
        <v>549463</v>
      </c>
      <c r="F122" s="481" t="s">
        <v>1968</v>
      </c>
      <c r="G122" s="9">
        <v>25769.61</v>
      </c>
      <c r="H122" s="9">
        <v>29000</v>
      </c>
      <c r="I122" s="11">
        <f t="shared" si="6"/>
        <v>3230.3899999999994</v>
      </c>
      <c r="J122" s="128">
        <f t="shared" si="7"/>
        <v>6215.8859999999877</v>
      </c>
    </row>
    <row r="123" spans="1:10" ht="45" x14ac:dyDescent="0.25">
      <c r="A123" s="269">
        <v>43220</v>
      </c>
      <c r="B123" s="193" t="s">
        <v>1972</v>
      </c>
      <c r="D123" s="463">
        <v>43798</v>
      </c>
      <c r="E123" s="51">
        <v>431940</v>
      </c>
      <c r="F123" s="481" t="s">
        <v>1973</v>
      </c>
      <c r="G123" s="9">
        <v>24787.94</v>
      </c>
      <c r="H123" s="9">
        <v>23000</v>
      </c>
      <c r="I123" s="11">
        <f t="shared" si="6"/>
        <v>-1787.9399999999987</v>
      </c>
      <c r="J123" s="128">
        <f t="shared" si="7"/>
        <v>4427.945999999989</v>
      </c>
    </row>
    <row r="124" spans="1:10" ht="45" x14ac:dyDescent="0.25">
      <c r="A124" s="269">
        <v>43222</v>
      </c>
      <c r="B124" s="195" t="s">
        <v>1974</v>
      </c>
      <c r="D124" s="463">
        <v>43799</v>
      </c>
      <c r="E124" s="51">
        <v>439070</v>
      </c>
      <c r="F124" s="481" t="s">
        <v>1723</v>
      </c>
      <c r="G124" s="9">
        <v>24772.720000000001</v>
      </c>
      <c r="H124" s="9">
        <v>23000</v>
      </c>
      <c r="I124" s="11">
        <f t="shared" si="6"/>
        <v>-1772.7200000000012</v>
      </c>
      <c r="J124" s="128">
        <f t="shared" si="7"/>
        <v>2655.2259999999878</v>
      </c>
    </row>
    <row r="125" spans="1:10" ht="45" x14ac:dyDescent="0.25">
      <c r="A125" s="269">
        <v>43229</v>
      </c>
      <c r="B125" s="195" t="s">
        <v>1980</v>
      </c>
      <c r="D125" s="463" t="s">
        <v>1981</v>
      </c>
      <c r="E125" s="51">
        <v>491225</v>
      </c>
      <c r="F125" s="481" t="s">
        <v>1773</v>
      </c>
      <c r="G125" s="9">
        <v>25611.91</v>
      </c>
      <c r="H125" s="9">
        <v>25000</v>
      </c>
      <c r="I125" s="11">
        <f t="shared" si="6"/>
        <v>-611.90999999999985</v>
      </c>
      <c r="J125" s="128">
        <f t="shared" si="7"/>
        <v>2043.315999999988</v>
      </c>
    </row>
    <row r="126" spans="1:10" ht="45" x14ac:dyDescent="0.25">
      <c r="A126" s="269">
        <v>43231</v>
      </c>
      <c r="B126" s="195" t="s">
        <v>1984</v>
      </c>
      <c r="D126" s="463" t="s">
        <v>1985</v>
      </c>
      <c r="E126" s="51">
        <v>490475</v>
      </c>
      <c r="F126" s="481" t="s">
        <v>1506</v>
      </c>
      <c r="G126" s="9">
        <v>24783.61</v>
      </c>
      <c r="H126" s="9">
        <v>25000</v>
      </c>
      <c r="I126" s="11">
        <f t="shared" si="6"/>
        <v>216.38999999999942</v>
      </c>
      <c r="J126" s="128">
        <f t="shared" si="7"/>
        <v>2259.7059999999874</v>
      </c>
    </row>
    <row r="127" spans="1:10" ht="45" x14ac:dyDescent="0.25">
      <c r="A127" s="269">
        <v>43236</v>
      </c>
      <c r="B127" s="195" t="s">
        <v>1988</v>
      </c>
      <c r="D127" s="463" t="s">
        <v>1989</v>
      </c>
      <c r="E127" s="51">
        <v>494675</v>
      </c>
      <c r="F127" s="481" t="s">
        <v>1746</v>
      </c>
      <c r="G127" s="9">
        <v>24932.03</v>
      </c>
      <c r="H127" s="9">
        <v>25000</v>
      </c>
      <c r="I127" s="11">
        <f t="shared" si="6"/>
        <v>67.970000000001164</v>
      </c>
      <c r="J127" s="128">
        <f t="shared" si="7"/>
        <v>2327.6759999999886</v>
      </c>
    </row>
    <row r="128" spans="1:10" ht="45" x14ac:dyDescent="0.25">
      <c r="A128" s="269">
        <v>43242</v>
      </c>
      <c r="B128" s="195" t="s">
        <v>1996</v>
      </c>
      <c r="D128" s="463" t="s">
        <v>1997</v>
      </c>
      <c r="E128" s="51">
        <v>507169.5</v>
      </c>
      <c r="F128" s="481" t="s">
        <v>1998</v>
      </c>
      <c r="G128" s="9">
        <v>26303.73</v>
      </c>
      <c r="H128" s="9">
        <v>25500</v>
      </c>
      <c r="I128" s="11">
        <f t="shared" si="6"/>
        <v>-803.72999999999956</v>
      </c>
      <c r="J128" s="128">
        <f t="shared" si="7"/>
        <v>1523.945999999989</v>
      </c>
    </row>
    <row r="129" spans="1:10" ht="45" x14ac:dyDescent="0.25">
      <c r="A129" s="269">
        <v>43243</v>
      </c>
      <c r="B129" s="195" t="s">
        <v>2003</v>
      </c>
      <c r="D129" s="463" t="s">
        <v>2004</v>
      </c>
      <c r="E129" s="51">
        <v>514020</v>
      </c>
      <c r="F129" s="481" t="s">
        <v>2005</v>
      </c>
      <c r="G129" s="9">
        <v>30561.34</v>
      </c>
      <c r="H129" s="9">
        <v>26000</v>
      </c>
      <c r="I129" s="11">
        <f t="shared" si="6"/>
        <v>-4561.34</v>
      </c>
      <c r="J129" s="128">
        <f t="shared" si="7"/>
        <v>-3037.3940000000111</v>
      </c>
    </row>
    <row r="130" spans="1:10" ht="45" x14ac:dyDescent="0.25">
      <c r="A130" s="269">
        <v>43249</v>
      </c>
      <c r="B130" s="195" t="s">
        <v>2006</v>
      </c>
      <c r="D130" s="463" t="s">
        <v>2007</v>
      </c>
      <c r="E130" s="51">
        <v>574635</v>
      </c>
      <c r="F130" s="481" t="s">
        <v>1847</v>
      </c>
      <c r="G130" s="9">
        <v>30668.13</v>
      </c>
      <c r="H130" s="9">
        <v>29000</v>
      </c>
      <c r="I130" s="11">
        <f t="shared" si="6"/>
        <v>-1668.130000000001</v>
      </c>
      <c r="J130" s="128">
        <f t="shared" si="7"/>
        <v>-4705.5240000000122</v>
      </c>
    </row>
    <row r="131" spans="1:10" ht="45" x14ac:dyDescent="0.25">
      <c r="A131" s="269">
        <v>43255</v>
      </c>
      <c r="B131" s="159" t="s">
        <v>2011</v>
      </c>
      <c r="D131" s="463" t="s">
        <v>2012</v>
      </c>
      <c r="E131" s="51">
        <v>680680</v>
      </c>
      <c r="F131" s="481" t="s">
        <v>1507</v>
      </c>
      <c r="G131" s="9">
        <v>30343.11</v>
      </c>
      <c r="H131" s="9">
        <v>34000</v>
      </c>
      <c r="I131" s="11">
        <f>H131-G131</f>
        <v>3656.8899999999994</v>
      </c>
      <c r="J131" s="128">
        <f t="shared" si="7"/>
        <v>-1048.6340000000127</v>
      </c>
    </row>
    <row r="132" spans="1:10" ht="45" x14ac:dyDescent="0.25">
      <c r="A132" s="269">
        <v>43255</v>
      </c>
      <c r="B132" s="159" t="s">
        <v>2009</v>
      </c>
      <c r="D132" s="463" t="s">
        <v>2010</v>
      </c>
      <c r="E132" s="51">
        <v>680680</v>
      </c>
      <c r="F132" s="481" t="s">
        <v>1362</v>
      </c>
      <c r="G132" s="9">
        <v>29726.9</v>
      </c>
      <c r="H132" s="9">
        <v>34000</v>
      </c>
      <c r="I132" s="11">
        <f>H132-G132</f>
        <v>4273.0999999999985</v>
      </c>
      <c r="J132" s="128">
        <f t="shared" si="7"/>
        <v>3224.4659999999858</v>
      </c>
    </row>
    <row r="133" spans="1:10" ht="45" x14ac:dyDescent="0.25">
      <c r="A133" s="269">
        <v>43262</v>
      </c>
      <c r="B133" s="159" t="s">
        <v>2020</v>
      </c>
      <c r="D133" s="463" t="s">
        <v>2021</v>
      </c>
      <c r="E133" s="51">
        <v>614970</v>
      </c>
      <c r="F133" s="481" t="s">
        <v>1773</v>
      </c>
      <c r="G133" s="9">
        <v>29678.43</v>
      </c>
      <c r="H133" s="9">
        <v>30000</v>
      </c>
      <c r="I133" s="11">
        <f t="shared" si="6"/>
        <v>321.56999999999971</v>
      </c>
      <c r="J133" s="128">
        <f t="shared" si="7"/>
        <v>3546.0359999999855</v>
      </c>
    </row>
    <row r="134" spans="1:10" ht="45" x14ac:dyDescent="0.25">
      <c r="A134" s="269">
        <v>43269</v>
      </c>
      <c r="B134" s="159" t="s">
        <v>2024</v>
      </c>
      <c r="D134" s="463" t="s">
        <v>2025</v>
      </c>
      <c r="E134" s="51">
        <v>597284</v>
      </c>
      <c r="F134" s="481" t="s">
        <v>2026</v>
      </c>
      <c r="G134" s="9">
        <v>29443.63</v>
      </c>
      <c r="H134" s="9">
        <v>29000</v>
      </c>
      <c r="I134" s="11">
        <f t="shared" si="6"/>
        <v>-443.63000000000102</v>
      </c>
      <c r="J134" s="128">
        <f t="shared" si="7"/>
        <v>3102.4059999999845</v>
      </c>
    </row>
    <row r="135" spans="1:10" ht="45" x14ac:dyDescent="0.25">
      <c r="A135" s="269">
        <v>43276</v>
      </c>
      <c r="B135" s="159" t="s">
        <v>2031</v>
      </c>
      <c r="D135" s="463" t="s">
        <v>2032</v>
      </c>
      <c r="E135" s="51">
        <v>583190</v>
      </c>
      <c r="F135" s="481" t="s">
        <v>2033</v>
      </c>
      <c r="G135" s="9">
        <v>33293.11</v>
      </c>
      <c r="H135" s="9">
        <v>29000</v>
      </c>
      <c r="I135" s="11">
        <f t="shared" si="6"/>
        <v>-4293.1100000000006</v>
      </c>
      <c r="J135" s="128">
        <f t="shared" si="7"/>
        <v>-1190.7040000000161</v>
      </c>
    </row>
    <row r="136" spans="1:10" ht="45" x14ac:dyDescent="0.25">
      <c r="A136" s="269">
        <v>43276</v>
      </c>
      <c r="B136" s="159" t="s">
        <v>2036</v>
      </c>
      <c r="D136" s="438" t="s">
        <v>2037</v>
      </c>
      <c r="E136" s="51">
        <v>583190</v>
      </c>
      <c r="F136" s="481" t="s">
        <v>1870</v>
      </c>
      <c r="G136" s="9">
        <v>29877.9</v>
      </c>
      <c r="H136" s="9">
        <v>29000</v>
      </c>
      <c r="I136" s="11">
        <f t="shared" si="6"/>
        <v>-877.90000000000146</v>
      </c>
      <c r="J136" s="128">
        <f t="shared" si="7"/>
        <v>-2068.6040000000175</v>
      </c>
    </row>
    <row r="137" spans="1:10" ht="45" x14ac:dyDescent="0.25">
      <c r="A137" s="269">
        <v>43283</v>
      </c>
      <c r="B137" s="188" t="s">
        <v>2040</v>
      </c>
      <c r="C137" s="463"/>
      <c r="D137" s="463" t="s">
        <v>2041</v>
      </c>
      <c r="E137" s="51">
        <v>635840</v>
      </c>
      <c r="F137" s="481" t="s">
        <v>2042</v>
      </c>
      <c r="G137" s="9">
        <v>26962.02</v>
      </c>
      <c r="H137" s="9">
        <v>32000</v>
      </c>
      <c r="I137" s="11">
        <f t="shared" ref="I137:I201" si="8">H137-G137</f>
        <v>5037.9799999999996</v>
      </c>
      <c r="J137" s="128">
        <f t="shared" si="7"/>
        <v>2969.375999999982</v>
      </c>
    </row>
    <row r="138" spans="1:10" ht="45" x14ac:dyDescent="0.25">
      <c r="A138" s="269">
        <v>43283</v>
      </c>
      <c r="B138" s="188" t="s">
        <v>2043</v>
      </c>
      <c r="C138" s="463"/>
      <c r="D138" s="463" t="s">
        <v>2044</v>
      </c>
      <c r="E138" s="51">
        <v>636768</v>
      </c>
      <c r="F138" s="481" t="s">
        <v>1954</v>
      </c>
      <c r="G138" s="9">
        <v>26812.04</v>
      </c>
      <c r="H138" s="9">
        <v>32000</v>
      </c>
      <c r="I138" s="11">
        <f t="shared" si="8"/>
        <v>5187.9599999999991</v>
      </c>
      <c r="J138" s="128">
        <f t="shared" si="7"/>
        <v>8157.3359999999811</v>
      </c>
    </row>
    <row r="139" spans="1:10" ht="45" x14ac:dyDescent="0.25">
      <c r="A139" s="269">
        <v>43284</v>
      </c>
      <c r="B139" s="188" t="s">
        <v>2047</v>
      </c>
      <c r="C139" s="463"/>
      <c r="D139" s="463" t="s">
        <v>2048</v>
      </c>
      <c r="E139" s="51">
        <v>450110</v>
      </c>
      <c r="F139" s="481" t="s">
        <v>1801</v>
      </c>
      <c r="G139" s="9">
        <v>25284.22</v>
      </c>
      <c r="H139" s="9">
        <v>23000</v>
      </c>
      <c r="I139" s="11">
        <f t="shared" si="8"/>
        <v>-2284.2200000000012</v>
      </c>
      <c r="J139" s="128">
        <f t="shared" si="7"/>
        <v>5873.11599999998</v>
      </c>
    </row>
    <row r="140" spans="1:10" ht="45" x14ac:dyDescent="0.25">
      <c r="A140" s="269">
        <v>43292</v>
      </c>
      <c r="B140" s="188" t="s">
        <v>2057</v>
      </c>
      <c r="C140" s="463"/>
      <c r="D140" s="463" t="s">
        <v>2058</v>
      </c>
      <c r="E140" s="51">
        <v>456168</v>
      </c>
      <c r="F140" s="481" t="s">
        <v>1476</v>
      </c>
      <c r="G140" s="9">
        <v>24951.86</v>
      </c>
      <c r="H140" s="9">
        <v>24000</v>
      </c>
      <c r="I140" s="11">
        <f t="shared" si="8"/>
        <v>-951.86000000000058</v>
      </c>
      <c r="J140" s="128">
        <f t="shared" si="7"/>
        <v>4921.2559999999794</v>
      </c>
    </row>
    <row r="141" spans="1:10" ht="45" x14ac:dyDescent="0.25">
      <c r="A141" s="269">
        <v>43292</v>
      </c>
      <c r="B141" s="188" t="s">
        <v>2056</v>
      </c>
      <c r="C141" s="463"/>
      <c r="D141" s="463" t="s">
        <v>2055</v>
      </c>
      <c r="E141" s="51">
        <v>456168</v>
      </c>
      <c r="F141" s="481" t="s">
        <v>1440</v>
      </c>
      <c r="G141" s="9">
        <v>24930.77</v>
      </c>
      <c r="H141" s="9">
        <v>24000</v>
      </c>
      <c r="I141" s="11">
        <f t="shared" si="8"/>
        <v>-930.77000000000044</v>
      </c>
      <c r="J141" s="128">
        <f t="shared" si="7"/>
        <v>3990.485999999979</v>
      </c>
    </row>
    <row r="142" spans="1:10" ht="45" x14ac:dyDescent="0.25">
      <c r="A142" s="269">
        <v>43299</v>
      </c>
      <c r="B142" s="188" t="s">
        <v>2063</v>
      </c>
      <c r="C142" s="463"/>
      <c r="D142" s="463" t="s">
        <v>2064</v>
      </c>
      <c r="E142" s="51">
        <v>452880</v>
      </c>
      <c r="F142" s="481" t="s">
        <v>1450</v>
      </c>
      <c r="G142" s="9">
        <v>26555.41</v>
      </c>
      <c r="H142" s="9">
        <v>24000</v>
      </c>
      <c r="I142" s="11">
        <f t="shared" si="8"/>
        <v>-2555.41</v>
      </c>
      <c r="J142" s="128">
        <f t="shared" si="7"/>
        <v>1435.0759999999791</v>
      </c>
    </row>
    <row r="143" spans="1:10" ht="45" x14ac:dyDescent="0.25">
      <c r="A143" s="269">
        <v>43299</v>
      </c>
      <c r="B143" s="188" t="s">
        <v>2065</v>
      </c>
      <c r="C143" s="463"/>
      <c r="D143" s="463" t="s">
        <v>2066</v>
      </c>
      <c r="E143" s="51">
        <v>452880</v>
      </c>
      <c r="F143" s="481" t="s">
        <v>2067</v>
      </c>
      <c r="G143" s="9">
        <v>26663.35</v>
      </c>
      <c r="H143" s="9">
        <v>24000</v>
      </c>
      <c r="I143" s="11">
        <f t="shared" si="8"/>
        <v>-2663.3499999999985</v>
      </c>
      <c r="J143" s="128">
        <f t="shared" ref="J143:J207" si="9">J142+I143</f>
        <v>-1228.2740000000194</v>
      </c>
    </row>
    <row r="144" spans="1:10" ht="45" x14ac:dyDescent="0.25">
      <c r="A144" s="269">
        <v>43306</v>
      </c>
      <c r="B144" s="188" t="s">
        <v>2072</v>
      </c>
      <c r="C144" s="463"/>
      <c r="D144" s="463" t="s">
        <v>2073</v>
      </c>
      <c r="E144" s="51">
        <v>548535</v>
      </c>
      <c r="F144" s="481" t="s">
        <v>2033</v>
      </c>
      <c r="G144" s="9">
        <v>27617.38</v>
      </c>
      <c r="H144" s="9">
        <v>29000</v>
      </c>
      <c r="I144" s="11">
        <f t="shared" si="8"/>
        <v>1382.619999999999</v>
      </c>
      <c r="J144" s="128">
        <f t="shared" si="9"/>
        <v>154.34599999997954</v>
      </c>
    </row>
    <row r="145" spans="1:11" ht="45.75" x14ac:dyDescent="0.3">
      <c r="A145" s="269">
        <v>43306</v>
      </c>
      <c r="B145" s="188" t="s">
        <v>2074</v>
      </c>
      <c r="C145" s="463"/>
      <c r="D145" s="463" t="s">
        <v>2075</v>
      </c>
      <c r="E145" s="51">
        <v>548535</v>
      </c>
      <c r="F145" s="481" t="s">
        <v>1427</v>
      </c>
      <c r="G145" s="9">
        <v>27406.33</v>
      </c>
      <c r="H145" s="9">
        <v>29000</v>
      </c>
      <c r="I145" s="11">
        <f t="shared" si="8"/>
        <v>1593.6699999999983</v>
      </c>
      <c r="J145" s="172">
        <f t="shared" si="9"/>
        <v>1748.0159999999778</v>
      </c>
      <c r="K145" s="141" t="s">
        <v>1656</v>
      </c>
    </row>
    <row r="146" spans="1:11" ht="45" x14ac:dyDescent="0.25">
      <c r="A146" s="269">
        <v>43314</v>
      </c>
      <c r="B146" s="199" t="s">
        <v>2089</v>
      </c>
      <c r="C146" s="463"/>
      <c r="D146" s="463" t="s">
        <v>2087</v>
      </c>
      <c r="E146" s="51">
        <v>560880</v>
      </c>
      <c r="F146" s="481" t="s">
        <v>2088</v>
      </c>
      <c r="G146" s="9">
        <v>29401.69</v>
      </c>
      <c r="H146" s="9">
        <v>30000</v>
      </c>
      <c r="I146" s="11">
        <f>H146-G146</f>
        <v>598.31000000000131</v>
      </c>
      <c r="J146" s="128">
        <f t="shared" si="9"/>
        <v>2346.3259999999791</v>
      </c>
    </row>
    <row r="147" spans="1:11" ht="45" x14ac:dyDescent="0.25">
      <c r="A147" s="269">
        <v>43313</v>
      </c>
      <c r="B147" s="199" t="s">
        <v>2085</v>
      </c>
      <c r="C147" s="463"/>
      <c r="D147" s="463" t="s">
        <v>2086</v>
      </c>
      <c r="E147" s="51">
        <v>560880</v>
      </c>
      <c r="F147" s="481" t="s">
        <v>1437</v>
      </c>
      <c r="G147" s="9">
        <v>29619.25</v>
      </c>
      <c r="H147" s="9">
        <v>30000</v>
      </c>
      <c r="I147" s="11">
        <f>H147-G147</f>
        <v>380.75</v>
      </c>
      <c r="J147" s="128">
        <f t="shared" si="9"/>
        <v>2727.0759999999791</v>
      </c>
    </row>
    <row r="148" spans="1:11" ht="45" x14ac:dyDescent="0.25">
      <c r="A148" s="269">
        <v>43320</v>
      </c>
      <c r="B148" s="199" t="s">
        <v>2090</v>
      </c>
      <c r="C148" s="463"/>
      <c r="D148" s="463" t="s">
        <v>2091</v>
      </c>
      <c r="E148" s="51">
        <v>565165</v>
      </c>
      <c r="F148" s="481" t="s">
        <v>2092</v>
      </c>
      <c r="G148" s="9">
        <v>29129.15</v>
      </c>
      <c r="H148" s="9">
        <v>30500</v>
      </c>
      <c r="I148" s="11">
        <f t="shared" si="8"/>
        <v>1370.8499999999985</v>
      </c>
      <c r="J148" s="128">
        <f t="shared" si="9"/>
        <v>4097.9259999999776</v>
      </c>
    </row>
    <row r="149" spans="1:11" ht="45" x14ac:dyDescent="0.25">
      <c r="A149" s="269">
        <v>43320</v>
      </c>
      <c r="B149" s="199" t="s">
        <v>2093</v>
      </c>
      <c r="C149" s="463"/>
      <c r="D149" s="463" t="s">
        <v>2094</v>
      </c>
      <c r="E149" s="51">
        <v>565165</v>
      </c>
      <c r="F149" s="481" t="s">
        <v>1419</v>
      </c>
      <c r="G149" s="9">
        <v>29438.85</v>
      </c>
      <c r="H149" s="9">
        <v>30500</v>
      </c>
      <c r="I149" s="11">
        <f t="shared" si="8"/>
        <v>1061.1500000000015</v>
      </c>
      <c r="J149" s="128">
        <f t="shared" si="9"/>
        <v>5159.0759999999791</v>
      </c>
    </row>
    <row r="150" spans="1:11" ht="45" x14ac:dyDescent="0.25">
      <c r="A150" s="269">
        <v>43327</v>
      </c>
      <c r="B150" s="199" t="s">
        <v>2099</v>
      </c>
      <c r="C150" s="463"/>
      <c r="D150" s="463" t="s">
        <v>2100</v>
      </c>
      <c r="E150" s="51">
        <v>531776</v>
      </c>
      <c r="F150" s="481" t="s">
        <v>1542</v>
      </c>
      <c r="G150" s="9">
        <v>27781.41</v>
      </c>
      <c r="H150" s="9">
        <v>28000</v>
      </c>
      <c r="I150" s="11">
        <f t="shared" si="8"/>
        <v>218.59000000000015</v>
      </c>
      <c r="J150" s="128">
        <f t="shared" si="9"/>
        <v>5377.6659999999792</v>
      </c>
    </row>
    <row r="151" spans="1:11" ht="45" x14ac:dyDescent="0.25">
      <c r="A151" s="269">
        <v>43327</v>
      </c>
      <c r="B151" s="199" t="s">
        <v>2101</v>
      </c>
      <c r="C151" s="463"/>
      <c r="D151" s="463" t="s">
        <v>2102</v>
      </c>
      <c r="E151" s="51">
        <v>531776</v>
      </c>
      <c r="F151" s="481" t="s">
        <v>1801</v>
      </c>
      <c r="G151" s="9">
        <v>27819.02</v>
      </c>
      <c r="H151" s="9">
        <v>28000</v>
      </c>
      <c r="I151" s="11">
        <f t="shared" si="8"/>
        <v>180.97999999999956</v>
      </c>
      <c r="J151" s="128">
        <f t="shared" si="9"/>
        <v>5558.6459999999788</v>
      </c>
    </row>
    <row r="152" spans="1:11" ht="45" x14ac:dyDescent="0.25">
      <c r="A152" s="269">
        <v>43334</v>
      </c>
      <c r="B152" s="199" t="s">
        <v>2107</v>
      </c>
      <c r="C152" s="463"/>
      <c r="D152" s="463" t="s">
        <v>2108</v>
      </c>
      <c r="E152" s="51">
        <v>492648</v>
      </c>
      <c r="F152" s="481" t="s">
        <v>2109</v>
      </c>
      <c r="G152" s="9">
        <v>25529.97</v>
      </c>
      <c r="H152" s="9">
        <v>26000</v>
      </c>
      <c r="I152" s="11">
        <f t="shared" si="8"/>
        <v>470.02999999999884</v>
      </c>
      <c r="J152" s="128">
        <f t="shared" si="9"/>
        <v>6028.6759999999776</v>
      </c>
    </row>
    <row r="153" spans="1:11" ht="45" x14ac:dyDescent="0.25">
      <c r="A153" s="269">
        <v>43334</v>
      </c>
      <c r="B153" s="199" t="s">
        <v>2110</v>
      </c>
      <c r="C153" s="463"/>
      <c r="D153" s="463" t="s">
        <v>2111</v>
      </c>
      <c r="E153" s="51">
        <v>492648</v>
      </c>
      <c r="F153" s="481" t="s">
        <v>1804</v>
      </c>
      <c r="G153" s="9">
        <v>25113.67</v>
      </c>
      <c r="H153" s="9">
        <v>26000</v>
      </c>
      <c r="I153" s="11">
        <f t="shared" si="8"/>
        <v>886.33000000000175</v>
      </c>
      <c r="J153" s="128">
        <f t="shared" si="9"/>
        <v>6915.0059999999794</v>
      </c>
    </row>
    <row r="154" spans="1:11" ht="45" x14ac:dyDescent="0.25">
      <c r="A154" s="269">
        <v>43341</v>
      </c>
      <c r="B154" s="199" t="s">
        <v>2116</v>
      </c>
      <c r="C154" s="463"/>
      <c r="D154" s="463" t="s">
        <v>2117</v>
      </c>
      <c r="E154" s="51">
        <v>430997</v>
      </c>
      <c r="F154" s="481" t="s">
        <v>1761</v>
      </c>
      <c r="G154" s="9">
        <v>24516.35</v>
      </c>
      <c r="H154" s="9">
        <v>23000</v>
      </c>
      <c r="I154" s="11">
        <f t="shared" si="8"/>
        <v>-1516.3499999999985</v>
      </c>
      <c r="J154" s="128">
        <f t="shared" si="9"/>
        <v>5398.6559999999808</v>
      </c>
    </row>
    <row r="155" spans="1:11" ht="45" x14ac:dyDescent="0.25">
      <c r="A155" s="269">
        <v>43341</v>
      </c>
      <c r="B155" s="199" t="s">
        <v>2118</v>
      </c>
      <c r="C155" s="463"/>
      <c r="D155" s="463" t="s">
        <v>2119</v>
      </c>
      <c r="E155" s="51">
        <v>430997</v>
      </c>
      <c r="F155" s="481" t="s">
        <v>2120</v>
      </c>
      <c r="G155" s="9">
        <v>25486.42</v>
      </c>
      <c r="H155" s="9">
        <v>23000</v>
      </c>
      <c r="I155" s="11">
        <f t="shared" si="8"/>
        <v>-2486.4199999999983</v>
      </c>
      <c r="J155" s="128">
        <f t="shared" si="9"/>
        <v>2912.2359999999826</v>
      </c>
    </row>
    <row r="156" spans="1:11" ht="45" x14ac:dyDescent="0.25">
      <c r="A156" s="269">
        <v>43347</v>
      </c>
      <c r="B156" s="201" t="s">
        <v>2125</v>
      </c>
      <c r="C156" s="463"/>
      <c r="D156" s="463" t="s">
        <v>2126</v>
      </c>
      <c r="E156" s="51">
        <v>481000</v>
      </c>
      <c r="F156" s="481" t="s">
        <v>1925</v>
      </c>
      <c r="G156" s="9">
        <v>24928.09</v>
      </c>
      <c r="H156" s="9">
        <v>25000</v>
      </c>
      <c r="I156" s="11">
        <f t="shared" si="8"/>
        <v>71.909999999999854</v>
      </c>
      <c r="J156" s="128">
        <f t="shared" si="9"/>
        <v>2984.1459999999825</v>
      </c>
    </row>
    <row r="157" spans="1:11" ht="45" x14ac:dyDescent="0.25">
      <c r="A157" s="269">
        <v>43347</v>
      </c>
      <c r="B157" s="201" t="s">
        <v>2127</v>
      </c>
      <c r="C157" s="463"/>
      <c r="D157" s="463" t="s">
        <v>2128</v>
      </c>
      <c r="E157" s="51">
        <v>481000</v>
      </c>
      <c r="F157" s="481" t="s">
        <v>1542</v>
      </c>
      <c r="G157" s="9">
        <v>24929.3</v>
      </c>
      <c r="H157" s="9">
        <v>25000</v>
      </c>
      <c r="I157" s="11">
        <f t="shared" si="8"/>
        <v>70.700000000000728</v>
      </c>
      <c r="J157" s="128">
        <f t="shared" si="9"/>
        <v>3054.8459999999832</v>
      </c>
    </row>
    <row r="158" spans="1:11" ht="45" x14ac:dyDescent="0.25">
      <c r="A158" s="269">
        <v>43355</v>
      </c>
      <c r="B158" s="201" t="s">
        <v>2133</v>
      </c>
      <c r="D158" s="463" t="s">
        <v>2134</v>
      </c>
      <c r="E158" s="51">
        <v>483425</v>
      </c>
      <c r="F158" s="481" t="s">
        <v>2135</v>
      </c>
      <c r="G158" s="9">
        <v>25391.23</v>
      </c>
      <c r="H158" s="9">
        <v>25000</v>
      </c>
      <c r="I158" s="11">
        <f t="shared" si="8"/>
        <v>-391.22999999999956</v>
      </c>
      <c r="J158" s="128">
        <f t="shared" si="9"/>
        <v>2663.6159999999836</v>
      </c>
    </row>
    <row r="159" spans="1:11" ht="46.5" x14ac:dyDescent="0.35">
      <c r="A159" s="269">
        <v>43355</v>
      </c>
      <c r="B159" s="201" t="s">
        <v>2136</v>
      </c>
      <c r="D159" s="463" t="s">
        <v>2137</v>
      </c>
      <c r="E159" s="51">
        <v>483425</v>
      </c>
      <c r="F159" s="481" t="s">
        <v>1440</v>
      </c>
      <c r="G159" s="9">
        <v>25803.5</v>
      </c>
      <c r="H159" s="9">
        <v>25000</v>
      </c>
      <c r="I159" s="11">
        <f t="shared" si="8"/>
        <v>-803.5</v>
      </c>
      <c r="J159" s="128">
        <f t="shared" si="9"/>
        <v>1860.1159999999836</v>
      </c>
      <c r="K159" s="202" t="s">
        <v>1305</v>
      </c>
    </row>
    <row r="160" spans="1:11" ht="45" x14ac:dyDescent="0.25">
      <c r="A160" s="269">
        <v>43362</v>
      </c>
      <c r="B160" s="201" t="s">
        <v>2142</v>
      </c>
      <c r="D160" s="463" t="s">
        <v>2143</v>
      </c>
      <c r="E160" s="51">
        <v>510273</v>
      </c>
      <c r="F160" s="481" t="s">
        <v>2144</v>
      </c>
      <c r="G160" s="9">
        <v>29678.66</v>
      </c>
      <c r="H160" s="9">
        <v>27000</v>
      </c>
      <c r="I160" s="11">
        <f t="shared" si="8"/>
        <v>-2678.66</v>
      </c>
      <c r="J160" s="128">
        <f t="shared" si="9"/>
        <v>-818.54400000001624</v>
      </c>
    </row>
    <row r="161" spans="1:11" ht="45" x14ac:dyDescent="0.25">
      <c r="A161" s="269">
        <v>43362</v>
      </c>
      <c r="B161" s="201" t="s">
        <v>2145</v>
      </c>
      <c r="D161" s="463" t="s">
        <v>2146</v>
      </c>
      <c r="E161" s="51">
        <v>510273</v>
      </c>
      <c r="F161" s="481" t="s">
        <v>1427</v>
      </c>
      <c r="G161" s="9">
        <v>29035.45</v>
      </c>
      <c r="H161" s="9">
        <v>27000</v>
      </c>
      <c r="I161" s="11">
        <f t="shared" si="8"/>
        <v>-2035.4500000000007</v>
      </c>
      <c r="J161" s="128">
        <f t="shared" si="9"/>
        <v>-2853.994000000017</v>
      </c>
    </row>
    <row r="162" spans="1:11" ht="45" x14ac:dyDescent="0.25">
      <c r="A162" s="269">
        <v>43369</v>
      </c>
      <c r="B162" s="201" t="s">
        <v>2151</v>
      </c>
      <c r="D162" s="463" t="s">
        <v>2152</v>
      </c>
      <c r="E162" s="51">
        <v>705183</v>
      </c>
      <c r="F162" s="481" t="s">
        <v>1663</v>
      </c>
      <c r="G162" s="9">
        <v>29167.51</v>
      </c>
      <c r="H162" s="9">
        <v>37000</v>
      </c>
      <c r="I162" s="11">
        <f t="shared" si="8"/>
        <v>7832.4900000000016</v>
      </c>
      <c r="J162" s="128">
        <f t="shared" si="9"/>
        <v>4978.4959999999846</v>
      </c>
    </row>
    <row r="163" spans="1:11" ht="45" x14ac:dyDescent="0.25">
      <c r="A163" s="269">
        <v>43375</v>
      </c>
      <c r="B163" s="203" t="s">
        <v>2156</v>
      </c>
      <c r="D163" s="463">
        <v>87559</v>
      </c>
      <c r="E163" s="51">
        <v>535230</v>
      </c>
      <c r="F163" s="481" t="s">
        <v>1638</v>
      </c>
      <c r="G163" s="9">
        <v>30869.07</v>
      </c>
      <c r="H163" s="9">
        <v>28500</v>
      </c>
      <c r="I163" s="11">
        <f t="shared" si="8"/>
        <v>-2369.0699999999997</v>
      </c>
      <c r="J163" s="128">
        <f t="shared" si="9"/>
        <v>2609.4259999999849</v>
      </c>
    </row>
    <row r="164" spans="1:11" ht="45" x14ac:dyDescent="0.25">
      <c r="A164" s="269">
        <v>43375</v>
      </c>
      <c r="B164" s="203" t="s">
        <v>2157</v>
      </c>
      <c r="D164" s="463">
        <v>87560</v>
      </c>
      <c r="E164" s="51">
        <v>535230</v>
      </c>
      <c r="F164" s="481" t="s">
        <v>1973</v>
      </c>
      <c r="G164" s="9">
        <v>30804.18</v>
      </c>
      <c r="H164" s="9">
        <v>28500</v>
      </c>
      <c r="I164" s="11">
        <f t="shared" si="8"/>
        <v>-2304.1800000000003</v>
      </c>
      <c r="J164" s="128">
        <f t="shared" si="9"/>
        <v>305.24599999998463</v>
      </c>
    </row>
    <row r="165" spans="1:11" ht="45" x14ac:dyDescent="0.25">
      <c r="A165" s="269">
        <v>43382</v>
      </c>
      <c r="B165" s="203" t="s">
        <v>2161</v>
      </c>
      <c r="D165" s="463">
        <v>87561</v>
      </c>
      <c r="E165" s="51">
        <v>577304</v>
      </c>
      <c r="F165" s="481" t="s">
        <v>2162</v>
      </c>
      <c r="G165" s="9">
        <v>25541.47</v>
      </c>
      <c r="H165" s="9">
        <v>30500</v>
      </c>
      <c r="I165" s="11">
        <f t="shared" si="8"/>
        <v>4958.5299999999988</v>
      </c>
      <c r="J165" s="128">
        <f t="shared" si="9"/>
        <v>5263.7759999999835</v>
      </c>
    </row>
    <row r="166" spans="1:11" ht="45" x14ac:dyDescent="0.25">
      <c r="A166" s="269">
        <v>43382</v>
      </c>
      <c r="B166" s="203" t="s">
        <v>2163</v>
      </c>
      <c r="D166" s="463">
        <v>87562</v>
      </c>
      <c r="E166" s="51">
        <v>577304</v>
      </c>
      <c r="F166" s="481" t="s">
        <v>2164</v>
      </c>
      <c r="G166" s="9">
        <v>25287.15</v>
      </c>
      <c r="H166" s="9">
        <v>30500</v>
      </c>
      <c r="I166" s="11">
        <f t="shared" si="8"/>
        <v>5212.8499999999985</v>
      </c>
      <c r="J166" s="128">
        <f t="shared" si="9"/>
        <v>10476.625999999982</v>
      </c>
    </row>
    <row r="167" spans="1:11" ht="45" x14ac:dyDescent="0.25">
      <c r="A167" s="269">
        <v>43389</v>
      </c>
      <c r="B167" s="203" t="s">
        <v>2171</v>
      </c>
      <c r="D167" s="463">
        <v>87563</v>
      </c>
      <c r="E167" s="51">
        <v>377200</v>
      </c>
      <c r="F167" s="481" t="s">
        <v>2172</v>
      </c>
      <c r="G167" s="9">
        <v>24651.82</v>
      </c>
      <c r="H167" s="9">
        <v>20000</v>
      </c>
      <c r="I167" s="11">
        <f t="shared" si="8"/>
        <v>-4651.82</v>
      </c>
      <c r="J167" s="128">
        <f t="shared" si="9"/>
        <v>5824.8059999999823</v>
      </c>
    </row>
    <row r="168" spans="1:11" ht="45" x14ac:dyDescent="0.25">
      <c r="A168" s="269">
        <v>43397</v>
      </c>
      <c r="B168" s="203" t="s">
        <v>2177</v>
      </c>
      <c r="D168" s="463">
        <v>87564</v>
      </c>
      <c r="E168" s="51">
        <v>446039</v>
      </c>
      <c r="F168" s="481" t="s">
        <v>2178</v>
      </c>
      <c r="G168" s="9">
        <v>25033.55</v>
      </c>
      <c r="H168" s="9">
        <v>23000</v>
      </c>
      <c r="I168" s="11">
        <f t="shared" si="8"/>
        <v>-2033.5499999999993</v>
      </c>
      <c r="J168" s="128">
        <f t="shared" si="9"/>
        <v>3791.255999999983</v>
      </c>
    </row>
    <row r="169" spans="1:11" ht="45" x14ac:dyDescent="0.25">
      <c r="A169" s="269">
        <v>43397</v>
      </c>
      <c r="B169" s="203" t="s">
        <v>2179</v>
      </c>
      <c r="D169" s="463">
        <v>87565</v>
      </c>
      <c r="E169" s="51">
        <v>446039</v>
      </c>
      <c r="F169" s="481" t="s">
        <v>2180</v>
      </c>
      <c r="G169" s="9">
        <v>25141.61</v>
      </c>
      <c r="H169" s="9">
        <v>23000</v>
      </c>
      <c r="I169" s="11">
        <f t="shared" si="8"/>
        <v>-2141.6100000000006</v>
      </c>
      <c r="J169" s="128">
        <f t="shared" si="9"/>
        <v>1649.6459999999825</v>
      </c>
    </row>
    <row r="170" spans="1:11" ht="45" x14ac:dyDescent="0.25">
      <c r="A170" s="269">
        <v>43404</v>
      </c>
      <c r="B170" s="203" t="s">
        <v>2185</v>
      </c>
      <c r="D170" s="463">
        <v>87566</v>
      </c>
      <c r="E170" s="51">
        <v>522236</v>
      </c>
      <c r="F170" s="481" t="s">
        <v>2186</v>
      </c>
      <c r="G170" s="9">
        <v>25368.03</v>
      </c>
      <c r="H170" s="9">
        <v>26000</v>
      </c>
      <c r="I170" s="11">
        <f t="shared" si="8"/>
        <v>631.97000000000116</v>
      </c>
      <c r="J170" s="128">
        <f t="shared" si="9"/>
        <v>2281.6159999999836</v>
      </c>
    </row>
    <row r="171" spans="1:11" ht="45" x14ac:dyDescent="0.25">
      <c r="A171" s="269">
        <v>43404</v>
      </c>
      <c r="B171" s="203" t="s">
        <v>2187</v>
      </c>
      <c r="D171" s="463">
        <v>87567</v>
      </c>
      <c r="E171" s="51">
        <v>522236</v>
      </c>
      <c r="F171" s="481" t="s">
        <v>2188</v>
      </c>
      <c r="G171" s="9">
        <v>25622.18</v>
      </c>
      <c r="H171" s="9">
        <v>26000</v>
      </c>
      <c r="I171" s="11">
        <f t="shared" si="8"/>
        <v>377.81999999999971</v>
      </c>
      <c r="J171" s="128">
        <f t="shared" si="9"/>
        <v>2659.4359999999833</v>
      </c>
    </row>
    <row r="172" spans="1:11" ht="45" x14ac:dyDescent="0.25">
      <c r="A172" s="269">
        <v>43411</v>
      </c>
      <c r="B172" s="205" t="s">
        <v>2195</v>
      </c>
      <c r="D172" s="463" t="s">
        <v>2196</v>
      </c>
      <c r="E172" s="51">
        <v>510229.5</v>
      </c>
      <c r="F172" s="481" t="s">
        <v>1468</v>
      </c>
      <c r="G172" s="9">
        <v>24259.29</v>
      </c>
      <c r="H172" s="9">
        <v>25500</v>
      </c>
      <c r="I172" s="11">
        <f t="shared" si="8"/>
        <v>1240.7099999999991</v>
      </c>
      <c r="J172" s="128">
        <f t="shared" si="9"/>
        <v>3900.1459999999825</v>
      </c>
      <c r="K172" s="212"/>
    </row>
    <row r="173" spans="1:11" ht="45" x14ac:dyDescent="0.25">
      <c r="A173" s="269">
        <v>43425</v>
      </c>
      <c r="B173" s="205" t="s">
        <v>2213</v>
      </c>
      <c r="D173" s="438" t="s">
        <v>2214</v>
      </c>
      <c r="E173" s="51">
        <v>465014</v>
      </c>
      <c r="F173" s="481" t="s">
        <v>2215</v>
      </c>
      <c r="G173" s="9">
        <v>24938.52</v>
      </c>
      <c r="H173" s="9">
        <v>23000</v>
      </c>
      <c r="I173" s="11">
        <f t="shared" si="8"/>
        <v>-1938.5200000000004</v>
      </c>
      <c r="J173" s="128">
        <f t="shared" si="9"/>
        <v>1961.625999999982</v>
      </c>
    </row>
    <row r="174" spans="1:11" ht="45" x14ac:dyDescent="0.25">
      <c r="A174" s="269">
        <v>43432</v>
      </c>
      <c r="B174" s="205" t="s">
        <v>2216</v>
      </c>
      <c r="D174" s="463" t="s">
        <v>2217</v>
      </c>
      <c r="E174" s="51">
        <v>533390</v>
      </c>
      <c r="F174" s="481" t="s">
        <v>1452</v>
      </c>
      <c r="G174" s="9">
        <v>25835.02</v>
      </c>
      <c r="H174" s="9">
        <v>26000</v>
      </c>
      <c r="I174" s="11">
        <f t="shared" si="8"/>
        <v>164.97999999999956</v>
      </c>
      <c r="J174" s="128">
        <f t="shared" si="9"/>
        <v>2126.6059999999816</v>
      </c>
    </row>
    <row r="175" spans="1:11" ht="45" x14ac:dyDescent="0.25">
      <c r="A175" s="269">
        <v>43452</v>
      </c>
      <c r="B175" s="207" t="s">
        <v>2246</v>
      </c>
      <c r="D175" s="463" t="s">
        <v>2247</v>
      </c>
      <c r="E175" s="51">
        <v>473501.5</v>
      </c>
      <c r="F175" s="481" t="s">
        <v>1831</v>
      </c>
      <c r="G175" s="9">
        <v>22977.86</v>
      </c>
      <c r="H175" s="9">
        <v>23500</v>
      </c>
      <c r="I175" s="11">
        <f t="shared" si="8"/>
        <v>522.13999999999942</v>
      </c>
      <c r="J175" s="128">
        <f t="shared" si="9"/>
        <v>2648.745999999981</v>
      </c>
    </row>
    <row r="176" spans="1:11" ht="45" x14ac:dyDescent="0.25">
      <c r="A176" s="269">
        <v>43453</v>
      </c>
      <c r="B176" s="207" t="s">
        <v>2250</v>
      </c>
      <c r="D176" s="463" t="s">
        <v>2251</v>
      </c>
      <c r="E176" s="51">
        <v>460220.8</v>
      </c>
      <c r="F176" s="481" t="s">
        <v>1610</v>
      </c>
      <c r="G176" s="9">
        <v>23122.79</v>
      </c>
      <c r="H176" s="9">
        <v>23000</v>
      </c>
      <c r="I176" s="11">
        <f t="shared" si="8"/>
        <v>-122.79000000000087</v>
      </c>
      <c r="J176" s="128">
        <f t="shared" si="9"/>
        <v>2525.9559999999801</v>
      </c>
    </row>
    <row r="177" spans="1:12" ht="47.25" x14ac:dyDescent="0.4">
      <c r="A177" s="269">
        <v>43458</v>
      </c>
      <c r="B177" s="207" t="s">
        <v>2254</v>
      </c>
      <c r="D177" s="463" t="s">
        <v>2255</v>
      </c>
      <c r="E177" s="51">
        <v>459311.15</v>
      </c>
      <c r="F177" s="481" t="s">
        <v>1870</v>
      </c>
      <c r="G177" s="9">
        <v>22704.81</v>
      </c>
      <c r="H177" s="9">
        <v>23000</v>
      </c>
      <c r="I177" s="11">
        <f t="shared" si="8"/>
        <v>295.18999999999869</v>
      </c>
      <c r="J177" s="128">
        <f t="shared" si="9"/>
        <v>2821.1459999999788</v>
      </c>
      <c r="K177" s="213" t="s">
        <v>1305</v>
      </c>
    </row>
    <row r="178" spans="1:12" ht="15.75" x14ac:dyDescent="0.25">
      <c r="A178" s="272"/>
      <c r="B178" s="210"/>
      <c r="C178" s="464"/>
      <c r="D178" s="472"/>
      <c r="E178" s="208"/>
      <c r="F178" s="482"/>
      <c r="G178" s="138"/>
      <c r="H178" s="138"/>
      <c r="I178" s="177">
        <f t="shared" si="8"/>
        <v>0</v>
      </c>
      <c r="J178" s="128">
        <f t="shared" si="9"/>
        <v>2821.1459999999788</v>
      </c>
    </row>
    <row r="179" spans="1:12" ht="45" x14ac:dyDescent="0.25">
      <c r="A179" s="269">
        <v>43467</v>
      </c>
      <c r="B179" s="211" t="s">
        <v>2264</v>
      </c>
      <c r="D179" s="463" t="s">
        <v>2265</v>
      </c>
      <c r="E179" s="51">
        <v>443025</v>
      </c>
      <c r="F179" s="481" t="s">
        <v>2266</v>
      </c>
      <c r="G179" s="9">
        <v>22955.59</v>
      </c>
      <c r="H179" s="9">
        <v>22500</v>
      </c>
      <c r="I179" s="11">
        <f t="shared" ref="I179" si="10">H179-G179</f>
        <v>-455.59000000000015</v>
      </c>
      <c r="J179" s="128">
        <f t="shared" si="9"/>
        <v>2365.5559999999787</v>
      </c>
    </row>
    <row r="180" spans="1:12" ht="45" x14ac:dyDescent="0.25">
      <c r="A180" s="269">
        <v>43467</v>
      </c>
      <c r="B180" s="211" t="s">
        <v>2267</v>
      </c>
      <c r="D180" s="463" t="s">
        <v>2268</v>
      </c>
      <c r="E180" s="51">
        <v>443025</v>
      </c>
      <c r="F180" s="481" t="s">
        <v>1506</v>
      </c>
      <c r="G180" s="9">
        <v>22141.9</v>
      </c>
      <c r="H180" s="9">
        <v>22500</v>
      </c>
      <c r="I180" s="11">
        <f t="shared" si="8"/>
        <v>358.09999999999854</v>
      </c>
      <c r="J180" s="128">
        <f t="shared" si="9"/>
        <v>2723.6559999999772</v>
      </c>
    </row>
    <row r="181" spans="1:12" ht="45" x14ac:dyDescent="0.25">
      <c r="A181" s="269">
        <v>43474</v>
      </c>
      <c r="B181" s="211" t="s">
        <v>2274</v>
      </c>
      <c r="D181" s="463" t="s">
        <v>2275</v>
      </c>
      <c r="E181" s="51">
        <v>426162</v>
      </c>
      <c r="F181" s="481" t="s">
        <v>2276</v>
      </c>
      <c r="G181" s="9">
        <v>24251.49</v>
      </c>
      <c r="H181" s="9">
        <v>22000</v>
      </c>
      <c r="I181" s="11">
        <f t="shared" si="8"/>
        <v>-2251.4900000000016</v>
      </c>
      <c r="J181" s="128">
        <f t="shared" si="9"/>
        <v>472.16599999997561</v>
      </c>
    </row>
    <row r="182" spans="1:12" ht="47.25" x14ac:dyDescent="0.4">
      <c r="A182" s="269">
        <v>43475</v>
      </c>
      <c r="B182" s="211" t="s">
        <v>2277</v>
      </c>
      <c r="D182" s="463" t="s">
        <v>2278</v>
      </c>
      <c r="E182" s="51">
        <v>426162</v>
      </c>
      <c r="F182" s="481" t="s">
        <v>1880</v>
      </c>
      <c r="G182" s="9">
        <v>24619.02</v>
      </c>
      <c r="H182" s="9">
        <v>22000</v>
      </c>
      <c r="I182" s="11">
        <f t="shared" si="8"/>
        <v>-2619.0200000000004</v>
      </c>
      <c r="J182" s="128">
        <f t="shared" si="9"/>
        <v>-2146.8540000000248</v>
      </c>
      <c r="K182" s="213" t="s">
        <v>1305</v>
      </c>
    </row>
    <row r="183" spans="1:12" ht="45" x14ac:dyDescent="0.25">
      <c r="A183" s="269">
        <v>43481</v>
      </c>
      <c r="B183" s="211" t="s">
        <v>2283</v>
      </c>
      <c r="D183" s="463" t="s">
        <v>2284</v>
      </c>
      <c r="E183" s="51">
        <v>496600</v>
      </c>
      <c r="F183" s="481" t="s">
        <v>2285</v>
      </c>
      <c r="G183" s="9">
        <v>25189.79</v>
      </c>
      <c r="H183" s="9">
        <v>26000</v>
      </c>
      <c r="I183" s="11">
        <f t="shared" si="8"/>
        <v>810.20999999999913</v>
      </c>
      <c r="J183" s="128">
        <f t="shared" si="9"/>
        <v>-1336.6440000000257</v>
      </c>
      <c r="L183" t="s">
        <v>1295</v>
      </c>
    </row>
    <row r="184" spans="1:12" ht="45" x14ac:dyDescent="0.25">
      <c r="A184" s="269">
        <v>43481</v>
      </c>
      <c r="B184" s="211" t="s">
        <v>2286</v>
      </c>
      <c r="D184" s="463" t="s">
        <v>2287</v>
      </c>
      <c r="E184" s="51">
        <v>496600</v>
      </c>
      <c r="F184" s="481" t="s">
        <v>2288</v>
      </c>
      <c r="G184" s="9">
        <v>25482.34</v>
      </c>
      <c r="H184" s="9">
        <v>26000</v>
      </c>
      <c r="I184" s="11">
        <f t="shared" si="8"/>
        <v>517.65999999999985</v>
      </c>
      <c r="J184" s="128">
        <f t="shared" si="9"/>
        <v>-818.98400000002584</v>
      </c>
    </row>
    <row r="185" spans="1:12" ht="45" x14ac:dyDescent="0.25">
      <c r="A185" s="269">
        <v>43488</v>
      </c>
      <c r="B185" s="211" t="s">
        <v>2293</v>
      </c>
      <c r="D185" s="463" t="s">
        <v>2294</v>
      </c>
      <c r="E185" s="51">
        <v>527725</v>
      </c>
      <c r="F185" s="481" t="s">
        <v>1870</v>
      </c>
      <c r="G185" s="9">
        <v>23000</v>
      </c>
      <c r="H185" s="9">
        <v>27500</v>
      </c>
      <c r="I185" s="11">
        <f t="shared" si="8"/>
        <v>4500</v>
      </c>
      <c r="J185" s="128">
        <f t="shared" si="9"/>
        <v>3681.0159999999742</v>
      </c>
    </row>
    <row r="186" spans="1:12" ht="45" x14ac:dyDescent="0.25">
      <c r="A186" s="269">
        <v>43488</v>
      </c>
      <c r="B186" s="211" t="s">
        <v>2297</v>
      </c>
      <c r="D186" s="463" t="s">
        <v>2298</v>
      </c>
      <c r="E186" s="51">
        <v>527725</v>
      </c>
      <c r="F186" s="481" t="s">
        <v>2299</v>
      </c>
      <c r="G186" s="9">
        <v>23129.119999999999</v>
      </c>
      <c r="H186" s="9">
        <v>27500</v>
      </c>
      <c r="I186" s="11">
        <f t="shared" si="8"/>
        <v>4370.880000000001</v>
      </c>
      <c r="J186" s="128">
        <f t="shared" si="9"/>
        <v>8051.8959999999752</v>
      </c>
    </row>
    <row r="187" spans="1:12" ht="45" x14ac:dyDescent="0.25">
      <c r="A187" s="269">
        <v>43495</v>
      </c>
      <c r="B187" s="211" t="s">
        <v>2302</v>
      </c>
      <c r="D187" s="463" t="s">
        <v>2303</v>
      </c>
      <c r="E187" s="51">
        <v>420552</v>
      </c>
      <c r="F187" s="481" t="s">
        <v>1362</v>
      </c>
      <c r="G187" s="9">
        <v>23259.77</v>
      </c>
      <c r="H187" s="9">
        <v>22000</v>
      </c>
      <c r="I187" s="11">
        <f t="shared" si="8"/>
        <v>-1259.7700000000004</v>
      </c>
      <c r="J187" s="128">
        <f t="shared" si="9"/>
        <v>6792.1259999999747</v>
      </c>
    </row>
    <row r="188" spans="1:12" ht="45" x14ac:dyDescent="0.25">
      <c r="A188" s="269">
        <v>43495</v>
      </c>
      <c r="B188" s="211" t="s">
        <v>2304</v>
      </c>
      <c r="D188" s="463" t="s">
        <v>2305</v>
      </c>
      <c r="E188" s="51">
        <v>420552</v>
      </c>
      <c r="F188" s="481" t="s">
        <v>1732</v>
      </c>
      <c r="G188" s="9">
        <v>23335.63</v>
      </c>
      <c r="H188" s="9">
        <v>22000</v>
      </c>
      <c r="I188" s="11">
        <f t="shared" si="8"/>
        <v>-1335.630000000001</v>
      </c>
      <c r="J188" s="128">
        <f t="shared" si="9"/>
        <v>5456.4959999999737</v>
      </c>
    </row>
    <row r="189" spans="1:12" ht="51" customHeight="1" x14ac:dyDescent="0.25">
      <c r="A189" s="269">
        <v>43502</v>
      </c>
      <c r="B189" s="205" t="s">
        <v>2310</v>
      </c>
      <c r="D189" s="463" t="s">
        <v>2311</v>
      </c>
      <c r="E189" s="51">
        <v>382320</v>
      </c>
      <c r="F189" s="481" t="s">
        <v>2312</v>
      </c>
      <c r="G189" s="9">
        <v>21652.52</v>
      </c>
      <c r="H189" s="9">
        <v>20000</v>
      </c>
      <c r="I189" s="11">
        <f t="shared" si="8"/>
        <v>-1652.5200000000004</v>
      </c>
      <c r="J189" s="128">
        <f t="shared" si="9"/>
        <v>3803.9759999999733</v>
      </c>
    </row>
    <row r="190" spans="1:12" ht="45" x14ac:dyDescent="0.25">
      <c r="A190" s="269">
        <v>43509</v>
      </c>
      <c r="B190" s="205" t="s">
        <v>2321</v>
      </c>
      <c r="D190" s="463" t="s">
        <v>2322</v>
      </c>
      <c r="E190" s="51">
        <v>396460</v>
      </c>
      <c r="F190" s="481" t="s">
        <v>1589</v>
      </c>
      <c r="G190" s="9">
        <v>21840.240000000002</v>
      </c>
      <c r="H190" s="9">
        <v>20000</v>
      </c>
      <c r="I190" s="11">
        <f t="shared" si="8"/>
        <v>-1840.2400000000016</v>
      </c>
      <c r="J190" s="128">
        <f t="shared" si="9"/>
        <v>1963.7359999999717</v>
      </c>
    </row>
    <row r="191" spans="1:12" ht="45" x14ac:dyDescent="0.25">
      <c r="A191" s="269">
        <v>43523</v>
      </c>
      <c r="B191" s="205" t="s">
        <v>2347</v>
      </c>
      <c r="D191" s="463" t="s">
        <v>2348</v>
      </c>
      <c r="E191" s="51">
        <v>421190</v>
      </c>
      <c r="F191" s="481" t="s">
        <v>1592</v>
      </c>
      <c r="G191" s="9">
        <v>23149.62</v>
      </c>
      <c r="H191" s="9">
        <v>22000</v>
      </c>
      <c r="I191" s="11">
        <f>H191-G191</f>
        <v>-1149.619999999999</v>
      </c>
      <c r="J191" s="128">
        <f t="shared" si="9"/>
        <v>814.1159999999727</v>
      </c>
    </row>
    <row r="192" spans="1:12" ht="45" x14ac:dyDescent="0.25">
      <c r="A192" s="269">
        <v>43523</v>
      </c>
      <c r="B192" s="205" t="s">
        <v>2345</v>
      </c>
      <c r="D192" s="463" t="s">
        <v>2346</v>
      </c>
      <c r="E192" s="51">
        <v>421190</v>
      </c>
      <c r="F192" s="481" t="s">
        <v>1416</v>
      </c>
      <c r="G192" s="9">
        <v>22841.8</v>
      </c>
      <c r="H192" s="9">
        <v>22000</v>
      </c>
      <c r="I192" s="11">
        <f>H192-G192</f>
        <v>-841.79999999999927</v>
      </c>
      <c r="J192" s="128">
        <f t="shared" si="9"/>
        <v>-27.684000000026572</v>
      </c>
    </row>
    <row r="193" spans="1:11" ht="45" x14ac:dyDescent="0.25">
      <c r="A193" s="269">
        <v>43530</v>
      </c>
      <c r="B193" s="159" t="s">
        <v>2359</v>
      </c>
      <c r="D193" s="463">
        <v>57059</v>
      </c>
      <c r="E193" s="51">
        <v>482300</v>
      </c>
      <c r="F193" s="481" t="s">
        <v>1663</v>
      </c>
      <c r="G193" s="9">
        <v>25003.79</v>
      </c>
      <c r="H193" s="9">
        <v>25000</v>
      </c>
      <c r="I193" s="11">
        <f t="shared" si="8"/>
        <v>-3.7900000000008731</v>
      </c>
      <c r="J193" s="128">
        <f t="shared" si="9"/>
        <v>-31.474000000027445</v>
      </c>
    </row>
    <row r="194" spans="1:11" ht="48" x14ac:dyDescent="0.45">
      <c r="A194" s="269">
        <v>43532</v>
      </c>
      <c r="B194" s="159" t="s">
        <v>2362</v>
      </c>
      <c r="D194" s="463">
        <v>57060</v>
      </c>
      <c r="E194" s="51">
        <v>499009.5</v>
      </c>
      <c r="F194" s="481" t="s">
        <v>1761</v>
      </c>
      <c r="G194" s="9">
        <v>26542.5</v>
      </c>
      <c r="H194" s="9">
        <v>25500</v>
      </c>
      <c r="I194" s="11">
        <f t="shared" si="8"/>
        <v>-1042.5</v>
      </c>
      <c r="J194" s="172">
        <f t="shared" si="9"/>
        <v>-1073.9740000000274</v>
      </c>
      <c r="K194" s="228" t="s">
        <v>1305</v>
      </c>
    </row>
    <row r="195" spans="1:11" ht="45" x14ac:dyDescent="0.25">
      <c r="A195" s="269">
        <v>43537</v>
      </c>
      <c r="B195" s="159" t="s">
        <v>2367</v>
      </c>
      <c r="D195" s="463">
        <v>57061</v>
      </c>
      <c r="E195" s="51">
        <v>562194</v>
      </c>
      <c r="F195" s="481" t="s">
        <v>1867</v>
      </c>
      <c r="G195" s="9">
        <v>29308.62</v>
      </c>
      <c r="H195" s="9">
        <v>29000</v>
      </c>
      <c r="I195" s="11">
        <f t="shared" si="8"/>
        <v>-308.61999999999898</v>
      </c>
      <c r="J195" s="128">
        <f t="shared" si="9"/>
        <v>-1382.5940000000264</v>
      </c>
    </row>
    <row r="196" spans="1:11" ht="45" x14ac:dyDescent="0.25">
      <c r="A196" s="269">
        <v>43539</v>
      </c>
      <c r="B196" s="159" t="s">
        <v>2370</v>
      </c>
      <c r="D196" s="463">
        <v>57062</v>
      </c>
      <c r="E196" s="51">
        <v>542024</v>
      </c>
      <c r="F196" s="481" t="s">
        <v>1589</v>
      </c>
      <c r="G196" s="9">
        <v>31748.720000000001</v>
      </c>
      <c r="H196" s="9">
        <v>28000</v>
      </c>
      <c r="I196" s="11">
        <f t="shared" si="8"/>
        <v>-3748.7200000000012</v>
      </c>
      <c r="J196" s="128">
        <f t="shared" si="9"/>
        <v>-5131.3140000000276</v>
      </c>
    </row>
    <row r="197" spans="1:11" ht="45" x14ac:dyDescent="0.25">
      <c r="A197" s="269">
        <v>43539</v>
      </c>
      <c r="B197" s="159" t="s">
        <v>2371</v>
      </c>
      <c r="D197" s="463">
        <v>57062</v>
      </c>
      <c r="E197" s="51">
        <v>57840</v>
      </c>
      <c r="F197" s="481" t="s">
        <v>1589</v>
      </c>
      <c r="G197" s="9">
        <v>0</v>
      </c>
      <c r="H197" s="9">
        <v>3000</v>
      </c>
      <c r="I197" s="11">
        <f t="shared" si="8"/>
        <v>3000</v>
      </c>
      <c r="J197" s="128">
        <f t="shared" si="9"/>
        <v>-2131.3140000000276</v>
      </c>
    </row>
    <row r="198" spans="1:11" ht="45" x14ac:dyDescent="0.25">
      <c r="A198" s="269">
        <v>43543</v>
      </c>
      <c r="B198" s="159" t="s">
        <v>2374</v>
      </c>
      <c r="D198" s="463">
        <v>57063</v>
      </c>
      <c r="E198" s="51">
        <v>667100</v>
      </c>
      <c r="F198" s="481" t="s">
        <v>1784</v>
      </c>
      <c r="G198" s="9">
        <v>32489.47</v>
      </c>
      <c r="H198" s="9">
        <v>35000</v>
      </c>
      <c r="I198" s="11">
        <f t="shared" si="8"/>
        <v>2510.5299999999988</v>
      </c>
      <c r="J198" s="128">
        <f t="shared" si="9"/>
        <v>379.21599999997125</v>
      </c>
    </row>
    <row r="199" spans="1:11" ht="45" x14ac:dyDescent="0.25">
      <c r="A199" s="269">
        <v>43543</v>
      </c>
      <c r="B199" s="159" t="s">
        <v>2375</v>
      </c>
      <c r="D199" s="463">
        <v>57064</v>
      </c>
      <c r="E199" s="51">
        <v>628419</v>
      </c>
      <c r="F199" s="481" t="s">
        <v>1476</v>
      </c>
      <c r="G199" s="9">
        <v>34083.910000000003</v>
      </c>
      <c r="H199" s="9">
        <v>33000</v>
      </c>
      <c r="I199" s="11">
        <f t="shared" si="8"/>
        <v>-1083.9100000000035</v>
      </c>
      <c r="J199" s="128">
        <f t="shared" si="9"/>
        <v>-704.69400000003225</v>
      </c>
    </row>
    <row r="200" spans="1:11" ht="45" x14ac:dyDescent="0.25">
      <c r="A200" s="269">
        <v>43550</v>
      </c>
      <c r="B200" s="159" t="s">
        <v>2382</v>
      </c>
      <c r="D200" s="463">
        <v>57065</v>
      </c>
      <c r="E200" s="51">
        <v>705479</v>
      </c>
      <c r="F200" s="481" t="s">
        <v>1756</v>
      </c>
      <c r="G200" s="9">
        <v>34960.47</v>
      </c>
      <c r="H200" s="9">
        <v>37000</v>
      </c>
      <c r="I200" s="11">
        <f t="shared" si="8"/>
        <v>2039.5299999999988</v>
      </c>
      <c r="J200" s="128">
        <f t="shared" si="9"/>
        <v>1334.8359999999666</v>
      </c>
      <c r="K200" s="212"/>
    </row>
    <row r="201" spans="1:11" ht="56.25" customHeight="1" x14ac:dyDescent="0.25">
      <c r="A201" s="269">
        <v>43552</v>
      </c>
      <c r="B201" s="159" t="s">
        <v>2586</v>
      </c>
      <c r="D201" s="463">
        <v>57066</v>
      </c>
      <c r="E201" s="51">
        <v>698760</v>
      </c>
      <c r="F201" s="481" t="s">
        <v>2587</v>
      </c>
      <c r="G201" s="9">
        <v>31857.94</v>
      </c>
      <c r="H201" s="9">
        <v>36000</v>
      </c>
      <c r="I201" s="11">
        <f t="shared" si="8"/>
        <v>4142.0600000000013</v>
      </c>
      <c r="J201" s="128">
        <f t="shared" si="9"/>
        <v>5476.8959999999679</v>
      </c>
      <c r="K201" s="212"/>
    </row>
    <row r="202" spans="1:11" ht="45" x14ac:dyDescent="0.25">
      <c r="A202" s="269">
        <v>43557</v>
      </c>
      <c r="B202" s="222" t="s">
        <v>2385</v>
      </c>
      <c r="D202" s="463" t="s">
        <v>2386</v>
      </c>
      <c r="E202" s="51">
        <v>673330</v>
      </c>
      <c r="F202" s="481" t="s">
        <v>2387</v>
      </c>
      <c r="G202" s="9">
        <v>29129.23</v>
      </c>
      <c r="H202" s="9">
        <v>35000</v>
      </c>
      <c r="I202" s="11">
        <f t="shared" ref="I202:I268" si="11">H202-G202</f>
        <v>5870.77</v>
      </c>
      <c r="J202" s="128">
        <f t="shared" si="9"/>
        <v>11347.665999999968</v>
      </c>
    </row>
    <row r="203" spans="1:11" ht="45" x14ac:dyDescent="0.25">
      <c r="A203" s="269">
        <v>43559</v>
      </c>
      <c r="B203" s="222" t="s">
        <v>2390</v>
      </c>
      <c r="D203" s="463" t="s">
        <v>2391</v>
      </c>
      <c r="E203" s="51">
        <v>539000</v>
      </c>
      <c r="F203" s="481" t="s">
        <v>1416</v>
      </c>
      <c r="G203" s="9">
        <v>29906.19</v>
      </c>
      <c r="H203" s="9">
        <v>28000</v>
      </c>
      <c r="I203" s="11">
        <f t="shared" si="11"/>
        <v>-1906.1899999999987</v>
      </c>
      <c r="J203" s="128">
        <f t="shared" si="9"/>
        <v>9441.4759999999696</v>
      </c>
    </row>
    <row r="204" spans="1:11" ht="45" x14ac:dyDescent="0.25">
      <c r="A204" s="269">
        <v>43564</v>
      </c>
      <c r="B204" s="222" t="s">
        <v>2394</v>
      </c>
      <c r="D204" s="463" t="s">
        <v>2395</v>
      </c>
      <c r="E204" s="51">
        <v>478425</v>
      </c>
      <c r="F204" s="481" t="s">
        <v>1452</v>
      </c>
      <c r="G204" s="9">
        <v>30540.68</v>
      </c>
      <c r="H204" s="9">
        <v>25000</v>
      </c>
      <c r="I204" s="11">
        <f t="shared" si="11"/>
        <v>-5540.68</v>
      </c>
      <c r="J204" s="128">
        <f t="shared" si="9"/>
        <v>3900.7959999999694</v>
      </c>
    </row>
    <row r="205" spans="1:11" ht="45" x14ac:dyDescent="0.25">
      <c r="A205" s="269">
        <v>43565</v>
      </c>
      <c r="B205" s="222" t="s">
        <v>2396</v>
      </c>
      <c r="D205" s="463" t="s">
        <v>2397</v>
      </c>
      <c r="E205" s="51">
        <v>474000</v>
      </c>
      <c r="F205" s="481" t="s">
        <v>1968</v>
      </c>
      <c r="G205" s="9">
        <v>29427.55</v>
      </c>
      <c r="H205" s="9">
        <v>25000</v>
      </c>
      <c r="I205" s="11">
        <f t="shared" si="11"/>
        <v>-4427.5499999999993</v>
      </c>
      <c r="J205" s="128">
        <f t="shared" si="9"/>
        <v>-526.75400000002992</v>
      </c>
    </row>
    <row r="206" spans="1:11" ht="45" x14ac:dyDescent="0.25">
      <c r="A206" s="269">
        <v>43565</v>
      </c>
      <c r="B206" s="222" t="s">
        <v>2398</v>
      </c>
      <c r="D206" s="463" t="s">
        <v>2399</v>
      </c>
      <c r="E206" s="51">
        <v>625977</v>
      </c>
      <c r="F206" s="481" t="s">
        <v>2400</v>
      </c>
      <c r="G206" s="9">
        <v>28878.46</v>
      </c>
      <c r="H206" s="9">
        <v>33000</v>
      </c>
      <c r="I206" s="11">
        <f t="shared" si="11"/>
        <v>4121.5400000000009</v>
      </c>
      <c r="J206" s="128">
        <f t="shared" si="9"/>
        <v>3594.785999999971</v>
      </c>
    </row>
    <row r="207" spans="1:11" ht="45" x14ac:dyDescent="0.25">
      <c r="A207" s="269">
        <v>43571</v>
      </c>
      <c r="B207" s="222" t="s">
        <v>2405</v>
      </c>
      <c r="D207" s="463" t="s">
        <v>2406</v>
      </c>
      <c r="E207" s="51">
        <v>566400</v>
      </c>
      <c r="F207" s="481" t="s">
        <v>2026</v>
      </c>
      <c r="G207" s="9">
        <v>32460.47</v>
      </c>
      <c r="H207" s="9">
        <v>30000</v>
      </c>
      <c r="I207" s="11">
        <f t="shared" si="11"/>
        <v>-2460.4700000000012</v>
      </c>
      <c r="J207" s="128">
        <f t="shared" si="9"/>
        <v>1134.3159999999698</v>
      </c>
    </row>
    <row r="208" spans="1:11" ht="45" x14ac:dyDescent="0.25">
      <c r="A208" s="269">
        <v>43571</v>
      </c>
      <c r="B208" s="222" t="s">
        <v>2409</v>
      </c>
      <c r="D208" s="463" t="s">
        <v>2410</v>
      </c>
      <c r="E208" s="51">
        <v>566400</v>
      </c>
      <c r="F208" s="481" t="s">
        <v>1440</v>
      </c>
      <c r="G208" s="9">
        <v>33727.19</v>
      </c>
      <c r="H208" s="9">
        <v>30000</v>
      </c>
      <c r="I208" s="11">
        <f t="shared" si="11"/>
        <v>-3727.1900000000023</v>
      </c>
      <c r="J208" s="128">
        <f t="shared" ref="J208:J250" si="12">J207+I208</f>
        <v>-2592.8740000000325</v>
      </c>
    </row>
    <row r="209" spans="1:11" ht="45" x14ac:dyDescent="0.25">
      <c r="A209" s="269">
        <v>43578</v>
      </c>
      <c r="B209" s="222" t="s">
        <v>2413</v>
      </c>
      <c r="D209" s="463" t="s">
        <v>2414</v>
      </c>
      <c r="E209" s="51">
        <v>702482</v>
      </c>
      <c r="F209" s="481" t="s">
        <v>1925</v>
      </c>
      <c r="G209" s="9">
        <v>35535.949999999997</v>
      </c>
      <c r="H209" s="9">
        <v>37000</v>
      </c>
      <c r="I209" s="11">
        <f>H209-G209</f>
        <v>1464.0500000000029</v>
      </c>
      <c r="J209" s="128">
        <f t="shared" si="12"/>
        <v>-1128.8240000000296</v>
      </c>
      <c r="K209" s="212"/>
    </row>
    <row r="210" spans="1:11" ht="45" x14ac:dyDescent="0.25">
      <c r="A210" s="269">
        <v>43580</v>
      </c>
      <c r="B210" s="222" t="s">
        <v>2417</v>
      </c>
      <c r="D210" s="463" t="s">
        <v>2418</v>
      </c>
      <c r="E210" s="51">
        <v>669025</v>
      </c>
      <c r="F210" s="481" t="s">
        <v>2419</v>
      </c>
      <c r="G210" s="9">
        <v>33213.86</v>
      </c>
      <c r="H210" s="9">
        <v>35000</v>
      </c>
      <c r="I210" s="11">
        <f>H210-G210</f>
        <v>1786.1399999999994</v>
      </c>
      <c r="J210" s="128">
        <f t="shared" si="12"/>
        <v>657.31599999996979</v>
      </c>
    </row>
    <row r="211" spans="1:11" ht="45" x14ac:dyDescent="0.25">
      <c r="A211" s="269">
        <v>43578</v>
      </c>
      <c r="B211" s="222" t="s">
        <v>2422</v>
      </c>
      <c r="D211" s="438" t="s">
        <v>2426</v>
      </c>
      <c r="E211" s="51">
        <v>702482</v>
      </c>
      <c r="F211" s="481" t="s">
        <v>1440</v>
      </c>
      <c r="G211" s="9">
        <v>32909.24</v>
      </c>
      <c r="H211" s="9">
        <v>37000</v>
      </c>
      <c r="I211" s="11">
        <f>H211-G211</f>
        <v>4090.760000000002</v>
      </c>
      <c r="J211" s="128">
        <f t="shared" si="12"/>
        <v>4748.0759999999718</v>
      </c>
    </row>
    <row r="212" spans="1:11" ht="45" x14ac:dyDescent="0.25">
      <c r="A212" s="269">
        <v>43585</v>
      </c>
      <c r="B212" s="222" t="s">
        <v>2423</v>
      </c>
      <c r="D212" s="463" t="s">
        <v>2424</v>
      </c>
      <c r="E212" s="51">
        <v>609248</v>
      </c>
      <c r="F212" s="481" t="s">
        <v>2425</v>
      </c>
      <c r="G212" s="9">
        <v>33078.93</v>
      </c>
      <c r="H212" s="9">
        <v>32000</v>
      </c>
      <c r="I212" s="11">
        <f t="shared" si="11"/>
        <v>-1078.9300000000003</v>
      </c>
      <c r="J212" s="128">
        <f t="shared" si="12"/>
        <v>3669.1459999999715</v>
      </c>
    </row>
    <row r="213" spans="1:11" ht="45" x14ac:dyDescent="0.25">
      <c r="A213" s="269">
        <v>43586</v>
      </c>
      <c r="B213" s="207" t="s">
        <v>2431</v>
      </c>
      <c r="D213" s="463" t="s">
        <v>2432</v>
      </c>
      <c r="E213" s="51">
        <v>608672</v>
      </c>
      <c r="F213" s="481" t="s">
        <v>2164</v>
      </c>
      <c r="G213" s="9">
        <v>34575.919999999998</v>
      </c>
      <c r="H213" s="9">
        <v>32000</v>
      </c>
      <c r="I213" s="11">
        <f t="shared" si="11"/>
        <v>-2575.9199999999983</v>
      </c>
      <c r="J213" s="128">
        <f t="shared" si="12"/>
        <v>1093.2259999999733</v>
      </c>
    </row>
    <row r="214" spans="1:11" ht="45" x14ac:dyDescent="0.25">
      <c r="A214" s="269">
        <v>43594</v>
      </c>
      <c r="B214" s="207" t="s">
        <v>2435</v>
      </c>
      <c r="D214" s="463" t="s">
        <v>2436</v>
      </c>
      <c r="E214" s="51">
        <v>630597</v>
      </c>
      <c r="F214" s="481" t="s">
        <v>1638</v>
      </c>
      <c r="G214" s="9">
        <v>34973.51</v>
      </c>
      <c r="H214" s="9">
        <v>33000</v>
      </c>
      <c r="I214" s="11">
        <f t="shared" si="11"/>
        <v>-1973.510000000002</v>
      </c>
      <c r="J214" s="128">
        <f t="shared" si="12"/>
        <v>-880.28400000002875</v>
      </c>
    </row>
    <row r="215" spans="1:11" ht="45" x14ac:dyDescent="0.25">
      <c r="A215" s="269">
        <v>43599</v>
      </c>
      <c r="B215" s="207" t="s">
        <v>2439</v>
      </c>
      <c r="D215" s="463" t="s">
        <v>2440</v>
      </c>
      <c r="E215" s="51">
        <v>729562</v>
      </c>
      <c r="F215" s="481" t="s">
        <v>1663</v>
      </c>
      <c r="G215" s="9">
        <v>36527.040000000001</v>
      </c>
      <c r="H215" s="9">
        <v>38000</v>
      </c>
      <c r="I215" s="11">
        <f t="shared" si="11"/>
        <v>1472.9599999999991</v>
      </c>
      <c r="J215" s="128">
        <f t="shared" si="12"/>
        <v>592.67599999997037</v>
      </c>
    </row>
    <row r="216" spans="1:11" ht="45" x14ac:dyDescent="0.25">
      <c r="A216" s="269">
        <v>43599</v>
      </c>
      <c r="B216" s="207" t="s">
        <v>2441</v>
      </c>
      <c r="D216" s="463" t="s">
        <v>2442</v>
      </c>
      <c r="E216" s="51">
        <v>729562</v>
      </c>
      <c r="F216" s="481" t="s">
        <v>2443</v>
      </c>
      <c r="G216" s="9">
        <v>36755.14</v>
      </c>
      <c r="H216" s="9">
        <v>38000</v>
      </c>
      <c r="I216" s="11">
        <f t="shared" si="11"/>
        <v>1244.8600000000006</v>
      </c>
      <c r="J216" s="128">
        <f t="shared" si="12"/>
        <v>1837.535999999971</v>
      </c>
    </row>
    <row r="217" spans="1:11" ht="45" x14ac:dyDescent="0.25">
      <c r="A217" s="269">
        <v>43606</v>
      </c>
      <c r="B217" s="207" t="s">
        <v>2448</v>
      </c>
      <c r="D217" s="463" t="s">
        <v>2449</v>
      </c>
      <c r="E217" s="51">
        <v>699632</v>
      </c>
      <c r="F217" s="481" t="s">
        <v>2450</v>
      </c>
      <c r="G217" s="9">
        <v>36985.550000000003</v>
      </c>
      <c r="H217" s="9">
        <v>36500</v>
      </c>
      <c r="I217" s="11">
        <f t="shared" si="11"/>
        <v>-485.55000000000291</v>
      </c>
      <c r="J217" s="128">
        <f t="shared" si="12"/>
        <v>1351.985999999968</v>
      </c>
    </row>
    <row r="218" spans="1:11" ht="45" x14ac:dyDescent="0.25">
      <c r="A218" s="269">
        <v>43606</v>
      </c>
      <c r="B218" s="207" t="s">
        <v>2451</v>
      </c>
      <c r="D218" s="463" t="s">
        <v>2452</v>
      </c>
      <c r="E218" s="51">
        <v>699632</v>
      </c>
      <c r="F218" s="481" t="s">
        <v>1998</v>
      </c>
      <c r="G218" s="9">
        <v>37061.22</v>
      </c>
      <c r="H218" s="9">
        <v>36500</v>
      </c>
      <c r="I218" s="11">
        <f t="shared" si="11"/>
        <v>-561.22000000000116</v>
      </c>
      <c r="J218" s="128">
        <f t="shared" si="12"/>
        <v>790.76599999996688</v>
      </c>
    </row>
    <row r="219" spans="1:11" ht="45" x14ac:dyDescent="0.25">
      <c r="A219" s="269">
        <v>43613</v>
      </c>
      <c r="B219" s="207" t="s">
        <v>2457</v>
      </c>
      <c r="D219" s="463" t="s">
        <v>2458</v>
      </c>
      <c r="E219" s="51">
        <v>725762</v>
      </c>
      <c r="F219" s="481" t="s">
        <v>1761</v>
      </c>
      <c r="G219" s="9">
        <v>38895.1</v>
      </c>
      <c r="H219" s="9">
        <v>38000</v>
      </c>
      <c r="I219" s="11">
        <f t="shared" si="11"/>
        <v>-895.09999999999854</v>
      </c>
      <c r="J219" s="128">
        <f t="shared" si="12"/>
        <v>-104.33400000003166</v>
      </c>
    </row>
    <row r="220" spans="1:11" ht="46.5" x14ac:dyDescent="0.35">
      <c r="A220" s="269">
        <v>43613</v>
      </c>
      <c r="B220" s="207" t="s">
        <v>2459</v>
      </c>
      <c r="D220" s="463" t="s">
        <v>2460</v>
      </c>
      <c r="E220" s="51">
        <v>725762</v>
      </c>
      <c r="F220" s="481" t="s">
        <v>2461</v>
      </c>
      <c r="G220" s="9">
        <v>38336.06</v>
      </c>
      <c r="H220" s="9">
        <v>38000</v>
      </c>
      <c r="I220" s="11">
        <f t="shared" si="11"/>
        <v>-336.05999999999767</v>
      </c>
      <c r="J220" s="128">
        <f t="shared" si="12"/>
        <v>-440.39400000002934</v>
      </c>
      <c r="K220" s="202" t="s">
        <v>1305</v>
      </c>
    </row>
    <row r="221" spans="1:11" ht="45" x14ac:dyDescent="0.25">
      <c r="A221" s="269">
        <v>43620</v>
      </c>
      <c r="B221" s="159" t="s">
        <v>2465</v>
      </c>
      <c r="D221" s="463" t="s">
        <v>2466</v>
      </c>
      <c r="E221" s="51">
        <v>784120</v>
      </c>
      <c r="F221" s="481" t="s">
        <v>1626</v>
      </c>
      <c r="G221" s="9">
        <v>38526.01</v>
      </c>
      <c r="H221" s="9">
        <v>40000</v>
      </c>
      <c r="I221" s="11">
        <f t="shared" si="11"/>
        <v>1473.989999999998</v>
      </c>
      <c r="J221" s="128">
        <f t="shared" si="12"/>
        <v>1033.5959999999686</v>
      </c>
    </row>
    <row r="222" spans="1:11" ht="45" x14ac:dyDescent="0.25">
      <c r="A222" s="269">
        <v>43627</v>
      </c>
      <c r="B222" s="159" t="s">
        <v>2471</v>
      </c>
      <c r="D222" s="463" t="s">
        <v>2472</v>
      </c>
      <c r="E222" s="51">
        <v>781507.5</v>
      </c>
      <c r="F222" s="481" t="s">
        <v>1569</v>
      </c>
      <c r="G222" s="9">
        <v>36095.71</v>
      </c>
      <c r="H222" s="9">
        <v>39500</v>
      </c>
      <c r="I222" s="11">
        <f t="shared" si="11"/>
        <v>3404.2900000000009</v>
      </c>
      <c r="J222" s="128">
        <f t="shared" si="12"/>
        <v>4437.8859999999695</v>
      </c>
    </row>
    <row r="223" spans="1:11" ht="45" x14ac:dyDescent="0.25">
      <c r="A223" s="269">
        <v>43627</v>
      </c>
      <c r="B223" s="159" t="s">
        <v>2473</v>
      </c>
      <c r="D223" s="463" t="s">
        <v>2474</v>
      </c>
      <c r="E223" s="51">
        <v>781705</v>
      </c>
      <c r="F223" s="481" t="s">
        <v>2475</v>
      </c>
      <c r="G223" s="9">
        <v>36410.300000000003</v>
      </c>
      <c r="H223" s="9">
        <v>39500</v>
      </c>
      <c r="I223" s="11">
        <f t="shared" si="11"/>
        <v>3089.6999999999971</v>
      </c>
      <c r="J223" s="128">
        <f t="shared" si="12"/>
        <v>7527.5859999999666</v>
      </c>
    </row>
    <row r="224" spans="1:11" ht="45" x14ac:dyDescent="0.25">
      <c r="A224" s="269">
        <v>43641</v>
      </c>
      <c r="B224" s="159" t="s">
        <v>2484</v>
      </c>
      <c r="D224" s="463" t="s">
        <v>2485</v>
      </c>
      <c r="E224" s="51">
        <v>520263</v>
      </c>
      <c r="F224" s="481" t="s">
        <v>1663</v>
      </c>
      <c r="G224" s="9">
        <v>30121.99</v>
      </c>
      <c r="H224" s="9">
        <v>27000</v>
      </c>
      <c r="I224" s="11">
        <f t="shared" si="11"/>
        <v>-3121.9900000000016</v>
      </c>
      <c r="J224" s="312">
        <f t="shared" si="12"/>
        <v>4405.595999999965</v>
      </c>
      <c r="K224" s="313"/>
    </row>
    <row r="225" spans="1:12" ht="45" x14ac:dyDescent="0.25">
      <c r="A225" s="269">
        <v>43641</v>
      </c>
      <c r="B225" s="159" t="s">
        <v>2492</v>
      </c>
      <c r="D225" s="438" t="s">
        <v>2493</v>
      </c>
      <c r="E225" s="51">
        <v>520263</v>
      </c>
      <c r="F225" s="481" t="s">
        <v>1804</v>
      </c>
      <c r="G225" s="9">
        <v>30569.22</v>
      </c>
      <c r="H225" s="9">
        <v>27000</v>
      </c>
      <c r="I225" s="11">
        <f t="shared" si="11"/>
        <v>-3569.2200000000012</v>
      </c>
      <c r="J225" s="128">
        <f t="shared" si="12"/>
        <v>836.37599999996382</v>
      </c>
      <c r="K225" s="313"/>
    </row>
    <row r="226" spans="1:12" ht="15.75" x14ac:dyDescent="0.25">
      <c r="A226" s="269">
        <v>43655</v>
      </c>
      <c r="B226" s="159" t="s">
        <v>2589</v>
      </c>
      <c r="D226" s="473" t="s">
        <v>2590</v>
      </c>
      <c r="E226" s="261"/>
      <c r="F226" s="483"/>
      <c r="G226" s="75"/>
      <c r="H226" s="75">
        <v>580</v>
      </c>
      <c r="I226" s="11">
        <v>0</v>
      </c>
      <c r="J226" s="128">
        <f t="shared" si="12"/>
        <v>836.37599999996382</v>
      </c>
      <c r="K226" s="230"/>
    </row>
    <row r="227" spans="1:12" ht="45" x14ac:dyDescent="0.25">
      <c r="A227" s="269">
        <v>43647</v>
      </c>
      <c r="B227" s="225" t="s">
        <v>2494</v>
      </c>
      <c r="D227" s="463" t="s">
        <v>2495</v>
      </c>
      <c r="E227" s="51">
        <v>573900</v>
      </c>
      <c r="F227" s="481" t="s">
        <v>2496</v>
      </c>
      <c r="G227" s="9">
        <v>29853.55</v>
      </c>
      <c r="H227" s="9">
        <v>30000</v>
      </c>
      <c r="I227" s="11">
        <f t="shared" si="11"/>
        <v>146.45000000000073</v>
      </c>
      <c r="J227" s="128">
        <f t="shared" si="12"/>
        <v>982.82599999996455</v>
      </c>
    </row>
    <row r="228" spans="1:12" ht="45" x14ac:dyDescent="0.25">
      <c r="A228" s="269">
        <v>43655</v>
      </c>
      <c r="B228" s="225" t="s">
        <v>2501</v>
      </c>
      <c r="D228" s="463" t="s">
        <v>2502</v>
      </c>
      <c r="E228" s="51">
        <v>578280</v>
      </c>
      <c r="F228" s="481" t="s">
        <v>2503</v>
      </c>
      <c r="G228" s="9">
        <v>31770.32</v>
      </c>
      <c r="H228" s="9">
        <v>30500</v>
      </c>
      <c r="I228" s="11">
        <f t="shared" si="11"/>
        <v>-1270.3199999999997</v>
      </c>
      <c r="J228" s="128">
        <f t="shared" si="12"/>
        <v>-287.49400000003516</v>
      </c>
    </row>
    <row r="229" spans="1:12" ht="45" x14ac:dyDescent="0.25">
      <c r="A229" s="269">
        <v>43655</v>
      </c>
      <c r="B229" s="225" t="s">
        <v>2504</v>
      </c>
      <c r="D229" s="463" t="s">
        <v>2505</v>
      </c>
      <c r="E229" s="51">
        <v>578280</v>
      </c>
      <c r="F229" s="481" t="s">
        <v>2506</v>
      </c>
      <c r="G229" s="9">
        <v>31350.28</v>
      </c>
      <c r="H229" s="9">
        <v>30500</v>
      </c>
      <c r="I229" s="11">
        <f t="shared" si="11"/>
        <v>-850.27999999999884</v>
      </c>
      <c r="J229" s="172">
        <f t="shared" si="12"/>
        <v>-1137.774000000034</v>
      </c>
      <c r="K229" s="245"/>
    </row>
    <row r="230" spans="1:12" ht="45" x14ac:dyDescent="0.25">
      <c r="A230" s="269">
        <v>43661</v>
      </c>
      <c r="B230" s="225" t="s">
        <v>2509</v>
      </c>
      <c r="D230" s="463" t="s">
        <v>2510</v>
      </c>
      <c r="E230" s="51">
        <v>676594.5</v>
      </c>
      <c r="F230" s="481" t="s">
        <v>2511</v>
      </c>
      <c r="G230" s="246">
        <v>33252.410000000003</v>
      </c>
      <c r="H230" s="9">
        <v>35500</v>
      </c>
      <c r="I230" s="11">
        <f t="shared" si="11"/>
        <v>2247.5899999999965</v>
      </c>
      <c r="J230" s="128">
        <f t="shared" si="12"/>
        <v>1109.8159999999625</v>
      </c>
      <c r="K230" s="314"/>
    </row>
    <row r="231" spans="1:12" ht="45" x14ac:dyDescent="0.25">
      <c r="A231" s="269">
        <v>43661</v>
      </c>
      <c r="B231" s="225" t="s">
        <v>2512</v>
      </c>
      <c r="D231" s="463" t="s">
        <v>2513</v>
      </c>
      <c r="E231" s="51">
        <v>676594.5</v>
      </c>
      <c r="F231" s="481" t="s">
        <v>1663</v>
      </c>
      <c r="G231" s="9">
        <v>33410.870000000003</v>
      </c>
      <c r="H231" s="9">
        <v>35500</v>
      </c>
      <c r="I231" s="11">
        <f t="shared" si="11"/>
        <v>2089.1299999999974</v>
      </c>
      <c r="J231" s="172">
        <f t="shared" si="12"/>
        <v>3198.9459999999599</v>
      </c>
      <c r="K231" s="315">
        <v>-580</v>
      </c>
    </row>
    <row r="232" spans="1:12" ht="45" x14ac:dyDescent="0.25">
      <c r="A232" s="269">
        <v>43669</v>
      </c>
      <c r="B232" s="225" t="s">
        <v>2522</v>
      </c>
      <c r="D232" s="463" t="s">
        <v>2523</v>
      </c>
      <c r="E232" s="51">
        <v>633171</v>
      </c>
      <c r="F232" s="481" t="s">
        <v>2524</v>
      </c>
      <c r="G232" s="9">
        <v>40790.120000000003</v>
      </c>
      <c r="H232" s="9">
        <v>33000</v>
      </c>
      <c r="I232" s="11">
        <f t="shared" si="11"/>
        <v>-7790.1200000000026</v>
      </c>
      <c r="J232" s="128">
        <f t="shared" si="12"/>
        <v>-4591.1740000000427</v>
      </c>
      <c r="K232" s="139"/>
    </row>
    <row r="233" spans="1:12" ht="46.5" x14ac:dyDescent="0.25">
      <c r="A233" s="269">
        <v>43671</v>
      </c>
      <c r="B233" s="225" t="s">
        <v>2537</v>
      </c>
      <c r="D233" s="463" t="s">
        <v>2534</v>
      </c>
      <c r="E233" s="51">
        <v>804174</v>
      </c>
      <c r="F233" s="481" t="s">
        <v>1880</v>
      </c>
      <c r="G233" s="227">
        <v>41395.81</v>
      </c>
      <c r="H233" s="9">
        <v>42000</v>
      </c>
      <c r="I233" s="11">
        <f t="shared" si="11"/>
        <v>604.19000000000233</v>
      </c>
      <c r="J233" s="128">
        <f t="shared" si="12"/>
        <v>-3986.9840000000404</v>
      </c>
      <c r="K233" s="139"/>
    </row>
    <row r="234" spans="1:12" ht="45" x14ac:dyDescent="0.25">
      <c r="A234" s="269">
        <v>43676</v>
      </c>
      <c r="B234" s="225" t="s">
        <v>2532</v>
      </c>
      <c r="D234" s="463" t="s">
        <v>2533</v>
      </c>
      <c r="E234" s="51">
        <v>870005.5</v>
      </c>
      <c r="F234" s="481" t="s">
        <v>1753</v>
      </c>
      <c r="G234" s="9">
        <v>40776.33</v>
      </c>
      <c r="H234" s="9">
        <v>45500</v>
      </c>
      <c r="I234" s="11">
        <f t="shared" si="11"/>
        <v>4723.6699999999983</v>
      </c>
      <c r="J234" s="128">
        <f t="shared" si="12"/>
        <v>736.68599999995786</v>
      </c>
    </row>
    <row r="235" spans="1:12" ht="47.25" x14ac:dyDescent="0.35">
      <c r="A235" s="269">
        <v>43677</v>
      </c>
      <c r="B235" s="225" t="s">
        <v>2536</v>
      </c>
      <c r="D235" s="438" t="s">
        <v>2535</v>
      </c>
      <c r="E235" s="51">
        <v>870005.5</v>
      </c>
      <c r="F235" s="481" t="s">
        <v>2276</v>
      </c>
      <c r="G235" s="227">
        <v>40486.730000000003</v>
      </c>
      <c r="H235" s="9">
        <v>45500</v>
      </c>
      <c r="I235" s="11">
        <f t="shared" si="11"/>
        <v>5013.2699999999968</v>
      </c>
      <c r="J235" s="128">
        <f t="shared" si="12"/>
        <v>5749.9559999999547</v>
      </c>
      <c r="K235" s="202" t="s">
        <v>1305</v>
      </c>
      <c r="L235" s="229"/>
    </row>
    <row r="236" spans="1:12" ht="45.75" x14ac:dyDescent="0.25">
      <c r="A236" s="269">
        <v>43684</v>
      </c>
      <c r="B236" s="222" t="s">
        <v>2543</v>
      </c>
      <c r="D236" s="463">
        <v>32029</v>
      </c>
      <c r="E236" s="51">
        <v>848820</v>
      </c>
      <c r="F236" s="481" t="s">
        <v>1362</v>
      </c>
      <c r="G236" s="9">
        <v>39853.800000000003</v>
      </c>
      <c r="H236" s="9">
        <v>43000</v>
      </c>
      <c r="I236" s="11">
        <f t="shared" si="11"/>
        <v>3146.1999999999971</v>
      </c>
      <c r="J236" s="128">
        <f t="shared" si="12"/>
        <v>8896.1559999999517</v>
      </c>
    </row>
    <row r="237" spans="1:12" ht="45.75" x14ac:dyDescent="0.25">
      <c r="A237" s="269">
        <v>43684</v>
      </c>
      <c r="B237" s="222" t="s">
        <v>2544</v>
      </c>
      <c r="D237" s="463">
        <v>29898</v>
      </c>
      <c r="E237" s="51">
        <v>848820</v>
      </c>
      <c r="F237" s="481" t="s">
        <v>2419</v>
      </c>
      <c r="G237" s="9">
        <v>41334.75</v>
      </c>
      <c r="H237" s="9">
        <v>43000</v>
      </c>
      <c r="I237" s="11">
        <f t="shared" si="11"/>
        <v>1665.25</v>
      </c>
      <c r="J237" s="128">
        <f t="shared" si="12"/>
        <v>10561.405999999952</v>
      </c>
    </row>
    <row r="238" spans="1:12" ht="45.75" x14ac:dyDescent="0.25">
      <c r="A238" s="269">
        <v>43690</v>
      </c>
      <c r="B238" s="222" t="s">
        <v>2549</v>
      </c>
      <c r="D238" s="463">
        <v>32070</v>
      </c>
      <c r="E238" s="51">
        <v>841080</v>
      </c>
      <c r="F238" s="481" t="s">
        <v>1801</v>
      </c>
      <c r="G238" s="9">
        <v>32855.199999999997</v>
      </c>
      <c r="H238" s="9">
        <v>43000</v>
      </c>
      <c r="I238" s="11">
        <f t="shared" si="11"/>
        <v>10144.800000000003</v>
      </c>
      <c r="J238" s="128">
        <f t="shared" si="12"/>
        <v>20706.205999999955</v>
      </c>
    </row>
    <row r="239" spans="1:12" ht="47.25" x14ac:dyDescent="0.35">
      <c r="A239" s="269">
        <v>43691</v>
      </c>
      <c r="B239" s="222" t="s">
        <v>2550</v>
      </c>
      <c r="D239" s="463">
        <v>32071</v>
      </c>
      <c r="E239" s="51">
        <v>841510</v>
      </c>
      <c r="F239" s="481" t="s">
        <v>1619</v>
      </c>
      <c r="G239" s="9">
        <v>29931.040000000001</v>
      </c>
      <c r="H239" s="9">
        <v>43000</v>
      </c>
      <c r="I239" s="11">
        <f t="shared" si="11"/>
        <v>13068.96</v>
      </c>
      <c r="J239" s="128">
        <f t="shared" si="12"/>
        <v>33775.165999999954</v>
      </c>
      <c r="K239" s="202" t="s">
        <v>1305</v>
      </c>
      <c r="L239" s="229"/>
    </row>
    <row r="240" spans="1:12" ht="45.75" x14ac:dyDescent="0.25">
      <c r="A240" s="269">
        <v>43698</v>
      </c>
      <c r="B240" s="222" t="s">
        <v>2560</v>
      </c>
      <c r="D240" s="463">
        <v>32072</v>
      </c>
      <c r="E240" s="51">
        <v>356202</v>
      </c>
      <c r="F240" s="481" t="s">
        <v>2450</v>
      </c>
      <c r="G240" s="9">
        <v>27247.1</v>
      </c>
      <c r="H240" s="9">
        <v>18000</v>
      </c>
      <c r="I240" s="11">
        <f t="shared" si="11"/>
        <v>-9247.0999999999985</v>
      </c>
      <c r="J240" s="128">
        <f t="shared" si="12"/>
        <v>24528.065999999955</v>
      </c>
      <c r="K240" s="316">
        <v>-580</v>
      </c>
    </row>
    <row r="241" spans="1:11" ht="45.75" x14ac:dyDescent="0.25">
      <c r="A241" s="269">
        <v>43698</v>
      </c>
      <c r="B241" s="222" t="s">
        <v>2559</v>
      </c>
      <c r="D241" s="463">
        <v>32073</v>
      </c>
      <c r="E241" s="51">
        <v>356220</v>
      </c>
      <c r="F241" s="481" t="s">
        <v>1723</v>
      </c>
      <c r="G241" s="9">
        <v>27228.46</v>
      </c>
      <c r="H241" s="9">
        <v>18000</v>
      </c>
      <c r="I241" s="11">
        <f t="shared" si="11"/>
        <v>-9228.4599999999991</v>
      </c>
      <c r="J241" s="128">
        <f t="shared" si="12"/>
        <v>15299.605999999956</v>
      </c>
    </row>
    <row r="242" spans="1:11" ht="45.75" x14ac:dyDescent="0.25">
      <c r="A242" s="269">
        <v>43704</v>
      </c>
      <c r="B242" s="222" t="s">
        <v>2561</v>
      </c>
      <c r="D242" s="463">
        <v>32075</v>
      </c>
      <c r="E242" s="51">
        <v>541431</v>
      </c>
      <c r="F242" s="481" t="s">
        <v>1784</v>
      </c>
      <c r="G242" s="9">
        <v>27901.66</v>
      </c>
      <c r="H242" s="9">
        <v>27000</v>
      </c>
      <c r="I242" s="11">
        <f t="shared" si="11"/>
        <v>-901.65999999999985</v>
      </c>
      <c r="J242" s="128">
        <f t="shared" si="12"/>
        <v>14397.945999999956</v>
      </c>
    </row>
    <row r="243" spans="1:11" ht="45.75" x14ac:dyDescent="0.25">
      <c r="A243" s="269">
        <v>43704</v>
      </c>
      <c r="B243" s="222" t="s">
        <v>2562</v>
      </c>
      <c r="D243" s="463">
        <v>32076</v>
      </c>
      <c r="E243" s="51">
        <v>541431</v>
      </c>
      <c r="F243" s="481" t="s">
        <v>1452</v>
      </c>
      <c r="G243" s="9">
        <v>28107.01</v>
      </c>
      <c r="H243" s="9">
        <v>27000</v>
      </c>
      <c r="I243" s="11">
        <f t="shared" si="11"/>
        <v>-1107.0099999999984</v>
      </c>
      <c r="J243" s="128">
        <f t="shared" si="12"/>
        <v>13290.935999999958</v>
      </c>
    </row>
    <row r="244" spans="1:11" ht="45.75" x14ac:dyDescent="0.25">
      <c r="A244" s="269">
        <v>43704</v>
      </c>
      <c r="B244" s="222" t="s">
        <v>2563</v>
      </c>
      <c r="D244" s="463">
        <v>32077</v>
      </c>
      <c r="E244" s="51">
        <v>541431</v>
      </c>
      <c r="F244" s="481" t="s">
        <v>2564</v>
      </c>
      <c r="G244" s="9">
        <v>27622.48</v>
      </c>
      <c r="H244" s="9">
        <v>27000</v>
      </c>
      <c r="I244" s="11">
        <f t="shared" si="11"/>
        <v>-622.47999999999956</v>
      </c>
      <c r="J244" s="128">
        <f t="shared" si="12"/>
        <v>12668.455999999958</v>
      </c>
    </row>
    <row r="245" spans="1:11" ht="45.75" x14ac:dyDescent="0.25">
      <c r="A245" s="269">
        <v>43711</v>
      </c>
      <c r="B245" s="195" t="s">
        <v>2569</v>
      </c>
      <c r="D245" s="463">
        <v>92120</v>
      </c>
      <c r="E245" s="51">
        <v>481872</v>
      </c>
      <c r="F245" s="481" t="s">
        <v>1626</v>
      </c>
      <c r="G245" s="9">
        <v>26164.48</v>
      </c>
      <c r="H245" s="9">
        <v>24000</v>
      </c>
      <c r="I245" s="11">
        <f t="shared" si="11"/>
        <v>-2164.4799999999996</v>
      </c>
      <c r="J245" s="128">
        <f t="shared" si="12"/>
        <v>10503.975999999959</v>
      </c>
    </row>
    <row r="246" spans="1:11" ht="45.75" x14ac:dyDescent="0.25">
      <c r="A246" s="269">
        <v>43711</v>
      </c>
      <c r="B246" s="195" t="s">
        <v>2576</v>
      </c>
      <c r="D246" s="434" t="s">
        <v>2583</v>
      </c>
      <c r="E246" s="51">
        <v>481872</v>
      </c>
      <c r="F246" s="481" t="s">
        <v>1723</v>
      </c>
      <c r="G246" s="9">
        <v>29987.7</v>
      </c>
      <c r="H246" s="9">
        <v>24000</v>
      </c>
      <c r="I246" s="11">
        <f t="shared" si="11"/>
        <v>-5987.7000000000007</v>
      </c>
      <c r="J246" s="128">
        <f t="shared" si="12"/>
        <v>4516.275999999958</v>
      </c>
    </row>
    <row r="247" spans="1:11" ht="45.75" x14ac:dyDescent="0.25">
      <c r="A247" s="269">
        <v>43718</v>
      </c>
      <c r="B247" s="195" t="s">
        <v>2577</v>
      </c>
      <c r="D247" s="463">
        <v>92122</v>
      </c>
      <c r="E247" s="51">
        <v>508482</v>
      </c>
      <c r="F247" s="481" t="s">
        <v>2578</v>
      </c>
      <c r="G247" s="9">
        <v>29467.5</v>
      </c>
      <c r="H247" s="9">
        <v>26000</v>
      </c>
      <c r="I247" s="11">
        <f t="shared" si="11"/>
        <v>-3467.5</v>
      </c>
      <c r="J247" s="128">
        <f t="shared" si="12"/>
        <v>1048.775999999958</v>
      </c>
    </row>
    <row r="248" spans="1:11" ht="45.75" x14ac:dyDescent="0.25">
      <c r="A248" s="269">
        <v>43727</v>
      </c>
      <c r="B248" s="195" t="s">
        <v>2591</v>
      </c>
      <c r="D248" s="463">
        <v>92123</v>
      </c>
      <c r="E248" s="51">
        <v>582600</v>
      </c>
      <c r="F248" s="481" t="s">
        <v>2042</v>
      </c>
      <c r="G248" s="9">
        <v>30065.439999999999</v>
      </c>
      <c r="H248" s="9">
        <v>30000</v>
      </c>
      <c r="I248" s="11">
        <f t="shared" si="11"/>
        <v>-65.43999999999869</v>
      </c>
      <c r="J248" s="128">
        <f t="shared" si="12"/>
        <v>983.33599999995931</v>
      </c>
    </row>
    <row r="249" spans="1:11" ht="45.75" x14ac:dyDescent="0.25">
      <c r="A249" s="269">
        <v>43727</v>
      </c>
      <c r="B249" s="195" t="s">
        <v>2592</v>
      </c>
      <c r="D249" s="463">
        <v>92124</v>
      </c>
      <c r="E249" s="51">
        <v>582600</v>
      </c>
      <c r="F249" s="481" t="s">
        <v>1973</v>
      </c>
      <c r="G249" s="9">
        <v>30316.01</v>
      </c>
      <c r="H249" s="9">
        <v>30000</v>
      </c>
      <c r="I249" s="11">
        <f t="shared" si="11"/>
        <v>-316.0099999999984</v>
      </c>
      <c r="J249" s="128">
        <f t="shared" si="12"/>
        <v>667.32599999996091</v>
      </c>
    </row>
    <row r="250" spans="1:11" ht="45.75" x14ac:dyDescent="0.25">
      <c r="A250" s="269">
        <v>43728</v>
      </c>
      <c r="B250" s="195" t="s">
        <v>2595</v>
      </c>
      <c r="D250" s="463">
        <v>92125</v>
      </c>
      <c r="E250" s="51">
        <v>613935</v>
      </c>
      <c r="F250" s="481" t="s">
        <v>1558</v>
      </c>
      <c r="G250" s="9">
        <v>30132.04</v>
      </c>
      <c r="H250" s="9">
        <v>31500</v>
      </c>
      <c r="I250" s="11">
        <f t="shared" si="11"/>
        <v>1367.9599999999991</v>
      </c>
      <c r="J250" s="128">
        <f t="shared" si="12"/>
        <v>2035.28599999996</v>
      </c>
    </row>
    <row r="251" spans="1:11" ht="45.75" x14ac:dyDescent="0.25">
      <c r="A251" s="269">
        <v>43732</v>
      </c>
      <c r="B251" s="195" t="s">
        <v>2596</v>
      </c>
      <c r="D251" s="463">
        <v>92126</v>
      </c>
      <c r="E251" s="51">
        <v>613935</v>
      </c>
      <c r="F251" s="481" t="s">
        <v>1746</v>
      </c>
      <c r="G251" s="9">
        <v>29964.76</v>
      </c>
      <c r="H251" s="9">
        <v>31500</v>
      </c>
      <c r="I251" s="11">
        <f t="shared" si="11"/>
        <v>1535.2400000000016</v>
      </c>
      <c r="J251" s="128">
        <f>J250+I251</f>
        <v>3570.5259999999616</v>
      </c>
      <c r="K251" s="316">
        <v>-580</v>
      </c>
    </row>
    <row r="252" spans="1:11" ht="45.75" x14ac:dyDescent="0.25">
      <c r="A252" s="269">
        <v>43746</v>
      </c>
      <c r="B252" s="231" t="s">
        <v>2597</v>
      </c>
      <c r="D252" s="463" t="s">
        <v>2598</v>
      </c>
      <c r="E252" s="51">
        <v>549080</v>
      </c>
      <c r="F252" s="481" t="s">
        <v>2599</v>
      </c>
      <c r="G252" s="9">
        <v>28297.95</v>
      </c>
      <c r="H252" s="9">
        <v>28000</v>
      </c>
      <c r="I252" s="11">
        <f t="shared" si="11"/>
        <v>-297.95000000000073</v>
      </c>
      <c r="J252" s="128">
        <f t="shared" ref="J252:J254" si="13">J251+I252</f>
        <v>3272.5759999999609</v>
      </c>
    </row>
    <row r="253" spans="1:11" ht="45.75" x14ac:dyDescent="0.25">
      <c r="A253" s="269">
        <v>43753</v>
      </c>
      <c r="B253" s="231" t="s">
        <v>2601</v>
      </c>
      <c r="D253" s="463" t="s">
        <v>2602</v>
      </c>
      <c r="E253" s="51">
        <v>540960</v>
      </c>
      <c r="F253" s="481" t="s">
        <v>1854</v>
      </c>
      <c r="G253" s="9">
        <v>31441.45</v>
      </c>
      <c r="H253" s="9">
        <v>28000</v>
      </c>
      <c r="I253" s="11">
        <f t="shared" si="11"/>
        <v>-3441.4500000000007</v>
      </c>
      <c r="J253" s="128">
        <f t="shared" si="13"/>
        <v>-168.87400000003981</v>
      </c>
    </row>
    <row r="254" spans="1:11" ht="47.25" x14ac:dyDescent="0.35">
      <c r="A254" s="269">
        <v>43753</v>
      </c>
      <c r="B254" s="231" t="s">
        <v>2603</v>
      </c>
      <c r="D254" s="474" t="s">
        <v>2600</v>
      </c>
      <c r="E254" s="51">
        <v>540960</v>
      </c>
      <c r="F254" s="481" t="s">
        <v>1527</v>
      </c>
      <c r="G254" s="9">
        <v>31455.16</v>
      </c>
      <c r="H254" s="9">
        <v>28000</v>
      </c>
      <c r="I254" s="11">
        <f t="shared" si="11"/>
        <v>-3455.16</v>
      </c>
      <c r="J254" s="247">
        <f t="shared" si="13"/>
        <v>-3624.0340000000397</v>
      </c>
      <c r="K254" s="202" t="s">
        <v>1305</v>
      </c>
    </row>
    <row r="255" spans="1:11" ht="45.75" x14ac:dyDescent="0.25">
      <c r="A255" s="269">
        <v>43754</v>
      </c>
      <c r="B255" s="231" t="s">
        <v>2612</v>
      </c>
      <c r="D255" s="474" t="s">
        <v>2600</v>
      </c>
      <c r="E255" s="51">
        <v>154024</v>
      </c>
      <c r="F255" s="481" t="s">
        <v>1527</v>
      </c>
      <c r="G255" s="9">
        <v>0</v>
      </c>
      <c r="H255" s="9">
        <v>8000</v>
      </c>
      <c r="I255" s="11">
        <f t="shared" si="11"/>
        <v>8000</v>
      </c>
      <c r="J255" s="128">
        <f>J254+I255</f>
        <v>4375.9659999999603</v>
      </c>
    </row>
    <row r="256" spans="1:11" ht="45.75" x14ac:dyDescent="0.25">
      <c r="A256" s="269">
        <v>43760</v>
      </c>
      <c r="B256" s="231" t="s">
        <v>2606</v>
      </c>
      <c r="D256" s="463" t="s">
        <v>2607</v>
      </c>
      <c r="E256" s="51">
        <v>603162</v>
      </c>
      <c r="F256" s="481" t="s">
        <v>1753</v>
      </c>
      <c r="G256" s="9">
        <v>32532.99</v>
      </c>
      <c r="H256" s="9">
        <v>31500</v>
      </c>
      <c r="I256" s="11">
        <f t="shared" si="11"/>
        <v>-1032.9900000000016</v>
      </c>
      <c r="J256" s="128">
        <f>J255+I256</f>
        <v>3342.9759999999587</v>
      </c>
    </row>
    <row r="257" spans="1:11" ht="45.75" x14ac:dyDescent="0.25">
      <c r="A257" s="269">
        <v>43760</v>
      </c>
      <c r="B257" s="231" t="s">
        <v>2604</v>
      </c>
      <c r="D257" s="463" t="s">
        <v>2605</v>
      </c>
      <c r="E257" s="51">
        <v>603162</v>
      </c>
      <c r="F257" s="481" t="s">
        <v>1777</v>
      </c>
      <c r="G257" s="9">
        <v>32558.27</v>
      </c>
      <c r="H257" s="9">
        <v>31500</v>
      </c>
      <c r="I257" s="11">
        <f t="shared" si="11"/>
        <v>-1058.2700000000004</v>
      </c>
      <c r="J257" s="128">
        <f t="shared" ref="J257:J277" si="14">J256+I257</f>
        <v>2284.7059999999583</v>
      </c>
    </row>
    <row r="258" spans="1:11" ht="45.75" x14ac:dyDescent="0.25">
      <c r="A258" s="269">
        <v>43767</v>
      </c>
      <c r="B258" s="231" t="s">
        <v>2608</v>
      </c>
      <c r="D258" s="463" t="s">
        <v>2609</v>
      </c>
      <c r="E258" s="51">
        <v>632049</v>
      </c>
      <c r="F258" s="481" t="s">
        <v>2503</v>
      </c>
      <c r="G258" s="9">
        <v>35231.870000000003</v>
      </c>
      <c r="H258" s="9">
        <v>33000</v>
      </c>
      <c r="I258" s="11">
        <f t="shared" si="11"/>
        <v>-2231.8700000000026</v>
      </c>
      <c r="J258" s="128">
        <f t="shared" si="14"/>
        <v>52.835999999955675</v>
      </c>
    </row>
    <row r="259" spans="1:11" ht="45.75" x14ac:dyDescent="0.25">
      <c r="A259" s="269">
        <v>43767</v>
      </c>
      <c r="B259" s="231" t="s">
        <v>2610</v>
      </c>
      <c r="D259" s="463" t="s">
        <v>2611</v>
      </c>
      <c r="E259" s="51">
        <v>632049</v>
      </c>
      <c r="F259" s="481" t="s">
        <v>1437</v>
      </c>
      <c r="G259" s="9">
        <v>35585.410000000003</v>
      </c>
      <c r="H259" s="9">
        <v>33000</v>
      </c>
      <c r="I259" s="11">
        <f t="shared" si="11"/>
        <v>-2585.4100000000035</v>
      </c>
      <c r="J259" s="247">
        <f t="shared" si="14"/>
        <v>-2532.5740000000478</v>
      </c>
    </row>
    <row r="260" spans="1:11" ht="45.75" x14ac:dyDescent="0.25">
      <c r="A260" s="269">
        <v>43774</v>
      </c>
      <c r="B260" s="205" t="s">
        <v>2615</v>
      </c>
      <c r="D260" s="438" t="s">
        <v>2620</v>
      </c>
      <c r="E260" s="51">
        <v>807786</v>
      </c>
      <c r="F260" s="481" t="s">
        <v>1619</v>
      </c>
      <c r="G260" s="9">
        <v>40915.07</v>
      </c>
      <c r="H260" s="9">
        <v>42000</v>
      </c>
      <c r="I260" s="11">
        <f t="shared" si="11"/>
        <v>1084.9300000000003</v>
      </c>
      <c r="J260" s="247">
        <f t="shared" si="14"/>
        <v>-1447.6440000000475</v>
      </c>
    </row>
    <row r="261" spans="1:11" ht="45.75" x14ac:dyDescent="0.25">
      <c r="A261" s="269">
        <v>43781</v>
      </c>
      <c r="B261" s="205" t="s">
        <v>2624</v>
      </c>
      <c r="D261" s="463" t="s">
        <v>2625</v>
      </c>
      <c r="E261" s="51">
        <v>937370</v>
      </c>
      <c r="F261" s="481" t="s">
        <v>1801</v>
      </c>
      <c r="G261" s="9">
        <v>46141.67</v>
      </c>
      <c r="H261" s="9">
        <v>49000</v>
      </c>
      <c r="I261" s="11">
        <f t="shared" si="11"/>
        <v>2858.3300000000017</v>
      </c>
      <c r="J261" s="128">
        <f t="shared" si="14"/>
        <v>1410.6859999999542</v>
      </c>
    </row>
    <row r="262" spans="1:11" ht="45.75" x14ac:dyDescent="0.25">
      <c r="A262" s="269">
        <v>43788</v>
      </c>
      <c r="B262" s="205" t="s">
        <v>2628</v>
      </c>
      <c r="D262" s="438" t="s">
        <v>2629</v>
      </c>
      <c r="E262" s="51">
        <v>912740</v>
      </c>
      <c r="F262" s="481" t="s">
        <v>1476</v>
      </c>
      <c r="G262" s="9">
        <v>41480.25</v>
      </c>
      <c r="H262" s="9">
        <v>47000</v>
      </c>
      <c r="I262" s="11">
        <f t="shared" si="11"/>
        <v>5519.75</v>
      </c>
      <c r="J262" s="128">
        <f t="shared" si="14"/>
        <v>6930.4359999999542</v>
      </c>
    </row>
    <row r="263" spans="1:11" ht="45.75" x14ac:dyDescent="0.25">
      <c r="A263" s="269">
        <v>43795</v>
      </c>
      <c r="B263" s="205" t="s">
        <v>2638</v>
      </c>
      <c r="D263" s="463" t="s">
        <v>2639</v>
      </c>
      <c r="E263" s="51">
        <v>725126</v>
      </c>
      <c r="F263" s="481" t="s">
        <v>1714</v>
      </c>
      <c r="G263" s="9">
        <v>39155.21</v>
      </c>
      <c r="H263" s="9">
        <v>37000</v>
      </c>
      <c r="I263" s="11">
        <f t="shared" si="11"/>
        <v>-2155.2099999999991</v>
      </c>
      <c r="J263" s="128">
        <f t="shared" si="14"/>
        <v>4775.2259999999551</v>
      </c>
    </row>
    <row r="264" spans="1:11" ht="45.75" x14ac:dyDescent="0.25">
      <c r="A264" s="269">
        <v>43795</v>
      </c>
      <c r="B264" s="205" t="s">
        <v>2640</v>
      </c>
      <c r="D264" s="463" t="s">
        <v>2641</v>
      </c>
      <c r="E264" s="51">
        <v>725126</v>
      </c>
      <c r="F264" s="481" t="s">
        <v>1784</v>
      </c>
      <c r="G264" s="9">
        <v>39222.980000000003</v>
      </c>
      <c r="H264" s="9">
        <v>37000</v>
      </c>
      <c r="I264" s="11">
        <f t="shared" si="11"/>
        <v>-2222.9800000000032</v>
      </c>
      <c r="J264" s="128">
        <f t="shared" si="14"/>
        <v>2552.2459999999519</v>
      </c>
    </row>
    <row r="265" spans="1:11" ht="45.75" x14ac:dyDescent="0.25">
      <c r="A265" s="269">
        <v>43802</v>
      </c>
      <c r="B265" s="222" t="s">
        <v>2642</v>
      </c>
      <c r="D265" s="463" t="s">
        <v>2643</v>
      </c>
      <c r="E265" s="51">
        <v>764673</v>
      </c>
      <c r="F265" s="481" t="s">
        <v>1527</v>
      </c>
      <c r="G265" s="9">
        <v>43121.45</v>
      </c>
      <c r="H265" s="9">
        <v>39000</v>
      </c>
      <c r="I265" s="11">
        <f t="shared" si="11"/>
        <v>-4121.4499999999971</v>
      </c>
      <c r="J265" s="128">
        <f t="shared" si="14"/>
        <v>-1569.2040000000452</v>
      </c>
    </row>
    <row r="266" spans="1:11" ht="45.75" x14ac:dyDescent="0.25">
      <c r="A266" s="269">
        <v>43802</v>
      </c>
      <c r="B266" s="222" t="s">
        <v>2644</v>
      </c>
      <c r="D266" s="463" t="s">
        <v>2645</v>
      </c>
      <c r="E266" s="51">
        <v>764010</v>
      </c>
      <c r="F266" s="481" t="s">
        <v>1804</v>
      </c>
      <c r="G266" s="9">
        <v>42871.75</v>
      </c>
      <c r="H266" s="9">
        <v>39000</v>
      </c>
      <c r="I266" s="11">
        <f t="shared" si="11"/>
        <v>-3871.75</v>
      </c>
      <c r="J266" s="128">
        <f t="shared" si="14"/>
        <v>-5440.9540000000452</v>
      </c>
    </row>
    <row r="267" spans="1:11" ht="47.25" x14ac:dyDescent="0.35">
      <c r="A267" s="269">
        <v>43804</v>
      </c>
      <c r="B267" s="222" t="s">
        <v>2657</v>
      </c>
      <c r="D267" s="463" t="s">
        <v>2652</v>
      </c>
      <c r="E267" s="51">
        <v>892860</v>
      </c>
      <c r="F267" s="481" t="s">
        <v>2653</v>
      </c>
      <c r="G267" s="9">
        <v>42814.400000000001</v>
      </c>
      <c r="H267" s="9">
        <v>46000</v>
      </c>
      <c r="I267" s="11">
        <f t="shared" si="11"/>
        <v>3185.5999999999985</v>
      </c>
      <c r="J267" s="247">
        <f t="shared" si="14"/>
        <v>-2255.3540000000467</v>
      </c>
      <c r="K267" s="202" t="s">
        <v>1305</v>
      </c>
    </row>
    <row r="268" spans="1:11" ht="45.75" x14ac:dyDescent="0.25">
      <c r="A268" s="269">
        <v>43809</v>
      </c>
      <c r="B268" s="222" t="s">
        <v>2656</v>
      </c>
      <c r="D268" s="463" t="s">
        <v>2658</v>
      </c>
      <c r="E268" s="51">
        <v>887754</v>
      </c>
      <c r="F268" s="481" t="s">
        <v>1437</v>
      </c>
      <c r="G268" s="9">
        <v>43318.06</v>
      </c>
      <c r="H268" s="9">
        <v>46000</v>
      </c>
      <c r="I268" s="11">
        <f t="shared" si="11"/>
        <v>2681.9400000000023</v>
      </c>
      <c r="J268" s="128">
        <f t="shared" si="14"/>
        <v>426.58599999995567</v>
      </c>
    </row>
    <row r="269" spans="1:11" ht="45.75" x14ac:dyDescent="0.25">
      <c r="A269" s="269">
        <v>43809</v>
      </c>
      <c r="B269" s="222" t="s">
        <v>2659</v>
      </c>
      <c r="D269" s="463" t="s">
        <v>2660</v>
      </c>
      <c r="E269" s="51">
        <v>887754</v>
      </c>
      <c r="F269" s="481" t="s">
        <v>2503</v>
      </c>
      <c r="G269" s="9">
        <v>43199.54</v>
      </c>
      <c r="H269" s="9">
        <v>46000</v>
      </c>
      <c r="I269" s="11">
        <f t="shared" ref="I269:I349" si="15">H269-G269</f>
        <v>2800.4599999999991</v>
      </c>
      <c r="J269" s="128">
        <f t="shared" si="14"/>
        <v>3227.0459999999548</v>
      </c>
    </row>
    <row r="270" spans="1:11" ht="45.75" x14ac:dyDescent="0.25">
      <c r="A270" s="269">
        <v>43810</v>
      </c>
      <c r="B270" s="222" t="s">
        <v>2671</v>
      </c>
      <c r="D270" s="463" t="s">
        <v>2672</v>
      </c>
      <c r="E270" s="51">
        <v>847572</v>
      </c>
      <c r="F270" s="481" t="s">
        <v>2475</v>
      </c>
      <c r="G270" s="9">
        <v>41994.48</v>
      </c>
      <c r="H270" s="9">
        <v>44000</v>
      </c>
      <c r="I270" s="11">
        <f t="shared" si="15"/>
        <v>2005.5199999999968</v>
      </c>
      <c r="J270" s="128">
        <f t="shared" si="14"/>
        <v>5232.5659999999516</v>
      </c>
    </row>
    <row r="271" spans="1:11" ht="45.75" x14ac:dyDescent="0.25">
      <c r="A271" s="269">
        <v>43815</v>
      </c>
      <c r="B271" s="222" t="s">
        <v>2687</v>
      </c>
      <c r="D271" s="463" t="s">
        <v>2688</v>
      </c>
      <c r="E271" s="51">
        <v>798840</v>
      </c>
      <c r="F271" s="481" t="s">
        <v>1619</v>
      </c>
      <c r="G271" s="9">
        <v>36089.410000000003</v>
      </c>
      <c r="H271" s="9">
        <v>42000</v>
      </c>
      <c r="I271" s="11">
        <f t="shared" si="15"/>
        <v>5910.5899999999965</v>
      </c>
      <c r="J271" s="128">
        <f t="shared" si="14"/>
        <v>11143.155999999948</v>
      </c>
    </row>
    <row r="272" spans="1:11" ht="45.75" x14ac:dyDescent="0.25">
      <c r="A272" s="269">
        <v>43815</v>
      </c>
      <c r="B272" s="222" t="s">
        <v>2687</v>
      </c>
      <c r="D272" s="463" t="s">
        <v>2689</v>
      </c>
      <c r="E272" s="51">
        <v>798840</v>
      </c>
      <c r="F272" s="481" t="s">
        <v>2690</v>
      </c>
      <c r="G272" s="9">
        <v>36482.54</v>
      </c>
      <c r="H272" s="9">
        <v>42000</v>
      </c>
      <c r="I272" s="11">
        <f t="shared" si="15"/>
        <v>5517.4599999999991</v>
      </c>
      <c r="J272" s="128">
        <f t="shared" si="14"/>
        <v>16660.615999999947</v>
      </c>
    </row>
    <row r="273" spans="1:11" ht="45.75" x14ac:dyDescent="0.25">
      <c r="A273" s="269">
        <v>43816</v>
      </c>
      <c r="B273" s="222" t="s">
        <v>2691</v>
      </c>
      <c r="D273" s="463" t="s">
        <v>2692</v>
      </c>
      <c r="E273" s="51">
        <v>683208</v>
      </c>
      <c r="F273" s="481" t="s">
        <v>1741</v>
      </c>
      <c r="G273" s="9">
        <v>36934.61</v>
      </c>
      <c r="H273" s="9">
        <v>36000</v>
      </c>
      <c r="I273" s="11">
        <f t="shared" si="15"/>
        <v>-934.61000000000058</v>
      </c>
      <c r="J273" s="128">
        <f t="shared" si="14"/>
        <v>15726.005999999947</v>
      </c>
    </row>
    <row r="274" spans="1:11" ht="45.75" x14ac:dyDescent="0.25">
      <c r="A274" s="269">
        <v>43822</v>
      </c>
      <c r="B274" s="222" t="s">
        <v>2677</v>
      </c>
      <c r="D274" s="463" t="s">
        <v>2682</v>
      </c>
      <c r="E274" s="51">
        <v>531720</v>
      </c>
      <c r="F274" s="481" t="s">
        <v>1589</v>
      </c>
      <c r="G274" s="9">
        <v>32856.35</v>
      </c>
      <c r="H274" s="9">
        <v>28000</v>
      </c>
      <c r="I274" s="11">
        <f t="shared" si="15"/>
        <v>-4856.3499999999985</v>
      </c>
      <c r="J274" s="128">
        <f t="shared" si="14"/>
        <v>10869.655999999948</v>
      </c>
    </row>
    <row r="275" spans="1:11" ht="47.25" x14ac:dyDescent="0.35">
      <c r="A275" s="269">
        <v>43825</v>
      </c>
      <c r="B275" s="222" t="s">
        <v>2683</v>
      </c>
      <c r="D275" s="463" t="s">
        <v>2684</v>
      </c>
      <c r="E275" s="51">
        <v>531580</v>
      </c>
      <c r="F275" s="481" t="s">
        <v>1941</v>
      </c>
      <c r="G275" s="9">
        <v>32133.71</v>
      </c>
      <c r="H275" s="9">
        <v>28000</v>
      </c>
      <c r="I275" s="11">
        <f t="shared" si="15"/>
        <v>-4133.7099999999991</v>
      </c>
      <c r="J275" s="128">
        <f t="shared" si="14"/>
        <v>6735.945999999949</v>
      </c>
      <c r="K275" s="202" t="s">
        <v>1305</v>
      </c>
    </row>
    <row r="276" spans="1:11" ht="15.75" x14ac:dyDescent="0.25">
      <c r="A276" s="273"/>
      <c r="B276" s="102"/>
      <c r="C276" s="465"/>
      <c r="D276" s="475"/>
      <c r="E276" s="234"/>
      <c r="F276" s="484"/>
      <c r="G276" s="235"/>
      <c r="H276" s="235"/>
      <c r="I276" s="236">
        <f t="shared" si="15"/>
        <v>0</v>
      </c>
      <c r="J276" s="128">
        <f t="shared" si="14"/>
        <v>6735.945999999949</v>
      </c>
    </row>
    <row r="277" spans="1:11" ht="15.75" x14ac:dyDescent="0.25">
      <c r="A277" s="273"/>
      <c r="B277" s="102"/>
      <c r="C277" s="465"/>
      <c r="D277" s="475"/>
      <c r="E277" s="234"/>
      <c r="F277" s="484"/>
      <c r="G277" s="235"/>
      <c r="H277" s="235"/>
      <c r="I277" s="236">
        <f t="shared" si="15"/>
        <v>0</v>
      </c>
      <c r="J277" s="128">
        <f t="shared" si="14"/>
        <v>6735.945999999949</v>
      </c>
    </row>
    <row r="278" spans="1:11" ht="52.5" customHeight="1" x14ac:dyDescent="0.25">
      <c r="A278" s="269">
        <v>43837</v>
      </c>
      <c r="B278" s="237" t="s">
        <v>2702</v>
      </c>
      <c r="D278" s="463">
        <v>19425</v>
      </c>
      <c r="E278" s="51">
        <v>565650</v>
      </c>
      <c r="F278" s="481" t="s">
        <v>1619</v>
      </c>
      <c r="G278" s="9">
        <v>34240.089999999997</v>
      </c>
      <c r="H278" s="9">
        <v>30000</v>
      </c>
      <c r="I278" s="11">
        <f t="shared" si="15"/>
        <v>-4240.0899999999965</v>
      </c>
      <c r="J278" s="128">
        <f>J277+I278</f>
        <v>2495.8559999999525</v>
      </c>
    </row>
    <row r="279" spans="1:11" ht="45.75" x14ac:dyDescent="0.25">
      <c r="A279" s="269">
        <v>43844</v>
      </c>
      <c r="B279" s="237" t="s">
        <v>2707</v>
      </c>
      <c r="D279" s="463">
        <v>19439</v>
      </c>
      <c r="E279" s="51">
        <v>659680</v>
      </c>
      <c r="F279" s="481" t="s">
        <v>1589</v>
      </c>
      <c r="G279" s="9">
        <v>37228.870000000003</v>
      </c>
      <c r="H279" s="9">
        <v>35000</v>
      </c>
      <c r="I279" s="11">
        <f t="shared" si="15"/>
        <v>-2228.8700000000026</v>
      </c>
      <c r="J279" s="128">
        <f t="shared" ref="J279:J356" si="16">J278+I279</f>
        <v>266.98599999994985</v>
      </c>
    </row>
    <row r="280" spans="1:11" ht="45.75" x14ac:dyDescent="0.25">
      <c r="A280" s="269">
        <v>43851</v>
      </c>
      <c r="B280" s="237" t="s">
        <v>2712</v>
      </c>
      <c r="D280" s="463">
        <v>19441</v>
      </c>
      <c r="E280" s="51">
        <v>721875</v>
      </c>
      <c r="F280" s="485" t="s">
        <v>1723</v>
      </c>
      <c r="G280" s="9">
        <v>38832.160000000003</v>
      </c>
      <c r="H280" s="9">
        <v>38500</v>
      </c>
      <c r="I280" s="11">
        <f t="shared" si="15"/>
        <v>-332.16000000000349</v>
      </c>
      <c r="J280" s="128">
        <f t="shared" si="16"/>
        <v>-65.174000000053638</v>
      </c>
    </row>
    <row r="281" spans="1:11" ht="45.75" x14ac:dyDescent="0.25">
      <c r="A281" s="269">
        <v>43858</v>
      </c>
      <c r="B281" s="237" t="s">
        <v>2721</v>
      </c>
      <c r="D281" s="463">
        <v>19442</v>
      </c>
      <c r="E281" s="51">
        <v>716870</v>
      </c>
      <c r="F281" s="481" t="s">
        <v>1831</v>
      </c>
      <c r="G281" s="9">
        <v>29147.79</v>
      </c>
      <c r="H281" s="9">
        <v>38000</v>
      </c>
      <c r="I281" s="11">
        <f t="shared" si="15"/>
        <v>8852.2099999999991</v>
      </c>
      <c r="J281" s="128">
        <f t="shared" si="16"/>
        <v>8787.0359999999455</v>
      </c>
    </row>
    <row r="282" spans="1:11" ht="45.75" x14ac:dyDescent="0.25">
      <c r="A282" s="269">
        <v>43865</v>
      </c>
      <c r="B282" s="222" t="s">
        <v>2729</v>
      </c>
      <c r="D282" s="463">
        <v>82324</v>
      </c>
      <c r="E282" s="51">
        <v>393918</v>
      </c>
      <c r="F282" s="481" t="s">
        <v>1870</v>
      </c>
      <c r="G282" s="9">
        <v>30229.7</v>
      </c>
      <c r="H282" s="9">
        <v>21000</v>
      </c>
      <c r="I282" s="11">
        <f t="shared" si="15"/>
        <v>-9229.7000000000007</v>
      </c>
      <c r="J282" s="128">
        <f t="shared" si="16"/>
        <v>-442.66400000005524</v>
      </c>
    </row>
    <row r="283" spans="1:11" ht="45.75" x14ac:dyDescent="0.25">
      <c r="A283" s="269">
        <v>43878</v>
      </c>
      <c r="B283" s="222" t="s">
        <v>2735</v>
      </c>
      <c r="D283" s="463">
        <v>82325</v>
      </c>
      <c r="E283" s="51">
        <v>689421</v>
      </c>
      <c r="F283" s="481" t="s">
        <v>2736</v>
      </c>
      <c r="G283" s="9">
        <v>32709.98</v>
      </c>
      <c r="H283" s="9">
        <v>37000</v>
      </c>
      <c r="I283" s="11">
        <f t="shared" si="15"/>
        <v>4290.0200000000004</v>
      </c>
      <c r="J283" s="128">
        <f t="shared" si="16"/>
        <v>3847.3559999999452</v>
      </c>
    </row>
    <row r="284" spans="1:11" ht="45.75" x14ac:dyDescent="0.25">
      <c r="A284" s="269">
        <v>43886</v>
      </c>
      <c r="B284" s="222" t="s">
        <v>2741</v>
      </c>
      <c r="D284" s="463">
        <v>82326</v>
      </c>
      <c r="E284" s="51">
        <v>594580</v>
      </c>
      <c r="F284" s="481" t="s">
        <v>1419</v>
      </c>
      <c r="G284" s="9">
        <v>34115.42</v>
      </c>
      <c r="H284" s="9">
        <v>31000</v>
      </c>
      <c r="I284" s="11">
        <f t="shared" si="15"/>
        <v>-3115.4199999999983</v>
      </c>
      <c r="J284" s="128">
        <f t="shared" si="16"/>
        <v>731.93599999994694</v>
      </c>
    </row>
    <row r="285" spans="1:11" ht="45.75" x14ac:dyDescent="0.25">
      <c r="A285" s="269">
        <v>43893</v>
      </c>
      <c r="B285" s="199" t="s">
        <v>2746</v>
      </c>
      <c r="D285" s="463" t="s">
        <v>2747</v>
      </c>
      <c r="E285" s="51">
        <v>677545.5</v>
      </c>
      <c r="F285" s="481" t="s">
        <v>1753</v>
      </c>
      <c r="G285" s="9">
        <v>29119.29</v>
      </c>
      <c r="H285" s="9">
        <v>34500</v>
      </c>
      <c r="I285" s="11">
        <f t="shared" si="15"/>
        <v>5380.7099999999991</v>
      </c>
      <c r="J285" s="128">
        <f t="shared" si="16"/>
        <v>6112.6459999999461</v>
      </c>
    </row>
    <row r="286" spans="1:11" ht="47.25" x14ac:dyDescent="0.35">
      <c r="A286" s="269">
        <v>43900</v>
      </c>
      <c r="B286" s="199" t="s">
        <v>2754</v>
      </c>
      <c r="D286" s="438" t="s">
        <v>2756</v>
      </c>
      <c r="E286" s="51">
        <v>518625</v>
      </c>
      <c r="F286" s="481" t="s">
        <v>2755</v>
      </c>
      <c r="G286" s="9">
        <v>28608.19</v>
      </c>
      <c r="H286" s="9">
        <v>25000</v>
      </c>
      <c r="I286" s="11">
        <f t="shared" si="15"/>
        <v>-3608.1899999999987</v>
      </c>
      <c r="J286" s="128">
        <f t="shared" si="16"/>
        <v>2504.4559999999474</v>
      </c>
      <c r="K286" s="202" t="s">
        <v>1305</v>
      </c>
    </row>
    <row r="287" spans="1:11" ht="45.75" x14ac:dyDescent="0.25">
      <c r="A287" s="269">
        <v>43907</v>
      </c>
      <c r="B287" s="199" t="s">
        <v>2765</v>
      </c>
      <c r="D287" s="463" t="s">
        <v>2772</v>
      </c>
      <c r="E287" s="51">
        <v>621270</v>
      </c>
      <c r="F287" s="481" t="s">
        <v>1419</v>
      </c>
      <c r="G287" s="9">
        <v>26460.82</v>
      </c>
      <c r="H287" s="9">
        <v>27000</v>
      </c>
      <c r="I287" s="11">
        <f t="shared" si="15"/>
        <v>539.18000000000029</v>
      </c>
      <c r="J287" s="128">
        <f t="shared" si="16"/>
        <v>3043.6359999999477</v>
      </c>
    </row>
    <row r="288" spans="1:11" ht="46.5" thickBot="1" x14ac:dyDescent="0.3">
      <c r="A288" s="269">
        <v>43914</v>
      </c>
      <c r="B288" s="199" t="s">
        <v>2773</v>
      </c>
      <c r="D288" s="463" t="s">
        <v>2774</v>
      </c>
      <c r="E288" s="51">
        <v>591965</v>
      </c>
      <c r="F288" s="481" t="s">
        <v>1527</v>
      </c>
      <c r="G288" s="9">
        <v>24879.66</v>
      </c>
      <c r="H288" s="9">
        <v>23500</v>
      </c>
      <c r="I288" s="11">
        <f t="shared" si="15"/>
        <v>-1379.6599999999999</v>
      </c>
      <c r="J288" s="128">
        <f t="shared" si="16"/>
        <v>1663.9759999999478</v>
      </c>
    </row>
    <row r="289" spans="1:12" ht="45.75" customHeight="1" x14ac:dyDescent="0.25">
      <c r="A289" s="269">
        <v>43921</v>
      </c>
      <c r="B289" s="199" t="s">
        <v>2781</v>
      </c>
      <c r="D289" s="463" t="s">
        <v>2782</v>
      </c>
      <c r="E289" s="51">
        <v>562810</v>
      </c>
      <c r="F289" s="481" t="s">
        <v>1973</v>
      </c>
      <c r="G289" s="9">
        <v>17665.03</v>
      </c>
      <c r="H289" s="9">
        <v>23000</v>
      </c>
      <c r="I289" s="11">
        <f t="shared" si="15"/>
        <v>5334.9700000000012</v>
      </c>
      <c r="J289" s="128">
        <f t="shared" si="16"/>
        <v>6998.945999999949</v>
      </c>
      <c r="K289" s="592" t="s">
        <v>2836</v>
      </c>
      <c r="L289" s="593"/>
    </row>
    <row r="290" spans="1:12" ht="15.75" customHeight="1" thickBot="1" x14ac:dyDescent="0.3">
      <c r="A290" s="269"/>
      <c r="B290" s="243" t="s">
        <v>1766</v>
      </c>
      <c r="D290" s="463"/>
      <c r="E290" s="51"/>
      <c r="F290" s="481"/>
      <c r="G290" s="9"/>
      <c r="H290" s="9"/>
      <c r="I290" s="11">
        <f t="shared" si="15"/>
        <v>0</v>
      </c>
      <c r="J290" s="128">
        <f t="shared" si="16"/>
        <v>6998.945999999949</v>
      </c>
      <c r="K290" s="594"/>
      <c r="L290" s="595"/>
    </row>
    <row r="291" spans="1:12" ht="45.75" customHeight="1" x14ac:dyDescent="0.35">
      <c r="A291" s="269">
        <v>44126</v>
      </c>
      <c r="B291" s="231" t="s">
        <v>2930</v>
      </c>
      <c r="D291" s="463" t="s">
        <v>2931</v>
      </c>
      <c r="E291" s="51">
        <v>590520</v>
      </c>
      <c r="F291" s="481">
        <v>103094</v>
      </c>
      <c r="G291" s="9">
        <v>34291.29</v>
      </c>
      <c r="H291" s="9">
        <v>28000</v>
      </c>
      <c r="I291" s="11">
        <f t="shared" si="15"/>
        <v>-6291.2900000000009</v>
      </c>
      <c r="J291" s="128">
        <f t="shared" si="16"/>
        <v>707.65599999994811</v>
      </c>
      <c r="K291" s="257"/>
      <c r="L291" s="258"/>
    </row>
    <row r="292" spans="1:12" ht="46.5" customHeight="1" x14ac:dyDescent="0.35">
      <c r="A292" s="269">
        <v>44138</v>
      </c>
      <c r="B292" s="190" t="s">
        <v>2943</v>
      </c>
      <c r="D292" s="463" t="s">
        <v>2944</v>
      </c>
      <c r="E292" s="51">
        <v>743400</v>
      </c>
      <c r="F292" s="481">
        <v>8325</v>
      </c>
      <c r="G292" s="9">
        <v>36241.699999999997</v>
      </c>
      <c r="H292" s="9">
        <v>35000</v>
      </c>
      <c r="I292" s="11">
        <f t="shared" si="15"/>
        <v>-1241.6999999999971</v>
      </c>
      <c r="J292" s="128">
        <f t="shared" si="16"/>
        <v>-534.04400000004898</v>
      </c>
      <c r="K292" s="256"/>
      <c r="L292" s="259"/>
    </row>
    <row r="293" spans="1:12" ht="45.75" x14ac:dyDescent="0.25">
      <c r="A293" s="269">
        <v>44152</v>
      </c>
      <c r="B293" s="190" t="s">
        <v>2964</v>
      </c>
      <c r="D293" s="463" t="s">
        <v>2965</v>
      </c>
      <c r="E293" s="51">
        <v>712600</v>
      </c>
      <c r="F293" s="481">
        <v>40780</v>
      </c>
      <c r="G293" s="9">
        <v>31690.87</v>
      </c>
      <c r="H293" s="9">
        <v>35000</v>
      </c>
      <c r="I293" s="11">
        <f t="shared" si="15"/>
        <v>3309.130000000001</v>
      </c>
      <c r="J293" s="128">
        <f t="shared" si="16"/>
        <v>2775.085999999952</v>
      </c>
    </row>
    <row r="294" spans="1:12" ht="45.75" x14ac:dyDescent="0.25">
      <c r="A294" s="269">
        <v>44159</v>
      </c>
      <c r="B294" s="190" t="s">
        <v>2974</v>
      </c>
      <c r="D294" s="463" t="s">
        <v>2975</v>
      </c>
      <c r="E294" s="51">
        <v>602250</v>
      </c>
      <c r="F294" s="481">
        <v>54320</v>
      </c>
      <c r="G294" s="9">
        <v>32146.22</v>
      </c>
      <c r="H294" s="9">
        <v>30000</v>
      </c>
      <c r="I294" s="11">
        <f t="shared" si="15"/>
        <v>-2146.2200000000012</v>
      </c>
      <c r="J294" s="128">
        <f t="shared" si="16"/>
        <v>628.86599999995087</v>
      </c>
    </row>
    <row r="295" spans="1:12" ht="45.75" x14ac:dyDescent="0.25">
      <c r="A295" s="269">
        <v>44165</v>
      </c>
      <c r="B295" s="190" t="s">
        <v>2982</v>
      </c>
      <c r="D295" s="463" t="s">
        <v>2983</v>
      </c>
      <c r="E295" s="51">
        <v>665610</v>
      </c>
      <c r="F295" s="481">
        <v>63677</v>
      </c>
      <c r="G295" s="9">
        <v>33076.639999999999</v>
      </c>
      <c r="H295" s="9">
        <v>33000</v>
      </c>
      <c r="I295" s="11">
        <f t="shared" si="15"/>
        <v>-76.639999999999418</v>
      </c>
      <c r="J295" s="128">
        <f t="shared" si="16"/>
        <v>552.22599999995145</v>
      </c>
    </row>
    <row r="296" spans="1:12" ht="45.75" x14ac:dyDescent="0.25">
      <c r="A296" s="269">
        <v>44165</v>
      </c>
      <c r="B296" s="190" t="s">
        <v>2980</v>
      </c>
      <c r="D296" s="463" t="s">
        <v>2981</v>
      </c>
      <c r="E296" s="51">
        <v>665610</v>
      </c>
      <c r="F296" s="481">
        <v>63360</v>
      </c>
      <c r="G296" s="9">
        <v>33449.660000000003</v>
      </c>
      <c r="H296" s="9">
        <v>33000</v>
      </c>
      <c r="I296" s="11">
        <f t="shared" si="15"/>
        <v>-449.66000000000349</v>
      </c>
      <c r="J296" s="128">
        <f t="shared" si="16"/>
        <v>102.56599999994796</v>
      </c>
    </row>
    <row r="297" spans="1:12" ht="51" customHeight="1" x14ac:dyDescent="0.25">
      <c r="A297" s="269">
        <v>44173</v>
      </c>
      <c r="B297" s="205" t="s">
        <v>2992</v>
      </c>
      <c r="C297" s="423" t="s">
        <v>2798</v>
      </c>
      <c r="D297" s="463" t="s">
        <v>2993</v>
      </c>
      <c r="E297" s="51">
        <v>734561</v>
      </c>
      <c r="F297" s="481">
        <v>73738</v>
      </c>
      <c r="G297" s="9">
        <v>36962.879999999997</v>
      </c>
      <c r="H297" s="9">
        <v>37000</v>
      </c>
      <c r="I297" s="11">
        <f t="shared" si="15"/>
        <v>37.120000000002619</v>
      </c>
      <c r="J297" s="128">
        <f t="shared" si="16"/>
        <v>139.68599999995058</v>
      </c>
    </row>
    <row r="298" spans="1:12" ht="45.75" x14ac:dyDescent="0.25">
      <c r="A298" s="274">
        <v>44173</v>
      </c>
      <c r="B298" s="205" t="s">
        <v>2994</v>
      </c>
      <c r="C298" s="423" t="s">
        <v>2798</v>
      </c>
      <c r="D298" s="463" t="s">
        <v>2995</v>
      </c>
      <c r="E298" s="51">
        <v>734561</v>
      </c>
      <c r="F298" s="481">
        <v>75365</v>
      </c>
      <c r="G298" s="9">
        <v>36698.57</v>
      </c>
      <c r="H298" s="9">
        <v>37000</v>
      </c>
      <c r="I298" s="11">
        <f t="shared" si="15"/>
        <v>301.43000000000029</v>
      </c>
      <c r="J298" s="128">
        <f t="shared" si="16"/>
        <v>441.11599999995087</v>
      </c>
    </row>
    <row r="299" spans="1:12" ht="45.75" x14ac:dyDescent="0.25">
      <c r="A299" s="269">
        <v>44179</v>
      </c>
      <c r="B299" s="205" t="s">
        <v>3008</v>
      </c>
      <c r="C299" s="433" t="s">
        <v>2933</v>
      </c>
      <c r="D299" s="463" t="s">
        <v>3009</v>
      </c>
      <c r="E299" s="51">
        <v>712485</v>
      </c>
      <c r="F299" s="481">
        <v>82156</v>
      </c>
      <c r="G299" s="9">
        <v>33436.79</v>
      </c>
      <c r="H299" s="9">
        <v>35500</v>
      </c>
      <c r="I299" s="11">
        <f t="shared" si="15"/>
        <v>2063.2099999999991</v>
      </c>
      <c r="J299" s="128">
        <f t="shared" si="16"/>
        <v>2504.32599999995</v>
      </c>
    </row>
    <row r="300" spans="1:12" ht="55.5" customHeight="1" x14ac:dyDescent="0.25">
      <c r="A300" s="269">
        <v>44180</v>
      </c>
      <c r="B300" s="205" t="s">
        <v>3024</v>
      </c>
      <c r="C300" s="433" t="s">
        <v>2933</v>
      </c>
      <c r="D300" s="438" t="s">
        <v>3025</v>
      </c>
      <c r="E300" s="51">
        <v>738030</v>
      </c>
      <c r="F300" s="481">
        <v>90208</v>
      </c>
      <c r="G300" s="9">
        <v>24284.19</v>
      </c>
      <c r="H300" s="9">
        <v>36500</v>
      </c>
      <c r="I300" s="11">
        <f t="shared" si="15"/>
        <v>12215.810000000001</v>
      </c>
      <c r="J300" s="128">
        <f t="shared" si="16"/>
        <v>14720.135999999951</v>
      </c>
    </row>
    <row r="301" spans="1:12" ht="47.25" x14ac:dyDescent="0.35">
      <c r="A301" s="269">
        <v>44186</v>
      </c>
      <c r="B301" s="205" t="s">
        <v>3026</v>
      </c>
      <c r="C301" s="433" t="s">
        <v>2933</v>
      </c>
      <c r="D301" s="463" t="s">
        <v>3027</v>
      </c>
      <c r="E301" s="51">
        <v>376845</v>
      </c>
      <c r="F301" s="481">
        <v>97309</v>
      </c>
      <c r="G301" s="9">
        <v>24608.32</v>
      </c>
      <c r="H301" s="9">
        <v>18500</v>
      </c>
      <c r="I301" s="11">
        <f t="shared" si="15"/>
        <v>-6108.32</v>
      </c>
      <c r="J301" s="172">
        <f t="shared" si="16"/>
        <v>8611.8159999999516</v>
      </c>
      <c r="K301" s="202" t="s">
        <v>1305</v>
      </c>
    </row>
    <row r="302" spans="1:12" ht="59.45" customHeight="1" x14ac:dyDescent="0.25">
      <c r="A302" s="269">
        <v>44201</v>
      </c>
      <c r="B302" s="263" t="s">
        <v>3036</v>
      </c>
      <c r="C302" s="423" t="s">
        <v>2798</v>
      </c>
      <c r="D302" s="438" t="s">
        <v>3046</v>
      </c>
      <c r="E302" s="51">
        <v>438900</v>
      </c>
      <c r="F302" s="481" t="s">
        <v>3037</v>
      </c>
      <c r="G302" s="9">
        <v>29515.98</v>
      </c>
      <c r="H302" s="9">
        <v>22000</v>
      </c>
      <c r="I302" s="11">
        <f t="shared" si="15"/>
        <v>-7515.98</v>
      </c>
      <c r="J302" s="128">
        <f t="shared" si="16"/>
        <v>1095.835999999952</v>
      </c>
    </row>
    <row r="303" spans="1:12" ht="47.25" x14ac:dyDescent="0.25">
      <c r="A303" s="269">
        <v>44208</v>
      </c>
      <c r="B303" s="263" t="s">
        <v>3053</v>
      </c>
      <c r="C303" s="433" t="s">
        <v>2933</v>
      </c>
      <c r="D303" s="463">
        <v>78608</v>
      </c>
      <c r="E303" s="51">
        <v>640640</v>
      </c>
      <c r="F303" s="481">
        <v>19464</v>
      </c>
      <c r="G303" s="9">
        <v>31929.08</v>
      </c>
      <c r="H303" s="9">
        <v>32000</v>
      </c>
      <c r="I303" s="11">
        <f t="shared" si="15"/>
        <v>70.919999999998254</v>
      </c>
      <c r="J303" s="128">
        <f t="shared" si="16"/>
        <v>1166.7559999999503</v>
      </c>
    </row>
    <row r="304" spans="1:12" ht="47.25" x14ac:dyDescent="0.25">
      <c r="A304" s="269">
        <v>44215</v>
      </c>
      <c r="B304" s="263" t="s">
        <v>3058</v>
      </c>
      <c r="C304" s="433" t="s">
        <v>2933</v>
      </c>
      <c r="D304" s="476">
        <v>78609</v>
      </c>
      <c r="E304" s="51">
        <v>572460</v>
      </c>
      <c r="F304" s="481">
        <v>29115</v>
      </c>
      <c r="G304" s="9">
        <v>29716.66</v>
      </c>
      <c r="H304" s="9">
        <v>29000</v>
      </c>
      <c r="I304" s="11">
        <f t="shared" si="15"/>
        <v>-716.65999999999985</v>
      </c>
      <c r="J304" s="128">
        <f t="shared" si="16"/>
        <v>450.09599999995044</v>
      </c>
    </row>
    <row r="305" spans="1:11" ht="65.45" customHeight="1" x14ac:dyDescent="0.25">
      <c r="A305" s="269">
        <v>44222</v>
      </c>
      <c r="B305" s="263" t="s">
        <v>3065</v>
      </c>
      <c r="C305" s="423" t="s">
        <v>2798</v>
      </c>
      <c r="D305" s="463">
        <v>78610</v>
      </c>
      <c r="E305" s="51">
        <v>581450</v>
      </c>
      <c r="F305" s="481">
        <v>39013</v>
      </c>
      <c r="G305" s="9">
        <v>29229.77</v>
      </c>
      <c r="H305" s="9">
        <v>29000</v>
      </c>
      <c r="I305" s="11">
        <f t="shared" si="15"/>
        <v>-229.77000000000044</v>
      </c>
      <c r="J305" s="128">
        <f t="shared" si="16"/>
        <v>220.32599999995</v>
      </c>
    </row>
    <row r="306" spans="1:11" ht="57.75" customHeight="1" x14ac:dyDescent="0.25">
      <c r="A306" s="278">
        <v>44229</v>
      </c>
      <c r="B306" s="267" t="s">
        <v>3085</v>
      </c>
      <c r="C306" s="433" t="s">
        <v>2933</v>
      </c>
      <c r="D306" s="463" t="s">
        <v>3084</v>
      </c>
      <c r="E306" s="51">
        <v>605100</v>
      </c>
      <c r="F306" s="481">
        <v>3239</v>
      </c>
      <c r="G306" s="317">
        <v>30341.21</v>
      </c>
      <c r="H306" s="9">
        <v>30000</v>
      </c>
      <c r="I306" s="11">
        <f t="shared" si="15"/>
        <v>-341.20999999999913</v>
      </c>
      <c r="J306" s="128">
        <f t="shared" si="16"/>
        <v>-120.88400000004913</v>
      </c>
      <c r="K306" s="314"/>
    </row>
    <row r="307" spans="1:11" ht="47.25" x14ac:dyDescent="0.25">
      <c r="A307" s="269">
        <v>44236</v>
      </c>
      <c r="B307" s="267" t="s">
        <v>3090</v>
      </c>
      <c r="C307" s="423" t="s">
        <v>2798</v>
      </c>
      <c r="D307" s="463" t="s">
        <v>3091</v>
      </c>
      <c r="E307" s="51">
        <v>624650</v>
      </c>
      <c r="F307" s="481">
        <v>1597</v>
      </c>
      <c r="G307" s="9">
        <v>34424.199999999997</v>
      </c>
      <c r="H307" s="9">
        <v>31000</v>
      </c>
      <c r="I307" s="11">
        <f t="shared" si="15"/>
        <v>-3424.1999999999971</v>
      </c>
      <c r="J307" s="128">
        <f t="shared" si="16"/>
        <v>-3545.0840000000462</v>
      </c>
    </row>
    <row r="308" spans="1:11" ht="47.25" x14ac:dyDescent="0.25">
      <c r="A308" s="269">
        <v>44243</v>
      </c>
      <c r="B308" s="267" t="s">
        <v>3108</v>
      </c>
      <c r="C308" s="433" t="s">
        <v>2933</v>
      </c>
      <c r="D308" s="463" t="s">
        <v>3109</v>
      </c>
      <c r="E308" s="51">
        <v>719460</v>
      </c>
      <c r="F308" s="481">
        <v>9008</v>
      </c>
      <c r="G308" s="9">
        <v>32514.05</v>
      </c>
      <c r="H308" s="9">
        <v>36000</v>
      </c>
      <c r="I308" s="11">
        <f t="shared" si="15"/>
        <v>3485.9500000000007</v>
      </c>
      <c r="J308" s="128">
        <f t="shared" si="16"/>
        <v>-59.134000000045489</v>
      </c>
    </row>
    <row r="309" spans="1:11" ht="47.25" x14ac:dyDescent="0.25">
      <c r="A309" s="269">
        <v>44250</v>
      </c>
      <c r="B309" s="267" t="s">
        <v>3112</v>
      </c>
      <c r="C309" s="423" t="s">
        <v>2798</v>
      </c>
      <c r="D309" s="463" t="s">
        <v>3113</v>
      </c>
      <c r="E309" s="51">
        <v>721700</v>
      </c>
      <c r="F309" s="481">
        <v>1252</v>
      </c>
      <c r="G309" s="9">
        <v>36116.82</v>
      </c>
      <c r="H309" s="9">
        <v>35000</v>
      </c>
      <c r="I309" s="11">
        <f t="shared" si="15"/>
        <v>-1116.8199999999997</v>
      </c>
      <c r="J309" s="128">
        <f t="shared" si="16"/>
        <v>-1175.9540000000452</v>
      </c>
    </row>
    <row r="310" spans="1:11" ht="47.25" x14ac:dyDescent="0.25">
      <c r="A310" s="269">
        <v>44257</v>
      </c>
      <c r="B310" s="268" t="s">
        <v>3124</v>
      </c>
      <c r="C310" s="423" t="s">
        <v>2798</v>
      </c>
      <c r="D310" s="463" t="s">
        <v>3125</v>
      </c>
      <c r="E310" s="51">
        <v>703120</v>
      </c>
      <c r="F310" s="481">
        <v>2418</v>
      </c>
      <c r="G310" s="9">
        <v>33456.01</v>
      </c>
      <c r="H310" s="9">
        <v>34000</v>
      </c>
      <c r="I310" s="11">
        <f t="shared" si="15"/>
        <v>543.98999999999796</v>
      </c>
      <c r="J310" s="128">
        <f t="shared" si="16"/>
        <v>-631.96400000004724</v>
      </c>
    </row>
    <row r="311" spans="1:11" ht="47.25" x14ac:dyDescent="0.25">
      <c r="A311" s="269">
        <v>44264</v>
      </c>
      <c r="B311" s="268" t="s">
        <v>3130</v>
      </c>
      <c r="C311" s="423" t="s">
        <v>2798</v>
      </c>
      <c r="D311" s="463" t="s">
        <v>3131</v>
      </c>
      <c r="E311" s="51">
        <v>747250</v>
      </c>
      <c r="F311" s="481">
        <v>3054</v>
      </c>
      <c r="G311" s="9">
        <v>34336.99</v>
      </c>
      <c r="H311" s="9">
        <v>35000</v>
      </c>
      <c r="I311" s="11">
        <f t="shared" si="15"/>
        <v>663.01000000000204</v>
      </c>
      <c r="J311" s="128">
        <f t="shared" si="16"/>
        <v>31.045999999954802</v>
      </c>
    </row>
    <row r="312" spans="1:11" ht="47.25" x14ac:dyDescent="0.25">
      <c r="A312" s="269">
        <v>44271</v>
      </c>
      <c r="B312" s="268" t="s">
        <v>3150</v>
      </c>
      <c r="C312" s="433" t="s">
        <v>2933</v>
      </c>
      <c r="D312" s="463" t="s">
        <v>3151</v>
      </c>
      <c r="E312" s="51">
        <v>742500</v>
      </c>
      <c r="F312" s="481">
        <v>11645</v>
      </c>
      <c r="G312" s="9">
        <v>34817.83</v>
      </c>
      <c r="H312" s="9">
        <v>36000</v>
      </c>
      <c r="I312" s="11">
        <f t="shared" si="15"/>
        <v>1182.1699999999983</v>
      </c>
      <c r="J312" s="128">
        <f t="shared" si="16"/>
        <v>1213.2159999999531</v>
      </c>
    </row>
    <row r="313" spans="1:11" ht="47.25" x14ac:dyDescent="0.25">
      <c r="A313" s="269">
        <v>44278</v>
      </c>
      <c r="B313" s="268" t="s">
        <v>3162</v>
      </c>
      <c r="C313" s="433" t="s">
        <v>2933</v>
      </c>
      <c r="D313" s="463" t="s">
        <v>3163</v>
      </c>
      <c r="E313" s="51">
        <v>721455</v>
      </c>
      <c r="F313" s="481">
        <v>1488</v>
      </c>
      <c r="G313" s="9">
        <v>35056.93</v>
      </c>
      <c r="H313" s="9">
        <v>35000</v>
      </c>
      <c r="I313" s="11">
        <f t="shared" si="15"/>
        <v>-56.930000000000291</v>
      </c>
      <c r="J313" s="128">
        <f t="shared" si="16"/>
        <v>1156.2859999999528</v>
      </c>
    </row>
    <row r="314" spans="1:11" ht="47.25" x14ac:dyDescent="0.25">
      <c r="A314" s="269">
        <v>44285</v>
      </c>
      <c r="B314" s="268" t="s">
        <v>3173</v>
      </c>
      <c r="C314" s="423" t="s">
        <v>2798</v>
      </c>
      <c r="D314" s="463" t="s">
        <v>3172</v>
      </c>
      <c r="E314" s="51">
        <v>731761.5</v>
      </c>
      <c r="F314" s="481">
        <v>2836</v>
      </c>
      <c r="G314" s="9">
        <v>35095.1</v>
      </c>
      <c r="H314" s="9">
        <v>35500</v>
      </c>
      <c r="I314" s="11">
        <f t="shared" si="15"/>
        <v>404.90000000000146</v>
      </c>
      <c r="J314" s="128">
        <f t="shared" si="16"/>
        <v>1561.1859999999542</v>
      </c>
    </row>
    <row r="315" spans="1:11" ht="47.25" x14ac:dyDescent="0.25">
      <c r="A315" s="269">
        <v>44286</v>
      </c>
      <c r="B315" s="268" t="s">
        <v>3176</v>
      </c>
      <c r="C315" s="433" t="s">
        <v>2933</v>
      </c>
      <c r="D315" s="463" t="s">
        <v>3177</v>
      </c>
      <c r="E315" s="51">
        <v>720475</v>
      </c>
      <c r="F315" s="481">
        <v>4445</v>
      </c>
      <c r="G315" s="9">
        <v>36186.53</v>
      </c>
      <c r="H315" s="9">
        <v>35000</v>
      </c>
      <c r="I315" s="11">
        <f t="shared" si="15"/>
        <v>-1186.5299999999988</v>
      </c>
      <c r="J315" s="128">
        <f t="shared" si="16"/>
        <v>374.65599999995538</v>
      </c>
    </row>
    <row r="316" spans="1:11" ht="47.25" x14ac:dyDescent="0.25">
      <c r="A316" s="269">
        <v>44292</v>
      </c>
      <c r="B316" s="277" t="s">
        <v>3184</v>
      </c>
      <c r="C316" s="433" t="s">
        <v>2933</v>
      </c>
      <c r="D316" s="463" t="s">
        <v>3185</v>
      </c>
      <c r="E316" s="51">
        <v>727920</v>
      </c>
      <c r="F316" s="481">
        <v>7177</v>
      </c>
      <c r="G316" s="9">
        <v>38454.47</v>
      </c>
      <c r="H316" s="9">
        <v>36000</v>
      </c>
      <c r="I316" s="11">
        <f t="shared" si="15"/>
        <v>-2454.4700000000012</v>
      </c>
      <c r="J316" s="128">
        <f t="shared" si="16"/>
        <v>-2079.8140000000458</v>
      </c>
    </row>
    <row r="317" spans="1:11" ht="47.25" x14ac:dyDescent="0.25">
      <c r="A317" s="269">
        <v>44293</v>
      </c>
      <c r="B317" s="277" t="s">
        <v>3187</v>
      </c>
      <c r="C317" s="433" t="s">
        <v>2933</v>
      </c>
      <c r="D317" s="463" t="s">
        <v>3188</v>
      </c>
      <c r="E317" s="51">
        <v>726840</v>
      </c>
      <c r="F317" s="481">
        <v>3989</v>
      </c>
      <c r="G317" s="9">
        <v>37582.199999999997</v>
      </c>
      <c r="H317" s="9">
        <v>36000</v>
      </c>
      <c r="I317" s="11">
        <f t="shared" si="15"/>
        <v>-1582.1999999999971</v>
      </c>
      <c r="J317" s="128">
        <f t="shared" si="16"/>
        <v>-3662.0140000000429</v>
      </c>
    </row>
    <row r="318" spans="1:11" ht="47.25" x14ac:dyDescent="0.25">
      <c r="A318" s="269">
        <v>44299</v>
      </c>
      <c r="B318" s="277" t="s">
        <v>3182</v>
      </c>
      <c r="C318" s="423" t="s">
        <v>2798</v>
      </c>
      <c r="D318" s="463" t="s">
        <v>3183</v>
      </c>
      <c r="E318" s="51">
        <v>763800</v>
      </c>
      <c r="F318" s="481">
        <v>2028</v>
      </c>
      <c r="G318" s="9">
        <v>40380.28</v>
      </c>
      <c r="H318" s="9">
        <v>38000</v>
      </c>
      <c r="I318" s="11">
        <f t="shared" si="15"/>
        <v>-2380.2799999999988</v>
      </c>
      <c r="J318" s="128">
        <f t="shared" si="16"/>
        <v>-6042.2940000000417</v>
      </c>
    </row>
    <row r="319" spans="1:11" ht="59.25" customHeight="1" x14ac:dyDescent="0.25">
      <c r="A319" s="269">
        <v>44300</v>
      </c>
      <c r="B319" s="277" t="s">
        <v>3180</v>
      </c>
      <c r="C319" s="423" t="s">
        <v>2798</v>
      </c>
      <c r="D319" s="463" t="s">
        <v>3181</v>
      </c>
      <c r="E319" s="51">
        <v>806000</v>
      </c>
      <c r="F319" s="481">
        <v>3587</v>
      </c>
      <c r="G319" s="9">
        <v>40555.75</v>
      </c>
      <c r="H319" s="9">
        <v>40000</v>
      </c>
      <c r="I319" s="11">
        <f t="shared" si="15"/>
        <v>-555.75</v>
      </c>
      <c r="J319" s="128">
        <f t="shared" si="16"/>
        <v>-6598.0440000000417</v>
      </c>
    </row>
    <row r="320" spans="1:11" ht="59.25" customHeight="1" x14ac:dyDescent="0.25">
      <c r="A320" s="269">
        <v>44305</v>
      </c>
      <c r="B320" s="277" t="s">
        <v>3204</v>
      </c>
      <c r="C320" s="433" t="s">
        <v>2933</v>
      </c>
      <c r="D320" s="463" t="s">
        <v>3205</v>
      </c>
      <c r="E320" s="51">
        <v>893250</v>
      </c>
      <c r="F320" s="481">
        <v>2035</v>
      </c>
      <c r="G320" s="9">
        <v>42027.92</v>
      </c>
      <c r="H320" s="9">
        <v>45000</v>
      </c>
      <c r="I320" s="11">
        <f t="shared" si="15"/>
        <v>2972.0800000000017</v>
      </c>
      <c r="J320" s="128">
        <f t="shared" si="16"/>
        <v>-3625.96400000004</v>
      </c>
    </row>
    <row r="321" spans="1:10" ht="60.75" customHeight="1" x14ac:dyDescent="0.25">
      <c r="A321" s="269">
        <v>44314</v>
      </c>
      <c r="B321" s="277" t="s">
        <v>3202</v>
      </c>
      <c r="C321" s="423" t="s">
        <v>2798</v>
      </c>
      <c r="D321" s="463" t="s">
        <v>3203</v>
      </c>
      <c r="E321" s="51">
        <v>847253.58</v>
      </c>
      <c r="F321" s="481">
        <v>4030</v>
      </c>
      <c r="G321" s="9">
        <v>42458.21</v>
      </c>
      <c r="H321" s="9">
        <v>42458.21</v>
      </c>
      <c r="I321" s="11">
        <f t="shared" si="15"/>
        <v>0</v>
      </c>
      <c r="J321" s="128">
        <f t="shared" si="16"/>
        <v>-3625.96400000004</v>
      </c>
    </row>
    <row r="322" spans="1:10" s="280" customFormat="1" ht="60.75" customHeight="1" x14ac:dyDescent="0.25">
      <c r="A322" s="278">
        <v>44321</v>
      </c>
      <c r="B322" s="263" t="s">
        <v>3239</v>
      </c>
      <c r="C322" s="433" t="s">
        <v>2933</v>
      </c>
      <c r="D322" s="477" t="s">
        <v>3236</v>
      </c>
      <c r="E322" s="279">
        <v>856898.93</v>
      </c>
      <c r="F322" s="486">
        <v>4529</v>
      </c>
      <c r="G322" s="246">
        <v>42994.44</v>
      </c>
      <c r="H322" s="246">
        <v>42414.44</v>
      </c>
      <c r="I322" s="248">
        <f t="shared" si="15"/>
        <v>-580</v>
      </c>
      <c r="J322" s="128">
        <f t="shared" si="16"/>
        <v>-4205.96400000004</v>
      </c>
    </row>
    <row r="323" spans="1:10" s="280" customFormat="1" ht="60.75" customHeight="1" x14ac:dyDescent="0.25">
      <c r="A323" s="278">
        <v>44321</v>
      </c>
      <c r="B323" s="281" t="s">
        <v>3237</v>
      </c>
      <c r="C323" s="466" t="s">
        <v>3322</v>
      </c>
      <c r="D323" s="477" t="s">
        <v>3238</v>
      </c>
      <c r="E323" s="279">
        <v>0</v>
      </c>
      <c r="F323" s="486">
        <v>4529</v>
      </c>
      <c r="G323" s="246">
        <v>0</v>
      </c>
      <c r="H323" s="246">
        <v>580</v>
      </c>
      <c r="I323" s="248">
        <f t="shared" si="15"/>
        <v>580</v>
      </c>
      <c r="J323" s="128">
        <f t="shared" si="16"/>
        <v>-3625.96400000004</v>
      </c>
    </row>
    <row r="324" spans="1:10" s="280" customFormat="1" ht="60.75" customHeight="1" x14ac:dyDescent="0.25">
      <c r="A324" s="278">
        <v>44322</v>
      </c>
      <c r="B324" s="263" t="s">
        <v>3242</v>
      </c>
      <c r="C324" s="423" t="s">
        <v>2798</v>
      </c>
      <c r="D324" s="477" t="s">
        <v>3240</v>
      </c>
      <c r="E324" s="279">
        <v>874047.87</v>
      </c>
      <c r="F324" s="486">
        <v>3754</v>
      </c>
      <c r="G324" s="246">
        <v>43205.53</v>
      </c>
      <c r="H324" s="246">
        <v>43205.53</v>
      </c>
      <c r="I324" s="248">
        <f t="shared" si="15"/>
        <v>0</v>
      </c>
      <c r="J324" s="128">
        <f t="shared" si="16"/>
        <v>-3625.96400000004</v>
      </c>
    </row>
    <row r="325" spans="1:10" s="280" customFormat="1" ht="60.75" customHeight="1" x14ac:dyDescent="0.25">
      <c r="A325" s="278">
        <v>44328</v>
      </c>
      <c r="B325" s="263" t="s">
        <v>3243</v>
      </c>
      <c r="C325" s="423" t="s">
        <v>2798</v>
      </c>
      <c r="D325" s="477" t="s">
        <v>3241</v>
      </c>
      <c r="E325" s="279">
        <v>829550.29</v>
      </c>
      <c r="F325" s="486">
        <v>5012</v>
      </c>
      <c r="G325" s="246">
        <v>41189.19</v>
      </c>
      <c r="H325" s="246">
        <v>41189.19</v>
      </c>
      <c r="I325" s="248">
        <f t="shared" si="15"/>
        <v>0</v>
      </c>
      <c r="J325" s="128">
        <f t="shared" si="16"/>
        <v>-3625.96400000004</v>
      </c>
    </row>
    <row r="326" spans="1:10" s="280" customFormat="1" ht="60.75" customHeight="1" x14ac:dyDescent="0.25">
      <c r="A326" s="278">
        <v>44329</v>
      </c>
      <c r="B326" s="263" t="s">
        <v>3244</v>
      </c>
      <c r="C326" s="433" t="s">
        <v>2933</v>
      </c>
      <c r="D326" s="477" t="s">
        <v>3245</v>
      </c>
      <c r="E326" s="279">
        <v>804034.06</v>
      </c>
      <c r="F326" s="486">
        <v>5541</v>
      </c>
      <c r="G326" s="246">
        <v>40121.46</v>
      </c>
      <c r="H326" s="246">
        <v>40121.46</v>
      </c>
      <c r="I326" s="248">
        <f t="shared" si="15"/>
        <v>0</v>
      </c>
      <c r="J326" s="128">
        <f t="shared" si="16"/>
        <v>-3625.96400000004</v>
      </c>
    </row>
    <row r="327" spans="1:10" s="280" customFormat="1" ht="60.75" customHeight="1" x14ac:dyDescent="0.25">
      <c r="A327" s="278">
        <v>44336</v>
      </c>
      <c r="B327" s="263" t="s">
        <v>3246</v>
      </c>
      <c r="C327" s="423" t="s">
        <v>2798</v>
      </c>
      <c r="D327" s="477" t="s">
        <v>3247</v>
      </c>
      <c r="E327" s="279">
        <v>707572.93</v>
      </c>
      <c r="F327" s="486">
        <v>5423</v>
      </c>
      <c r="G327" s="246">
        <v>35583.25</v>
      </c>
      <c r="H327" s="246">
        <v>35583.25</v>
      </c>
      <c r="I327" s="248">
        <f t="shared" si="15"/>
        <v>0</v>
      </c>
      <c r="J327" s="128">
        <f t="shared" si="16"/>
        <v>-3625.96400000004</v>
      </c>
    </row>
    <row r="328" spans="1:10" s="280" customFormat="1" ht="60.75" customHeight="1" x14ac:dyDescent="0.25">
      <c r="A328" s="278">
        <v>44337</v>
      </c>
      <c r="B328" s="263" t="s">
        <v>3248</v>
      </c>
      <c r="C328" s="423" t="s">
        <v>2798</v>
      </c>
      <c r="D328" s="477" t="s">
        <v>3249</v>
      </c>
      <c r="E328" s="279">
        <v>713048.81</v>
      </c>
      <c r="F328" s="486">
        <v>4550</v>
      </c>
      <c r="G328" s="246">
        <v>35679.199999999997</v>
      </c>
      <c r="H328" s="246">
        <v>35679.199999999997</v>
      </c>
      <c r="I328" s="248">
        <f t="shared" si="15"/>
        <v>0</v>
      </c>
      <c r="J328" s="128">
        <f t="shared" si="16"/>
        <v>-3625.96400000004</v>
      </c>
    </row>
    <row r="329" spans="1:10" ht="47.25" x14ac:dyDescent="0.25">
      <c r="A329" s="269">
        <v>44342</v>
      </c>
      <c r="B329" s="263" t="s">
        <v>3216</v>
      </c>
      <c r="C329" s="423" t="s">
        <v>2798</v>
      </c>
      <c r="D329" s="463" t="s">
        <v>3217</v>
      </c>
      <c r="E329" s="51">
        <v>677785.37</v>
      </c>
      <c r="F329" s="481">
        <v>5069</v>
      </c>
      <c r="G329" s="9">
        <v>34110.99</v>
      </c>
      <c r="H329" s="9">
        <v>34110.99</v>
      </c>
      <c r="I329" s="11">
        <f t="shared" si="15"/>
        <v>0</v>
      </c>
      <c r="J329" s="128">
        <f t="shared" si="16"/>
        <v>-3625.96400000004</v>
      </c>
    </row>
    <row r="330" spans="1:10" ht="47.25" x14ac:dyDescent="0.25">
      <c r="A330" s="269">
        <v>44343</v>
      </c>
      <c r="B330" s="263" t="s">
        <v>3218</v>
      </c>
      <c r="C330" s="433" t="s">
        <v>2933</v>
      </c>
      <c r="D330" s="463" t="s">
        <v>3219</v>
      </c>
      <c r="E330" s="51">
        <v>706623.32</v>
      </c>
      <c r="F330" s="481">
        <v>5396</v>
      </c>
      <c r="G330" s="9">
        <v>35499.79</v>
      </c>
      <c r="H330" s="9">
        <v>35499.79</v>
      </c>
      <c r="I330" s="11">
        <f t="shared" si="15"/>
        <v>0</v>
      </c>
      <c r="J330" s="128">
        <f t="shared" si="16"/>
        <v>-3625.96400000004</v>
      </c>
    </row>
    <row r="331" spans="1:10" ht="47.25" x14ac:dyDescent="0.25">
      <c r="A331" s="269">
        <v>44349</v>
      </c>
      <c r="B331" s="310" t="s">
        <v>3320</v>
      </c>
      <c r="C331" s="433" t="s">
        <v>2933</v>
      </c>
      <c r="D331" s="463" t="s">
        <v>3283</v>
      </c>
      <c r="E331" s="51">
        <v>778944.96</v>
      </c>
      <c r="F331" s="481">
        <v>7141</v>
      </c>
      <c r="G331" s="9">
        <v>39044.86</v>
      </c>
      <c r="H331" s="9">
        <v>39044.86</v>
      </c>
      <c r="I331" s="11">
        <f t="shared" si="15"/>
        <v>0</v>
      </c>
      <c r="J331" s="128">
        <f t="shared" si="16"/>
        <v>-3625.96400000004</v>
      </c>
    </row>
    <row r="332" spans="1:10" ht="47.25" x14ac:dyDescent="0.25">
      <c r="A332" s="269">
        <v>44351</v>
      </c>
      <c r="B332" s="310" t="s">
        <v>3319</v>
      </c>
      <c r="C332" s="423" t="s">
        <v>2798</v>
      </c>
      <c r="D332" s="463" t="s">
        <v>3274</v>
      </c>
      <c r="E332" s="51">
        <v>775722.5</v>
      </c>
      <c r="F332" s="481">
        <v>7146</v>
      </c>
      <c r="G332" s="9">
        <v>38824.949999999997</v>
      </c>
      <c r="H332" s="9">
        <v>38824.949999999997</v>
      </c>
      <c r="I332" s="11">
        <f t="shared" si="15"/>
        <v>0</v>
      </c>
      <c r="J332" s="128">
        <f t="shared" si="16"/>
        <v>-3625.96400000004</v>
      </c>
    </row>
    <row r="333" spans="1:10" ht="47.25" x14ac:dyDescent="0.25">
      <c r="A333" s="269">
        <v>44356</v>
      </c>
      <c r="B333" s="310" t="s">
        <v>3318</v>
      </c>
      <c r="C333" s="423" t="s">
        <v>2798</v>
      </c>
      <c r="D333" s="463" t="s">
        <v>3276</v>
      </c>
      <c r="E333" s="51">
        <v>843360.06</v>
      </c>
      <c r="F333" s="481">
        <v>6792</v>
      </c>
      <c r="G333" s="9">
        <v>42940.94</v>
      </c>
      <c r="H333" s="9">
        <v>42940.94</v>
      </c>
      <c r="I333" s="11">
        <f t="shared" si="15"/>
        <v>0</v>
      </c>
      <c r="J333" s="128">
        <f t="shared" si="16"/>
        <v>-3625.96400000004</v>
      </c>
    </row>
    <row r="334" spans="1:10" ht="47.25" x14ac:dyDescent="0.25">
      <c r="A334" s="269">
        <v>44357</v>
      </c>
      <c r="B334" s="310" t="s">
        <v>3317</v>
      </c>
      <c r="C334" s="423" t="s">
        <v>2798</v>
      </c>
      <c r="D334" s="463" t="s">
        <v>3275</v>
      </c>
      <c r="E334" s="51">
        <v>844247.51</v>
      </c>
      <c r="F334" s="481">
        <v>9785</v>
      </c>
      <c r="G334" s="9">
        <v>42735.89</v>
      </c>
      <c r="H334" s="9">
        <v>42735.89</v>
      </c>
      <c r="I334" s="11">
        <f t="shared" si="15"/>
        <v>0</v>
      </c>
      <c r="J334" s="128">
        <f t="shared" si="16"/>
        <v>-3625.96400000004</v>
      </c>
    </row>
    <row r="335" spans="1:10" ht="47.25" x14ac:dyDescent="0.25">
      <c r="A335" s="269">
        <v>44363</v>
      </c>
      <c r="B335" s="310" t="s">
        <v>3316</v>
      </c>
      <c r="C335" s="433" t="s">
        <v>2933</v>
      </c>
      <c r="D335" s="463" t="s">
        <v>3298</v>
      </c>
      <c r="E335" s="51">
        <v>745917.37</v>
      </c>
      <c r="F335" s="481">
        <v>5981</v>
      </c>
      <c r="G335" s="9">
        <v>37277.230000000003</v>
      </c>
      <c r="H335" s="9">
        <v>37277.230000000003</v>
      </c>
      <c r="I335" s="11">
        <f t="shared" si="15"/>
        <v>0</v>
      </c>
      <c r="J335" s="128">
        <f t="shared" si="16"/>
        <v>-3625.96400000004</v>
      </c>
    </row>
    <row r="336" spans="1:10" ht="47.25" x14ac:dyDescent="0.25">
      <c r="A336" s="269">
        <v>44364</v>
      </c>
      <c r="B336" s="310" t="s">
        <v>3315</v>
      </c>
      <c r="C336" s="433" t="s">
        <v>2933</v>
      </c>
      <c r="D336" s="463" t="s">
        <v>3299</v>
      </c>
      <c r="E336" s="51">
        <v>744854.32</v>
      </c>
      <c r="F336" s="481">
        <v>7350</v>
      </c>
      <c r="G336" s="9">
        <v>36449.93</v>
      </c>
      <c r="H336" s="9">
        <v>36449.93</v>
      </c>
      <c r="I336" s="11">
        <f t="shared" si="15"/>
        <v>0</v>
      </c>
      <c r="J336" s="128">
        <f t="shared" si="16"/>
        <v>-3625.96400000004</v>
      </c>
    </row>
    <row r="337" spans="1:10" ht="47.25" x14ac:dyDescent="0.25">
      <c r="A337" s="269">
        <v>44249</v>
      </c>
      <c r="B337" s="310" t="s">
        <v>3314</v>
      </c>
      <c r="C337" s="433" t="s">
        <v>2933</v>
      </c>
      <c r="D337" s="463" t="s">
        <v>3308</v>
      </c>
      <c r="E337" s="51">
        <v>658056</v>
      </c>
      <c r="F337" s="481">
        <v>5391</v>
      </c>
      <c r="G337" s="9">
        <v>32163.05</v>
      </c>
      <c r="H337" s="9">
        <v>32163.05</v>
      </c>
      <c r="I337" s="11">
        <f t="shared" si="15"/>
        <v>0</v>
      </c>
      <c r="J337" s="128">
        <f t="shared" si="16"/>
        <v>-3625.96400000004</v>
      </c>
    </row>
    <row r="338" spans="1:10" ht="47.25" x14ac:dyDescent="0.25">
      <c r="A338" s="269">
        <v>44370</v>
      </c>
      <c r="B338" s="310" t="s">
        <v>3313</v>
      </c>
      <c r="C338" s="433" t="s">
        <v>2933</v>
      </c>
      <c r="D338" s="463" t="s">
        <v>3309</v>
      </c>
      <c r="E338" s="51">
        <v>661556.81000000006</v>
      </c>
      <c r="F338" s="481">
        <v>7843</v>
      </c>
      <c r="G338" s="9">
        <v>32701.77</v>
      </c>
      <c r="H338" s="9">
        <v>32701.77</v>
      </c>
      <c r="I338" s="11">
        <f t="shared" si="15"/>
        <v>0</v>
      </c>
      <c r="J338" s="128">
        <f t="shared" si="16"/>
        <v>-3625.96400000004</v>
      </c>
    </row>
    <row r="339" spans="1:10" ht="47.25" x14ac:dyDescent="0.25">
      <c r="A339" s="269">
        <v>44376</v>
      </c>
      <c r="B339" s="310" t="s">
        <v>3312</v>
      </c>
      <c r="C339" s="433" t="s">
        <v>2933</v>
      </c>
      <c r="D339" s="463" t="s">
        <v>3310</v>
      </c>
      <c r="E339" s="51">
        <v>684118.87</v>
      </c>
      <c r="F339" s="481">
        <v>5248</v>
      </c>
      <c r="G339" s="9">
        <v>34473.11</v>
      </c>
      <c r="H339" s="9">
        <v>34473.11</v>
      </c>
      <c r="I339" s="11">
        <f t="shared" si="15"/>
        <v>0</v>
      </c>
      <c r="J339" s="128">
        <f t="shared" si="16"/>
        <v>-3625.96400000004</v>
      </c>
    </row>
    <row r="340" spans="1:10" ht="47.25" x14ac:dyDescent="0.25">
      <c r="A340" s="269">
        <v>44377</v>
      </c>
      <c r="B340" s="310" t="s">
        <v>3311</v>
      </c>
      <c r="C340" s="433" t="s">
        <v>2933</v>
      </c>
      <c r="D340" s="463" t="s">
        <v>3321</v>
      </c>
      <c r="E340" s="51">
        <v>660874.93000000005</v>
      </c>
      <c r="F340" s="481">
        <v>6062</v>
      </c>
      <c r="G340" s="9">
        <v>33268.31</v>
      </c>
      <c r="H340" s="9">
        <v>33268.31</v>
      </c>
      <c r="I340" s="11">
        <f t="shared" si="15"/>
        <v>0</v>
      </c>
      <c r="J340" s="128">
        <f t="shared" si="16"/>
        <v>-3625.96400000004</v>
      </c>
    </row>
    <row r="341" spans="1:10" ht="36" x14ac:dyDescent="0.25">
      <c r="A341" s="319">
        <v>44377</v>
      </c>
      <c r="B341" s="320" t="s">
        <v>3323</v>
      </c>
      <c r="C341" s="467" t="s">
        <v>2798</v>
      </c>
      <c r="D341" s="478"/>
      <c r="E341" s="321"/>
      <c r="F341" s="487"/>
      <c r="G341" s="322"/>
      <c r="H341" s="322">
        <v>3566.83</v>
      </c>
      <c r="I341" s="323">
        <f t="shared" si="15"/>
        <v>3566.83</v>
      </c>
      <c r="J341" s="324">
        <f t="shared" si="16"/>
        <v>-59.134000000040032</v>
      </c>
    </row>
    <row r="342" spans="1:10" ht="47.25" x14ac:dyDescent="0.25">
      <c r="A342" s="269">
        <v>44384</v>
      </c>
      <c r="B342" s="326" t="s">
        <v>3338</v>
      </c>
      <c r="C342" s="433" t="s">
        <v>2933</v>
      </c>
      <c r="D342" s="463" t="s">
        <v>3339</v>
      </c>
      <c r="E342" s="51">
        <v>676951.4</v>
      </c>
      <c r="F342" s="481">
        <v>65089</v>
      </c>
      <c r="G342" s="9">
        <v>33847.57</v>
      </c>
      <c r="H342" s="9">
        <v>33847.57</v>
      </c>
      <c r="I342" s="11">
        <f t="shared" si="15"/>
        <v>0</v>
      </c>
      <c r="J342" s="128">
        <f t="shared" si="16"/>
        <v>-59.134000000040032</v>
      </c>
    </row>
    <row r="343" spans="1:10" ht="47.25" x14ac:dyDescent="0.25">
      <c r="A343" s="269">
        <v>44386</v>
      </c>
      <c r="B343" s="326" t="s">
        <v>3340</v>
      </c>
      <c r="C343" s="433" t="s">
        <v>2933</v>
      </c>
      <c r="D343" s="463" t="s">
        <v>3341</v>
      </c>
      <c r="E343" s="51">
        <v>733442.05</v>
      </c>
      <c r="F343" s="481">
        <v>66402</v>
      </c>
      <c r="G343" s="9">
        <v>36819.379999999997</v>
      </c>
      <c r="H343" s="9">
        <v>36819.379999999997</v>
      </c>
      <c r="I343" s="11">
        <f t="shared" si="15"/>
        <v>0</v>
      </c>
      <c r="J343" s="128">
        <f t="shared" si="16"/>
        <v>-59.134000000040032</v>
      </c>
    </row>
    <row r="344" spans="1:10" ht="47.25" x14ac:dyDescent="0.25">
      <c r="A344" s="269">
        <v>44391</v>
      </c>
      <c r="B344" s="326" t="s">
        <v>3362</v>
      </c>
      <c r="C344" s="423" t="s">
        <v>2798</v>
      </c>
      <c r="D344" s="463" t="s">
        <v>3363</v>
      </c>
      <c r="E344" s="51">
        <v>800372.44</v>
      </c>
      <c r="F344" s="481">
        <v>75042</v>
      </c>
      <c r="G344" s="9">
        <v>40199.519999999997</v>
      </c>
      <c r="H344" s="9">
        <v>40199.519999999997</v>
      </c>
      <c r="I344" s="11">
        <f t="shared" si="15"/>
        <v>0</v>
      </c>
      <c r="J344" s="128">
        <f t="shared" si="16"/>
        <v>-59.134000000040032</v>
      </c>
    </row>
    <row r="345" spans="1:10" ht="47.25" x14ac:dyDescent="0.25">
      <c r="A345" s="269">
        <v>44393</v>
      </c>
      <c r="B345" s="326" t="s">
        <v>3364</v>
      </c>
      <c r="C345" s="423" t="s">
        <v>2798</v>
      </c>
      <c r="D345" s="463" t="s">
        <v>3365</v>
      </c>
      <c r="E345" s="51">
        <v>780742.77</v>
      </c>
      <c r="F345" s="481">
        <v>75612</v>
      </c>
      <c r="G345" s="9">
        <v>39262.9</v>
      </c>
      <c r="H345" s="9">
        <v>39262.9</v>
      </c>
      <c r="I345" s="11">
        <f t="shared" si="15"/>
        <v>0</v>
      </c>
      <c r="J345" s="128">
        <f t="shared" si="16"/>
        <v>-59.134000000040032</v>
      </c>
    </row>
    <row r="346" spans="1:10" ht="61.5" customHeight="1" x14ac:dyDescent="0.25">
      <c r="A346" s="269">
        <v>44399</v>
      </c>
      <c r="B346" s="326" t="s">
        <v>3366</v>
      </c>
      <c r="C346" s="423" t="s">
        <v>2798</v>
      </c>
      <c r="D346" s="463" t="s">
        <v>3367</v>
      </c>
      <c r="E346" s="51">
        <v>871807.51</v>
      </c>
      <c r="F346" s="481">
        <v>85515</v>
      </c>
      <c r="G346" s="9">
        <v>43276.62</v>
      </c>
      <c r="H346" s="9">
        <v>43276.62</v>
      </c>
      <c r="I346" s="11">
        <f t="shared" si="15"/>
        <v>0</v>
      </c>
      <c r="J346" s="128">
        <f t="shared" si="16"/>
        <v>-59.134000000040032</v>
      </c>
    </row>
    <row r="347" spans="1:10" ht="47.25" x14ac:dyDescent="0.25">
      <c r="A347" s="269">
        <v>44400</v>
      </c>
      <c r="B347" s="326" t="s">
        <v>3358</v>
      </c>
      <c r="C347" s="433" t="s">
        <v>2933</v>
      </c>
      <c r="D347" s="463" t="s">
        <v>3359</v>
      </c>
      <c r="E347" s="51">
        <v>891619.29</v>
      </c>
      <c r="F347" s="481">
        <v>90278</v>
      </c>
      <c r="G347" s="9">
        <v>44469.79</v>
      </c>
      <c r="H347" s="9">
        <v>44469.79</v>
      </c>
      <c r="I347" s="11">
        <f t="shared" si="15"/>
        <v>0</v>
      </c>
      <c r="J347" s="128">
        <f t="shared" si="16"/>
        <v>-59.134000000040032</v>
      </c>
    </row>
    <row r="348" spans="1:10" ht="47.25" x14ac:dyDescent="0.25">
      <c r="A348" s="269">
        <v>44405</v>
      </c>
      <c r="B348" s="326" t="s">
        <v>3373</v>
      </c>
      <c r="C348" s="433" t="s">
        <v>2933</v>
      </c>
      <c r="D348" s="463" t="s">
        <v>3372</v>
      </c>
      <c r="E348" s="51">
        <v>927213.08</v>
      </c>
      <c r="F348" s="481">
        <v>93925</v>
      </c>
      <c r="G348" s="9">
        <v>46446.58</v>
      </c>
      <c r="H348" s="9">
        <v>46446.58</v>
      </c>
      <c r="I348" s="11">
        <f t="shared" si="15"/>
        <v>0</v>
      </c>
      <c r="J348" s="128">
        <f t="shared" si="16"/>
        <v>-59.134000000040032</v>
      </c>
    </row>
    <row r="349" spans="1:10" ht="47.25" x14ac:dyDescent="0.25">
      <c r="A349" s="269">
        <v>44406</v>
      </c>
      <c r="B349" s="326" t="s">
        <v>3374</v>
      </c>
      <c r="C349" s="433" t="s">
        <v>2933</v>
      </c>
      <c r="D349" s="463" t="s">
        <v>3375</v>
      </c>
      <c r="E349" s="51">
        <v>942608.27</v>
      </c>
      <c r="F349" s="481">
        <v>97072</v>
      </c>
      <c r="G349" s="9">
        <v>47272.23</v>
      </c>
      <c r="H349" s="9">
        <v>47272.23</v>
      </c>
      <c r="I349" s="11">
        <f t="shared" si="15"/>
        <v>0</v>
      </c>
      <c r="J349" s="128">
        <f t="shared" si="16"/>
        <v>-59.134000000040032</v>
      </c>
    </row>
    <row r="350" spans="1:10" ht="47.25" x14ac:dyDescent="0.25">
      <c r="A350" s="269">
        <v>44412</v>
      </c>
      <c r="B350" s="328" t="s">
        <v>3384</v>
      </c>
      <c r="C350" s="423" t="s">
        <v>2798</v>
      </c>
      <c r="D350" s="463" t="s">
        <v>3385</v>
      </c>
      <c r="E350" s="51">
        <v>794200</v>
      </c>
      <c r="F350" s="481">
        <v>4072</v>
      </c>
      <c r="G350" s="9">
        <v>44495.12</v>
      </c>
      <c r="H350" s="9">
        <v>40000</v>
      </c>
      <c r="I350" s="11">
        <f t="shared" ref="I350:I416" si="17">H350-G350</f>
        <v>-4495.1200000000026</v>
      </c>
      <c r="J350" s="128">
        <f t="shared" si="16"/>
        <v>-4554.2540000000427</v>
      </c>
    </row>
    <row r="351" spans="1:10" ht="56.25" customHeight="1" x14ac:dyDescent="0.25">
      <c r="A351" s="269">
        <v>44413</v>
      </c>
      <c r="B351" s="328" t="s">
        <v>3386</v>
      </c>
      <c r="C351" s="423" t="s">
        <v>2798</v>
      </c>
      <c r="D351" s="463" t="s">
        <v>3385</v>
      </c>
      <c r="E351" s="51">
        <v>89632.69</v>
      </c>
      <c r="F351" s="481">
        <v>4072</v>
      </c>
      <c r="G351" s="9">
        <v>0</v>
      </c>
      <c r="H351" s="9">
        <v>4495.12</v>
      </c>
      <c r="I351" s="11">
        <f t="shared" si="17"/>
        <v>4495.12</v>
      </c>
      <c r="J351" s="128">
        <f t="shared" si="16"/>
        <v>-59.134000000042761</v>
      </c>
    </row>
    <row r="352" spans="1:10" ht="47.25" x14ac:dyDescent="0.25">
      <c r="A352" s="269">
        <v>44413</v>
      </c>
      <c r="B352" s="328" t="s">
        <v>3387</v>
      </c>
      <c r="C352" s="423" t="s">
        <v>2798</v>
      </c>
      <c r="D352" s="463" t="s">
        <v>3388</v>
      </c>
      <c r="E352" s="51">
        <v>866335.57</v>
      </c>
      <c r="F352" s="481">
        <v>6859</v>
      </c>
      <c r="G352" s="9">
        <v>43447.12</v>
      </c>
      <c r="H352" s="9">
        <v>43447.12</v>
      </c>
      <c r="I352" s="11">
        <f t="shared" si="17"/>
        <v>0</v>
      </c>
      <c r="J352" s="128">
        <f t="shared" si="16"/>
        <v>-59.134000000042761</v>
      </c>
    </row>
    <row r="353" spans="1:10" ht="47.25" x14ac:dyDescent="0.25">
      <c r="A353" s="269">
        <v>44419</v>
      </c>
      <c r="B353" s="328" t="s">
        <v>3395</v>
      </c>
      <c r="C353" s="423" t="s">
        <v>2798</v>
      </c>
      <c r="D353" s="463" t="s">
        <v>3396</v>
      </c>
      <c r="E353" s="51">
        <v>731753.42</v>
      </c>
      <c r="F353" s="481">
        <v>4096</v>
      </c>
      <c r="G353" s="9">
        <v>36496.43</v>
      </c>
      <c r="H353" s="9">
        <v>36496.43</v>
      </c>
      <c r="I353" s="11">
        <f t="shared" si="17"/>
        <v>0</v>
      </c>
      <c r="J353" s="128">
        <f t="shared" si="16"/>
        <v>-59.134000000042761</v>
      </c>
    </row>
    <row r="354" spans="1:10" ht="47.25" x14ac:dyDescent="0.25">
      <c r="A354" s="269">
        <v>44420</v>
      </c>
      <c r="B354" s="328" t="s">
        <v>3397</v>
      </c>
      <c r="C354" s="423" t="s">
        <v>2798</v>
      </c>
      <c r="D354" s="463" t="s">
        <v>3398</v>
      </c>
      <c r="E354" s="51">
        <v>742228.29</v>
      </c>
      <c r="F354" s="481">
        <v>5669</v>
      </c>
      <c r="G354" s="9">
        <v>37232.42</v>
      </c>
      <c r="H354" s="9">
        <v>37232.42</v>
      </c>
      <c r="I354" s="11">
        <f t="shared" si="17"/>
        <v>0</v>
      </c>
      <c r="J354" s="128">
        <f t="shared" si="16"/>
        <v>-59.134000000042761</v>
      </c>
    </row>
    <row r="355" spans="1:10" ht="47.25" x14ac:dyDescent="0.25">
      <c r="A355" s="269">
        <v>44426</v>
      </c>
      <c r="B355" s="328" t="s">
        <v>3405</v>
      </c>
      <c r="C355" s="433" t="s">
        <v>2933</v>
      </c>
      <c r="D355" s="463" t="s">
        <v>3406</v>
      </c>
      <c r="E355" s="51">
        <v>678937.4</v>
      </c>
      <c r="F355" s="481">
        <v>5666</v>
      </c>
      <c r="G355" s="9">
        <v>33946.870000000003</v>
      </c>
      <c r="H355" s="9">
        <v>33946.870000000003</v>
      </c>
      <c r="I355" s="11">
        <f t="shared" si="17"/>
        <v>0</v>
      </c>
      <c r="J355" s="128">
        <f>J354+I355</f>
        <v>-59.134000000042761</v>
      </c>
    </row>
    <row r="356" spans="1:10" ht="47.25" x14ac:dyDescent="0.25">
      <c r="A356" s="269">
        <v>44427</v>
      </c>
      <c r="B356" s="328" t="s">
        <v>3407</v>
      </c>
      <c r="C356" s="433" t="s">
        <v>2933</v>
      </c>
      <c r="D356" s="463" t="s">
        <v>3408</v>
      </c>
      <c r="E356" s="51">
        <v>682677.39</v>
      </c>
      <c r="F356" s="481">
        <v>7421</v>
      </c>
      <c r="G356" s="9">
        <v>33888.18</v>
      </c>
      <c r="H356" s="9">
        <v>33888.18</v>
      </c>
      <c r="I356" s="11">
        <f t="shared" si="17"/>
        <v>0</v>
      </c>
      <c r="J356" s="128">
        <f t="shared" si="16"/>
        <v>-59.134000000042761</v>
      </c>
    </row>
    <row r="357" spans="1:10" ht="47.25" x14ac:dyDescent="0.25">
      <c r="A357" s="269">
        <v>44433</v>
      </c>
      <c r="B357" s="328" t="s">
        <v>3421</v>
      </c>
      <c r="C357" s="433" t="s">
        <v>2933</v>
      </c>
      <c r="D357" s="463" t="s">
        <v>3422</v>
      </c>
      <c r="E357" s="51">
        <v>621549</v>
      </c>
      <c r="F357" s="481">
        <v>36023</v>
      </c>
      <c r="G357" s="9">
        <v>30595.57</v>
      </c>
      <c r="H357" s="9">
        <v>30595.57</v>
      </c>
      <c r="I357" s="11">
        <f t="shared" si="17"/>
        <v>0</v>
      </c>
      <c r="J357" s="128">
        <f t="shared" ref="J357:J423" si="18">J356+I357</f>
        <v>-59.134000000042761</v>
      </c>
    </row>
    <row r="358" spans="1:10" ht="47.25" x14ac:dyDescent="0.25">
      <c r="A358" s="269">
        <v>44435</v>
      </c>
      <c r="B358" s="328" t="s">
        <v>3423</v>
      </c>
      <c r="C358" s="433" t="s">
        <v>2933</v>
      </c>
      <c r="D358" s="463" t="s">
        <v>3424</v>
      </c>
      <c r="E358" s="51">
        <v>624595.99</v>
      </c>
      <c r="F358" s="481">
        <v>35163</v>
      </c>
      <c r="G358" s="9">
        <v>30730.43</v>
      </c>
      <c r="H358" s="9">
        <v>30730.43</v>
      </c>
      <c r="I358" s="11">
        <f t="shared" si="17"/>
        <v>0</v>
      </c>
      <c r="J358" s="128">
        <f t="shared" si="18"/>
        <v>-59.134000000042761</v>
      </c>
    </row>
    <row r="359" spans="1:10" ht="47.25" x14ac:dyDescent="0.25">
      <c r="A359" s="269">
        <v>44440</v>
      </c>
      <c r="B359" s="267" t="s">
        <v>3443</v>
      </c>
      <c r="C359" s="433" t="s">
        <v>2933</v>
      </c>
      <c r="D359" s="463" t="s">
        <v>3444</v>
      </c>
      <c r="E359" s="51">
        <v>614874.71</v>
      </c>
      <c r="F359" s="481">
        <v>45226</v>
      </c>
      <c r="G359" s="9">
        <v>30575.57</v>
      </c>
      <c r="H359" s="9">
        <v>30575.57</v>
      </c>
      <c r="I359" s="11">
        <f t="shared" si="17"/>
        <v>0</v>
      </c>
      <c r="J359" s="128">
        <f t="shared" si="18"/>
        <v>-59.134000000042761</v>
      </c>
    </row>
    <row r="360" spans="1:10" ht="47.25" x14ac:dyDescent="0.25">
      <c r="A360" s="269">
        <v>44441</v>
      </c>
      <c r="B360" s="267" t="s">
        <v>3445</v>
      </c>
      <c r="C360" s="433" t="s">
        <v>2933</v>
      </c>
      <c r="D360" s="463" t="s">
        <v>3446</v>
      </c>
      <c r="E360" s="51">
        <v>627928.28</v>
      </c>
      <c r="F360" s="481">
        <v>46685</v>
      </c>
      <c r="G360" s="9">
        <v>31412.12</v>
      </c>
      <c r="H360" s="9">
        <v>31412.12</v>
      </c>
      <c r="I360" s="11">
        <f t="shared" si="17"/>
        <v>0</v>
      </c>
      <c r="J360" s="128">
        <f t="shared" si="18"/>
        <v>-59.134000000042761</v>
      </c>
    </row>
    <row r="361" spans="1:10" ht="47.25" x14ac:dyDescent="0.25">
      <c r="A361" s="269">
        <v>44448</v>
      </c>
      <c r="B361" s="267" t="s">
        <v>3439</v>
      </c>
      <c r="C361" s="423" t="s">
        <v>2798</v>
      </c>
      <c r="D361" s="463" t="s">
        <v>3440</v>
      </c>
      <c r="E361" s="51">
        <v>614462</v>
      </c>
      <c r="F361" s="481">
        <v>56485</v>
      </c>
      <c r="G361" s="9">
        <v>30800.1</v>
      </c>
      <c r="H361" s="9">
        <v>30800.1</v>
      </c>
      <c r="I361" s="11">
        <f t="shared" si="17"/>
        <v>0</v>
      </c>
      <c r="J361" s="128">
        <f t="shared" si="18"/>
        <v>-59.134000000042761</v>
      </c>
    </row>
    <row r="362" spans="1:10" ht="47.25" x14ac:dyDescent="0.25">
      <c r="A362" s="269">
        <v>44449</v>
      </c>
      <c r="B362" s="267" t="s">
        <v>3441</v>
      </c>
      <c r="C362" s="423" t="s">
        <v>2798</v>
      </c>
      <c r="D362" s="463" t="s">
        <v>3442</v>
      </c>
      <c r="E362" s="51">
        <v>605945.81999999995</v>
      </c>
      <c r="F362" s="481">
        <v>57252</v>
      </c>
      <c r="G362" s="9">
        <v>30441.89</v>
      </c>
      <c r="H362" s="9">
        <v>30441.89</v>
      </c>
      <c r="I362" s="11">
        <f t="shared" si="17"/>
        <v>0</v>
      </c>
      <c r="J362" s="128">
        <f t="shared" si="18"/>
        <v>-59.134000000042761</v>
      </c>
    </row>
    <row r="363" spans="1:10" ht="47.25" x14ac:dyDescent="0.25">
      <c r="A363" s="269">
        <v>44453</v>
      </c>
      <c r="B363" s="267" t="s">
        <v>3455</v>
      </c>
      <c r="C363" s="433" t="s">
        <v>2933</v>
      </c>
      <c r="D363" s="463" t="s">
        <v>3456</v>
      </c>
      <c r="E363" s="51">
        <v>598769.31000000006</v>
      </c>
      <c r="F363" s="481">
        <v>65440</v>
      </c>
      <c r="G363" s="9">
        <v>30088.91</v>
      </c>
      <c r="H363" s="9">
        <v>30088.91</v>
      </c>
      <c r="I363" s="11">
        <f t="shared" si="17"/>
        <v>0</v>
      </c>
      <c r="J363" s="128">
        <f t="shared" si="18"/>
        <v>-59.134000000042761</v>
      </c>
    </row>
    <row r="364" spans="1:10" ht="47.25" x14ac:dyDescent="0.25">
      <c r="A364" s="269">
        <v>44454</v>
      </c>
      <c r="B364" s="267" t="s">
        <v>3457</v>
      </c>
      <c r="C364" s="433" t="s">
        <v>2933</v>
      </c>
      <c r="D364" s="463" t="s">
        <v>3458</v>
      </c>
      <c r="E364" s="51">
        <v>580603.81999999995</v>
      </c>
      <c r="F364" s="481">
        <v>67294</v>
      </c>
      <c r="G364" s="9">
        <v>29190.74</v>
      </c>
      <c r="H364" s="9">
        <v>29190.74</v>
      </c>
      <c r="I364" s="11">
        <f t="shared" si="17"/>
        <v>0</v>
      </c>
      <c r="J364" s="128">
        <f t="shared" si="18"/>
        <v>-59.134000000042761</v>
      </c>
    </row>
    <row r="365" spans="1:10" ht="47.25" x14ac:dyDescent="0.25">
      <c r="A365" s="269">
        <v>44460</v>
      </c>
      <c r="B365" s="267" t="s">
        <v>3463</v>
      </c>
      <c r="C365" s="433" t="s">
        <v>2933</v>
      </c>
      <c r="D365" s="463" t="s">
        <v>3464</v>
      </c>
      <c r="E365" s="51">
        <v>557395.31000000006</v>
      </c>
      <c r="F365" s="481">
        <v>77477</v>
      </c>
      <c r="G365" s="9">
        <v>27738.01</v>
      </c>
      <c r="H365" s="9">
        <v>27738.01</v>
      </c>
      <c r="I365" s="11">
        <f t="shared" si="17"/>
        <v>0</v>
      </c>
      <c r="J365" s="128">
        <f t="shared" si="18"/>
        <v>-59.134000000042761</v>
      </c>
    </row>
    <row r="366" spans="1:10" ht="47.25" x14ac:dyDescent="0.25">
      <c r="A366" s="269">
        <v>44461</v>
      </c>
      <c r="B366" s="267" t="s">
        <v>3465</v>
      </c>
      <c r="C366" s="433" t="s">
        <v>2933</v>
      </c>
      <c r="D366" s="463" t="s">
        <v>3466</v>
      </c>
      <c r="E366" s="51">
        <v>577076.97</v>
      </c>
      <c r="F366" s="481">
        <v>75568</v>
      </c>
      <c r="G366" s="9">
        <v>28734.6</v>
      </c>
      <c r="H366" s="9">
        <v>28734.6</v>
      </c>
      <c r="I366" s="11">
        <f t="shared" si="17"/>
        <v>0</v>
      </c>
      <c r="J366" s="128">
        <f t="shared" si="18"/>
        <v>-59.134000000042761</v>
      </c>
    </row>
    <row r="367" spans="1:10" ht="47.25" x14ac:dyDescent="0.25">
      <c r="A367" s="269">
        <v>44469</v>
      </c>
      <c r="B367" s="267" t="s">
        <v>3475</v>
      </c>
      <c r="C367" s="433" t="s">
        <v>2933</v>
      </c>
      <c r="D367" s="463" t="s">
        <v>3476</v>
      </c>
      <c r="E367" s="51">
        <v>627064.01</v>
      </c>
      <c r="F367" s="481">
        <v>86623</v>
      </c>
      <c r="G367" s="9">
        <v>30543.79</v>
      </c>
      <c r="H367" s="9">
        <v>30543.79</v>
      </c>
      <c r="I367" s="11">
        <f t="shared" si="17"/>
        <v>0</v>
      </c>
      <c r="J367" s="128">
        <f t="shared" si="18"/>
        <v>-59.134000000042761</v>
      </c>
    </row>
    <row r="368" spans="1:10" ht="47.25" x14ac:dyDescent="0.25">
      <c r="A368" s="269">
        <v>44469</v>
      </c>
      <c r="B368" s="267" t="s">
        <v>3477</v>
      </c>
      <c r="C368" s="433" t="s">
        <v>2933</v>
      </c>
      <c r="D368" s="463" t="s">
        <v>3478</v>
      </c>
      <c r="E368" s="51">
        <v>595793.96</v>
      </c>
      <c r="F368" s="481">
        <v>86474</v>
      </c>
      <c r="G368" s="9">
        <v>29041.87</v>
      </c>
      <c r="H368" s="9">
        <v>29041.87</v>
      </c>
      <c r="I368" s="11">
        <f t="shared" si="17"/>
        <v>0</v>
      </c>
      <c r="J368" s="128">
        <f t="shared" si="18"/>
        <v>-59.134000000042761</v>
      </c>
    </row>
    <row r="369" spans="1:10" ht="47.25" x14ac:dyDescent="0.25">
      <c r="A369" s="269">
        <v>44475</v>
      </c>
      <c r="B369" s="329" t="s">
        <v>3489</v>
      </c>
      <c r="C369" s="423" t="s">
        <v>2798</v>
      </c>
      <c r="D369" s="463" t="s">
        <v>3490</v>
      </c>
      <c r="E369" s="51">
        <v>710178.73</v>
      </c>
      <c r="F369" s="481">
        <v>95951</v>
      </c>
      <c r="G369" s="9">
        <v>34333.03</v>
      </c>
      <c r="H369" s="9">
        <v>34333.03</v>
      </c>
      <c r="I369" s="11">
        <f t="shared" si="17"/>
        <v>0</v>
      </c>
      <c r="J369" s="128">
        <f t="shared" si="18"/>
        <v>-59.134000000042761</v>
      </c>
    </row>
    <row r="370" spans="1:10" ht="47.25" x14ac:dyDescent="0.25">
      <c r="A370" s="269">
        <v>44477</v>
      </c>
      <c r="B370" s="329" t="s">
        <v>3491</v>
      </c>
      <c r="C370" s="423" t="s">
        <v>2798</v>
      </c>
      <c r="D370" s="463" t="s">
        <v>3492</v>
      </c>
      <c r="E370" s="51">
        <v>708209.45</v>
      </c>
      <c r="F370" s="481">
        <v>98583</v>
      </c>
      <c r="G370" s="9">
        <v>34496.32</v>
      </c>
      <c r="H370" s="9">
        <v>34496.32</v>
      </c>
      <c r="I370" s="11">
        <f t="shared" si="17"/>
        <v>0</v>
      </c>
      <c r="J370" s="128">
        <f t="shared" si="18"/>
        <v>-59.134000000042761</v>
      </c>
    </row>
    <row r="371" spans="1:10" ht="47.25" x14ac:dyDescent="0.25">
      <c r="A371" s="269">
        <v>44482</v>
      </c>
      <c r="B371" s="329" t="s">
        <v>3495</v>
      </c>
      <c r="C371" s="433" t="s">
        <v>2933</v>
      </c>
      <c r="D371" s="463" t="s">
        <v>3496</v>
      </c>
      <c r="E371" s="51">
        <v>612173.44999999995</v>
      </c>
      <c r="F371" s="481">
        <v>8744</v>
      </c>
      <c r="G371" s="9">
        <v>29516.560000000001</v>
      </c>
      <c r="H371" s="9">
        <v>29516.560000000001</v>
      </c>
      <c r="I371" s="11">
        <f t="shared" si="17"/>
        <v>0</v>
      </c>
      <c r="J371" s="128">
        <f t="shared" si="18"/>
        <v>-59.134000000042761</v>
      </c>
    </row>
    <row r="372" spans="1:10" ht="47.25" x14ac:dyDescent="0.25">
      <c r="A372" s="269">
        <v>44483</v>
      </c>
      <c r="B372" s="329" t="s">
        <v>3497</v>
      </c>
      <c r="C372" s="423" t="s">
        <v>2798</v>
      </c>
      <c r="D372" s="463" t="s">
        <v>3498</v>
      </c>
      <c r="E372" s="51">
        <v>617136.87</v>
      </c>
      <c r="F372" s="481">
        <v>8874</v>
      </c>
      <c r="G372" s="9">
        <v>29934.85</v>
      </c>
      <c r="H372" s="9">
        <v>29934.85</v>
      </c>
      <c r="I372" s="11">
        <f t="shared" si="17"/>
        <v>0</v>
      </c>
      <c r="J372" s="128">
        <f t="shared" si="18"/>
        <v>-59.134000000042761</v>
      </c>
    </row>
    <row r="373" spans="1:10" ht="47.25" x14ac:dyDescent="0.25">
      <c r="A373" s="269">
        <v>44489</v>
      </c>
      <c r="B373" s="329" t="s">
        <v>3499</v>
      </c>
      <c r="C373" s="423" t="s">
        <v>2798</v>
      </c>
      <c r="D373" s="463" t="s">
        <v>3500</v>
      </c>
      <c r="E373" s="51">
        <v>501158.1</v>
      </c>
      <c r="F373" s="481">
        <v>9307</v>
      </c>
      <c r="G373" s="9">
        <v>24711.94</v>
      </c>
      <c r="H373" s="9">
        <v>24711.94</v>
      </c>
      <c r="I373" s="11">
        <f t="shared" si="17"/>
        <v>0</v>
      </c>
      <c r="J373" s="128">
        <f t="shared" si="18"/>
        <v>-59.134000000042761</v>
      </c>
    </row>
    <row r="374" spans="1:10" ht="47.25" x14ac:dyDescent="0.25">
      <c r="A374" s="269">
        <v>44491</v>
      </c>
      <c r="B374" s="329" t="s">
        <v>3512</v>
      </c>
      <c r="C374" s="433" t="s">
        <v>2933</v>
      </c>
      <c r="D374" s="463" t="s">
        <v>3513</v>
      </c>
      <c r="E374" s="51">
        <v>506190.27</v>
      </c>
      <c r="F374" s="481">
        <v>9340</v>
      </c>
      <c r="G374" s="9">
        <v>25040.33</v>
      </c>
      <c r="H374" s="9">
        <v>25040.33</v>
      </c>
      <c r="I374" s="11">
        <f t="shared" si="17"/>
        <v>0</v>
      </c>
      <c r="J374" s="128">
        <f t="shared" si="18"/>
        <v>-59.134000000042761</v>
      </c>
    </row>
    <row r="375" spans="1:10" ht="47.25" x14ac:dyDescent="0.25">
      <c r="A375" s="269">
        <v>44496</v>
      </c>
      <c r="B375" s="329" t="s">
        <v>3518</v>
      </c>
      <c r="C375" s="433" t="s">
        <v>2933</v>
      </c>
      <c r="D375" s="463">
        <v>1533</v>
      </c>
      <c r="E375" s="51">
        <v>501311.79</v>
      </c>
      <c r="F375" s="481">
        <v>30328</v>
      </c>
      <c r="G375" s="9">
        <v>24823.56</v>
      </c>
      <c r="H375" s="9">
        <v>24823.56</v>
      </c>
      <c r="I375" s="11">
        <f t="shared" si="17"/>
        <v>0</v>
      </c>
      <c r="J375" s="128">
        <f t="shared" si="18"/>
        <v>-59.134000000042761</v>
      </c>
    </row>
    <row r="376" spans="1:10" ht="47.25" x14ac:dyDescent="0.25">
      <c r="A376" s="269">
        <v>44498</v>
      </c>
      <c r="B376" s="329" t="s">
        <v>3519</v>
      </c>
      <c r="C376" s="433" t="s">
        <v>2933</v>
      </c>
      <c r="D376" s="463" t="s">
        <v>3520</v>
      </c>
      <c r="E376" s="51">
        <v>506118.95</v>
      </c>
      <c r="F376" s="481">
        <v>25890</v>
      </c>
      <c r="G376" s="9">
        <v>24556.959999999999</v>
      </c>
      <c r="H376" s="9">
        <v>24556.959999999999</v>
      </c>
      <c r="I376" s="11">
        <f t="shared" si="17"/>
        <v>0</v>
      </c>
      <c r="J376" s="128">
        <f t="shared" si="18"/>
        <v>-59.134000000042761</v>
      </c>
    </row>
    <row r="377" spans="1:10" ht="15.75" x14ac:dyDescent="0.25">
      <c r="A377" s="272">
        <v>44568</v>
      </c>
      <c r="B377" s="97" t="s">
        <v>3669</v>
      </c>
      <c r="D377" s="463" t="s">
        <v>3520</v>
      </c>
      <c r="E377" s="261">
        <v>-5400</v>
      </c>
      <c r="F377" s="481">
        <v>18288</v>
      </c>
      <c r="G377" s="9"/>
      <c r="H377" s="9"/>
      <c r="I377" s="11">
        <f t="shared" si="17"/>
        <v>0</v>
      </c>
      <c r="J377" s="128">
        <f t="shared" si="18"/>
        <v>-59.134000000042761</v>
      </c>
    </row>
    <row r="378" spans="1:10" ht="47.25" x14ac:dyDescent="0.25">
      <c r="A378" s="269">
        <v>44504</v>
      </c>
      <c r="B378" s="267" t="s">
        <v>3537</v>
      </c>
      <c r="C378" s="433" t="s">
        <v>2933</v>
      </c>
      <c r="D378" s="463">
        <v>19247</v>
      </c>
      <c r="E378" s="279">
        <v>531705.80000000005</v>
      </c>
      <c r="F378" s="481">
        <v>641273</v>
      </c>
      <c r="G378" s="9">
        <v>25760.94</v>
      </c>
      <c r="H378" s="9">
        <v>25760.94</v>
      </c>
      <c r="I378" s="11">
        <f t="shared" si="17"/>
        <v>0</v>
      </c>
      <c r="J378" s="128">
        <f t="shared" si="18"/>
        <v>-59.134000000042761</v>
      </c>
    </row>
    <row r="379" spans="1:10" ht="47.25" x14ac:dyDescent="0.25">
      <c r="A379" s="269">
        <v>44510</v>
      </c>
      <c r="B379" s="267" t="s">
        <v>3535</v>
      </c>
      <c r="C379" s="423" t="s">
        <v>2798</v>
      </c>
      <c r="D379" s="463">
        <v>63684</v>
      </c>
      <c r="E379" s="51">
        <v>555411.42000000004</v>
      </c>
      <c r="F379" s="481">
        <v>649576</v>
      </c>
      <c r="G379" s="9">
        <v>27276.86</v>
      </c>
      <c r="H379" s="9">
        <v>27276.86</v>
      </c>
      <c r="I379" s="11">
        <f t="shared" si="17"/>
        <v>0</v>
      </c>
      <c r="J379" s="128">
        <f t="shared" si="18"/>
        <v>-59.134000000042761</v>
      </c>
    </row>
    <row r="380" spans="1:10" ht="63" x14ac:dyDescent="0.25">
      <c r="A380" s="269">
        <v>44511</v>
      </c>
      <c r="B380" s="267" t="s">
        <v>3536</v>
      </c>
      <c r="C380" s="423" t="s">
        <v>2798</v>
      </c>
      <c r="D380" s="463">
        <v>63692</v>
      </c>
      <c r="E380" s="51">
        <v>568596.28</v>
      </c>
      <c r="F380" s="481">
        <v>652232</v>
      </c>
      <c r="G380" s="334">
        <v>27808.26</v>
      </c>
      <c r="H380" s="334">
        <v>27763.49</v>
      </c>
      <c r="I380" s="248">
        <v>0</v>
      </c>
      <c r="J380" s="128">
        <f t="shared" si="18"/>
        <v>-59.134000000042761</v>
      </c>
    </row>
    <row r="381" spans="1:10" ht="47.25" x14ac:dyDescent="0.25">
      <c r="A381" s="269">
        <v>44517</v>
      </c>
      <c r="B381" s="267" t="s">
        <v>3556</v>
      </c>
      <c r="C381" s="423" t="s">
        <v>2798</v>
      </c>
      <c r="D381" s="463">
        <v>63694</v>
      </c>
      <c r="E381" s="51">
        <v>620252.81999999995</v>
      </c>
      <c r="F381" s="481">
        <v>62724</v>
      </c>
      <c r="G381" s="9">
        <v>29947.99</v>
      </c>
      <c r="H381" s="9">
        <v>29947.99</v>
      </c>
      <c r="I381" s="11">
        <f t="shared" si="17"/>
        <v>0</v>
      </c>
      <c r="J381" s="128">
        <f t="shared" si="18"/>
        <v>-59.134000000042761</v>
      </c>
    </row>
    <row r="382" spans="1:10" ht="47.25" x14ac:dyDescent="0.25">
      <c r="A382" s="269">
        <v>44519</v>
      </c>
      <c r="B382" s="267" t="s">
        <v>3557</v>
      </c>
      <c r="C382" s="433" t="s">
        <v>2933</v>
      </c>
      <c r="D382" s="463">
        <v>63693</v>
      </c>
      <c r="E382" s="51">
        <v>614600.29</v>
      </c>
      <c r="F382" s="481">
        <v>62400</v>
      </c>
      <c r="G382" s="9">
        <v>29576.53</v>
      </c>
      <c r="H382" s="9">
        <v>29576.53</v>
      </c>
      <c r="I382" s="11">
        <f t="shared" si="17"/>
        <v>0</v>
      </c>
      <c r="J382" s="128">
        <f t="shared" si="18"/>
        <v>-59.134000000042761</v>
      </c>
    </row>
    <row r="383" spans="1:10" ht="47.25" x14ac:dyDescent="0.25">
      <c r="A383" s="269">
        <v>44522</v>
      </c>
      <c r="B383" s="267" t="s">
        <v>3559</v>
      </c>
      <c r="C383" s="433" t="s">
        <v>2933</v>
      </c>
      <c r="D383" s="463">
        <v>90973</v>
      </c>
      <c r="E383" s="51">
        <v>621167.61</v>
      </c>
      <c r="F383" s="481">
        <v>60207</v>
      </c>
      <c r="G383" s="9">
        <v>29579.41</v>
      </c>
      <c r="H383" s="9">
        <v>29579.41</v>
      </c>
      <c r="I383" s="11">
        <f t="shared" si="17"/>
        <v>0</v>
      </c>
      <c r="J383" s="128">
        <f t="shared" si="18"/>
        <v>-59.134000000042761</v>
      </c>
    </row>
    <row r="384" spans="1:10" ht="47.25" x14ac:dyDescent="0.25">
      <c r="A384" s="269">
        <v>44526</v>
      </c>
      <c r="B384" s="267" t="s">
        <v>3558</v>
      </c>
      <c r="C384" s="433" t="s">
        <v>2933</v>
      </c>
      <c r="D384" s="463">
        <v>63700</v>
      </c>
      <c r="E384" s="51">
        <v>649792.84</v>
      </c>
      <c r="F384" s="481">
        <v>72671</v>
      </c>
      <c r="G384" s="9">
        <v>29903.03</v>
      </c>
      <c r="H384" s="9">
        <v>29903.03</v>
      </c>
      <c r="I384" s="11">
        <f t="shared" si="17"/>
        <v>0</v>
      </c>
      <c r="J384" s="128">
        <f t="shared" si="18"/>
        <v>-59.134000000042761</v>
      </c>
    </row>
    <row r="385" spans="1:10" ht="47.25" x14ac:dyDescent="0.25">
      <c r="A385" s="269">
        <v>44529</v>
      </c>
      <c r="B385" s="267" t="s">
        <v>3576</v>
      </c>
      <c r="C385" s="433" t="s">
        <v>2933</v>
      </c>
      <c r="D385" s="463">
        <v>63702</v>
      </c>
      <c r="E385" s="51">
        <v>653954.36</v>
      </c>
      <c r="F385" s="481">
        <v>72346</v>
      </c>
      <c r="G385" s="9">
        <v>29915.57</v>
      </c>
      <c r="H385" s="9">
        <v>29915.57</v>
      </c>
      <c r="I385" s="11">
        <f t="shared" si="17"/>
        <v>0</v>
      </c>
      <c r="J385" s="128">
        <f t="shared" si="18"/>
        <v>-59.134000000042761</v>
      </c>
    </row>
    <row r="386" spans="1:10" ht="64.5" customHeight="1" x14ac:dyDescent="0.25">
      <c r="A386" s="269">
        <v>44532</v>
      </c>
      <c r="B386" s="330" t="s">
        <v>3585</v>
      </c>
      <c r="C386" s="423" t="s">
        <v>2798</v>
      </c>
      <c r="D386" s="463">
        <v>63703</v>
      </c>
      <c r="E386" s="51">
        <v>593272.89</v>
      </c>
      <c r="F386" s="481">
        <v>81558</v>
      </c>
      <c r="G386" s="9">
        <v>27866.27</v>
      </c>
      <c r="H386" s="9">
        <v>27866.27</v>
      </c>
      <c r="I386" s="11">
        <f t="shared" si="17"/>
        <v>0</v>
      </c>
      <c r="J386" s="128">
        <f t="shared" si="18"/>
        <v>-59.134000000042761</v>
      </c>
    </row>
    <row r="387" spans="1:10" ht="59.25" customHeight="1" x14ac:dyDescent="0.25">
      <c r="A387" s="269">
        <v>44539</v>
      </c>
      <c r="B387" s="330" t="s">
        <v>3586</v>
      </c>
      <c r="C387" s="423" t="s">
        <v>2798</v>
      </c>
      <c r="D387" s="463" t="s">
        <v>3587</v>
      </c>
      <c r="E387" s="51">
        <v>563792.07999999996</v>
      </c>
      <c r="F387" s="481">
        <v>91474</v>
      </c>
      <c r="G387" s="9">
        <v>26885.65</v>
      </c>
      <c r="H387" s="9">
        <v>26885.65</v>
      </c>
      <c r="I387" s="11">
        <f t="shared" si="17"/>
        <v>0</v>
      </c>
      <c r="J387" s="128">
        <f t="shared" si="18"/>
        <v>-59.134000000042761</v>
      </c>
    </row>
    <row r="388" spans="1:10" ht="54.75" customHeight="1" x14ac:dyDescent="0.25">
      <c r="A388" s="269">
        <v>44537</v>
      </c>
      <c r="B388" s="330" t="s">
        <v>3590</v>
      </c>
      <c r="C388" s="433" t="s">
        <v>2933</v>
      </c>
      <c r="D388" s="463" t="s">
        <v>3591</v>
      </c>
      <c r="E388" s="51">
        <v>1120154.99</v>
      </c>
      <c r="F388" s="481">
        <v>90961</v>
      </c>
      <c r="G388" s="9">
        <v>52787.7</v>
      </c>
      <c r="H388" s="9">
        <v>52787.7</v>
      </c>
      <c r="I388" s="11">
        <f t="shared" si="17"/>
        <v>0</v>
      </c>
      <c r="J388" s="128">
        <f t="shared" si="18"/>
        <v>-59.134000000042761</v>
      </c>
    </row>
    <row r="389" spans="1:10" ht="47.25" x14ac:dyDescent="0.25">
      <c r="A389" s="269">
        <v>44538</v>
      </c>
      <c r="B389" s="330" t="s">
        <v>3592</v>
      </c>
      <c r="C389" s="433" t="s">
        <v>2933</v>
      </c>
      <c r="D389" s="463" t="s">
        <v>3593</v>
      </c>
      <c r="E389" s="51">
        <v>570474.07999999996</v>
      </c>
      <c r="F389" s="481">
        <v>89960</v>
      </c>
      <c r="G389" s="9">
        <v>27084.18</v>
      </c>
      <c r="H389" s="9">
        <v>27084.18</v>
      </c>
      <c r="I389" s="11">
        <f t="shared" si="17"/>
        <v>0</v>
      </c>
      <c r="J389" s="128">
        <f t="shared" si="18"/>
        <v>-59.134000000042761</v>
      </c>
    </row>
    <row r="390" spans="1:10" ht="58.5" customHeight="1" x14ac:dyDescent="0.25">
      <c r="A390" s="269">
        <v>44546</v>
      </c>
      <c r="B390" s="330" t="s">
        <v>3598</v>
      </c>
      <c r="C390" s="423" t="s">
        <v>2798</v>
      </c>
      <c r="D390" s="463" t="s">
        <v>3599</v>
      </c>
      <c r="E390" s="51">
        <v>566062.93999999994</v>
      </c>
      <c r="F390" s="481">
        <v>701817</v>
      </c>
      <c r="G390" s="9">
        <v>26968.22</v>
      </c>
      <c r="H390" s="9">
        <v>26968.22</v>
      </c>
      <c r="I390" s="11">
        <f t="shared" si="17"/>
        <v>0</v>
      </c>
      <c r="J390" s="128">
        <f t="shared" si="18"/>
        <v>-59.134000000042761</v>
      </c>
    </row>
    <row r="391" spans="1:10" ht="47.25" x14ac:dyDescent="0.25">
      <c r="A391" s="269">
        <v>44551</v>
      </c>
      <c r="B391" s="330" t="s">
        <v>3618</v>
      </c>
      <c r="C391" s="433" t="s">
        <v>2933</v>
      </c>
      <c r="D391" s="463" t="s">
        <v>3619</v>
      </c>
      <c r="E391" s="51">
        <v>581504</v>
      </c>
      <c r="F391" s="481">
        <v>712670</v>
      </c>
      <c r="G391" s="9">
        <v>28834.49</v>
      </c>
      <c r="H391" s="9">
        <v>28000</v>
      </c>
      <c r="I391" s="11">
        <f t="shared" si="17"/>
        <v>-834.4900000000016</v>
      </c>
      <c r="J391" s="128">
        <f t="shared" si="18"/>
        <v>-893.62400000004436</v>
      </c>
    </row>
    <row r="392" spans="1:10" ht="47.25" x14ac:dyDescent="0.25">
      <c r="A392" s="269">
        <v>44551</v>
      </c>
      <c r="B392" s="330" t="s">
        <v>3620</v>
      </c>
      <c r="C392" s="433" t="s">
        <v>2933</v>
      </c>
      <c r="D392" s="463" t="s">
        <v>3619</v>
      </c>
      <c r="E392" s="51">
        <v>17382.43</v>
      </c>
      <c r="F392" s="481">
        <v>712670</v>
      </c>
      <c r="G392" s="9"/>
      <c r="H392" s="9">
        <v>834.49</v>
      </c>
      <c r="I392" s="11">
        <f t="shared" si="17"/>
        <v>834.49</v>
      </c>
      <c r="J392" s="128">
        <f t="shared" si="18"/>
        <v>-59.134000000044352</v>
      </c>
    </row>
    <row r="393" spans="1:10" ht="57" customHeight="1" x14ac:dyDescent="0.25">
      <c r="A393" s="269">
        <v>44552</v>
      </c>
      <c r="B393" s="330" t="s">
        <v>3633</v>
      </c>
      <c r="C393" s="433" t="s">
        <v>2933</v>
      </c>
      <c r="D393" s="463" t="s">
        <v>3634</v>
      </c>
      <c r="E393" s="51">
        <v>596090.63</v>
      </c>
      <c r="F393" s="481">
        <v>711702</v>
      </c>
      <c r="G393" s="9">
        <v>28692.69</v>
      </c>
      <c r="H393" s="9">
        <v>28692.69</v>
      </c>
      <c r="I393" s="11">
        <f t="shared" si="17"/>
        <v>0</v>
      </c>
      <c r="J393" s="128">
        <f t="shared" si="18"/>
        <v>-59.134000000044352</v>
      </c>
    </row>
    <row r="394" spans="1:10" ht="47.25" x14ac:dyDescent="0.25">
      <c r="A394" s="269">
        <v>44553</v>
      </c>
      <c r="B394" s="330" t="s">
        <v>3635</v>
      </c>
      <c r="C394" s="433" t="s">
        <v>2933</v>
      </c>
      <c r="D394" s="463" t="s">
        <v>3636</v>
      </c>
      <c r="E394" s="51">
        <v>579218.31000000006</v>
      </c>
      <c r="F394" s="481">
        <v>714606</v>
      </c>
      <c r="G394" s="9">
        <v>27910.1</v>
      </c>
      <c r="H394" s="9">
        <v>27910.1</v>
      </c>
      <c r="I394" s="11">
        <f t="shared" si="17"/>
        <v>0</v>
      </c>
      <c r="J394" s="128">
        <f t="shared" si="18"/>
        <v>-59.134000000044352</v>
      </c>
    </row>
    <row r="395" spans="1:10" ht="54.75" customHeight="1" x14ac:dyDescent="0.25">
      <c r="A395" s="269">
        <v>44558</v>
      </c>
      <c r="B395" s="330" t="s">
        <v>3637</v>
      </c>
      <c r="C395" s="433" t="s">
        <v>2933</v>
      </c>
      <c r="D395" s="479" t="s">
        <v>3638</v>
      </c>
      <c r="E395" s="51">
        <v>520477.98</v>
      </c>
      <c r="F395" s="481">
        <v>717863</v>
      </c>
      <c r="G395" s="9">
        <v>25229.18</v>
      </c>
      <c r="H395" s="9">
        <v>25229.18</v>
      </c>
      <c r="I395" s="11">
        <f t="shared" si="17"/>
        <v>0</v>
      </c>
      <c r="J395" s="128">
        <f t="shared" si="18"/>
        <v>-59.134000000044352</v>
      </c>
    </row>
    <row r="396" spans="1:10" ht="47.25" x14ac:dyDescent="0.25">
      <c r="A396" s="269">
        <v>44559</v>
      </c>
      <c r="B396" s="330" t="s">
        <v>3665</v>
      </c>
      <c r="C396" s="433" t="s">
        <v>2933</v>
      </c>
      <c r="D396" s="463" t="s">
        <v>3652</v>
      </c>
      <c r="E396" s="51">
        <v>555003.18000000005</v>
      </c>
      <c r="F396" s="481">
        <v>721621</v>
      </c>
      <c r="G396" s="9">
        <v>26915.77</v>
      </c>
      <c r="H396" s="9">
        <v>26915.77</v>
      </c>
      <c r="I396" s="11">
        <f t="shared" si="17"/>
        <v>0</v>
      </c>
      <c r="J396" s="128">
        <f t="shared" si="18"/>
        <v>-59.134000000044352</v>
      </c>
    </row>
    <row r="397" spans="1:10" ht="47.25" x14ac:dyDescent="0.25">
      <c r="A397" s="332">
        <v>44567</v>
      </c>
      <c r="B397" s="333" t="s">
        <v>3664</v>
      </c>
      <c r="C397" s="433" t="s">
        <v>2933</v>
      </c>
      <c r="D397" s="463" t="s">
        <v>3666</v>
      </c>
      <c r="E397" s="51">
        <v>539082.92000000004</v>
      </c>
      <c r="F397" s="481">
        <v>34484</v>
      </c>
      <c r="G397" s="9">
        <v>26373.919999999998</v>
      </c>
      <c r="H397" s="9">
        <v>26373.919999999998</v>
      </c>
      <c r="I397" s="11">
        <f t="shared" si="17"/>
        <v>0</v>
      </c>
      <c r="J397" s="128">
        <f t="shared" si="18"/>
        <v>-59.134000000044352</v>
      </c>
    </row>
    <row r="398" spans="1:10" ht="63" x14ac:dyDescent="0.25">
      <c r="A398" s="269">
        <v>44568</v>
      </c>
      <c r="B398" s="333" t="s">
        <v>3670</v>
      </c>
      <c r="C398" s="433" t="s">
        <v>2933</v>
      </c>
      <c r="D398" s="463" t="s">
        <v>3671</v>
      </c>
      <c r="E398" s="51">
        <v>514512.42</v>
      </c>
      <c r="F398" s="481">
        <v>36007</v>
      </c>
      <c r="G398" s="9">
        <f>25393.84-185</f>
        <v>25208.84</v>
      </c>
      <c r="H398" s="9">
        <v>25208.84</v>
      </c>
      <c r="I398" s="11">
        <f t="shared" si="17"/>
        <v>0</v>
      </c>
      <c r="J398" s="128">
        <f t="shared" si="18"/>
        <v>-59.134000000044352</v>
      </c>
    </row>
    <row r="399" spans="1:10" ht="47.25" x14ac:dyDescent="0.25">
      <c r="A399" s="269">
        <v>44573</v>
      </c>
      <c r="B399" s="333" t="s">
        <v>3674</v>
      </c>
      <c r="C399" s="433" t="s">
        <v>2933</v>
      </c>
      <c r="D399" s="463" t="s">
        <v>3675</v>
      </c>
      <c r="E399" s="51">
        <v>477683.49</v>
      </c>
      <c r="F399" s="481">
        <v>39023</v>
      </c>
      <c r="G399" s="9">
        <v>23473.39</v>
      </c>
      <c r="H399" s="9">
        <v>23473.39</v>
      </c>
      <c r="I399" s="11">
        <f t="shared" si="17"/>
        <v>0</v>
      </c>
      <c r="J399" s="128">
        <f t="shared" si="18"/>
        <v>-59.134000000044352</v>
      </c>
    </row>
    <row r="400" spans="1:10" ht="47.25" x14ac:dyDescent="0.25">
      <c r="A400" s="269">
        <v>44573</v>
      </c>
      <c r="B400" s="333" t="s">
        <v>3676</v>
      </c>
      <c r="C400" s="433" t="s">
        <v>2933</v>
      </c>
      <c r="D400" s="463" t="s">
        <v>3677</v>
      </c>
      <c r="E400" s="51">
        <v>451463.53</v>
      </c>
      <c r="F400" s="481">
        <v>741321</v>
      </c>
      <c r="G400" s="9">
        <v>22184.94</v>
      </c>
      <c r="H400" s="9">
        <v>22184.964</v>
      </c>
      <c r="I400" s="11">
        <f t="shared" si="17"/>
        <v>2.4000000001251465E-2</v>
      </c>
      <c r="J400" s="128">
        <f t="shared" si="18"/>
        <v>-59.110000000043101</v>
      </c>
    </row>
    <row r="401" spans="1:11" ht="63" x14ac:dyDescent="0.25">
      <c r="A401" s="269">
        <v>44581</v>
      </c>
      <c r="B401" s="333" t="s">
        <v>3682</v>
      </c>
      <c r="C401" s="433" t="s">
        <v>2933</v>
      </c>
      <c r="D401" s="463" t="s">
        <v>3683</v>
      </c>
      <c r="E401" s="51">
        <v>454288.43</v>
      </c>
      <c r="F401" s="481">
        <v>750757</v>
      </c>
      <c r="G401" s="9">
        <f>22911.34-675</f>
        <v>22236.34</v>
      </c>
      <c r="H401" s="9">
        <v>22236.34</v>
      </c>
      <c r="I401" s="11">
        <f t="shared" si="17"/>
        <v>0</v>
      </c>
      <c r="J401" s="128">
        <f t="shared" si="18"/>
        <v>-59.110000000043101</v>
      </c>
    </row>
    <row r="402" spans="1:11" ht="47.25" x14ac:dyDescent="0.25">
      <c r="A402" s="269">
        <v>44581</v>
      </c>
      <c r="B402" s="333" t="s">
        <v>3684</v>
      </c>
      <c r="C402" s="433" t="s">
        <v>2933</v>
      </c>
      <c r="D402" s="463" t="s">
        <v>3685</v>
      </c>
      <c r="E402" s="51">
        <v>480005.51</v>
      </c>
      <c r="F402" s="481">
        <v>752882</v>
      </c>
      <c r="G402" s="9">
        <v>23495.13</v>
      </c>
      <c r="H402" s="9">
        <v>23495.13</v>
      </c>
      <c r="I402" s="11">
        <f t="shared" si="17"/>
        <v>0</v>
      </c>
      <c r="J402" s="128">
        <f t="shared" si="18"/>
        <v>-59.110000000043101</v>
      </c>
    </row>
    <row r="403" spans="1:11" ht="47.25" x14ac:dyDescent="0.25">
      <c r="A403" s="269">
        <v>44587</v>
      </c>
      <c r="B403" s="333" t="s">
        <v>3703</v>
      </c>
      <c r="C403" s="433" t="s">
        <v>2933</v>
      </c>
      <c r="D403" s="463" t="s">
        <v>3704</v>
      </c>
      <c r="E403" s="51">
        <v>534585.26</v>
      </c>
      <c r="F403" s="481">
        <v>761468</v>
      </c>
      <c r="G403" s="9">
        <v>25975.96</v>
      </c>
      <c r="H403" s="9">
        <v>25975.96</v>
      </c>
      <c r="I403" s="11">
        <f t="shared" si="17"/>
        <v>0</v>
      </c>
      <c r="J403" s="128">
        <f t="shared" si="18"/>
        <v>-59.110000000043101</v>
      </c>
    </row>
    <row r="404" spans="1:11" ht="47.25" x14ac:dyDescent="0.25">
      <c r="A404" s="269">
        <v>44589</v>
      </c>
      <c r="B404" s="333" t="s">
        <v>3705</v>
      </c>
      <c r="C404" s="433" t="s">
        <v>2933</v>
      </c>
      <c r="D404" s="463" t="s">
        <v>3706</v>
      </c>
      <c r="E404" s="51">
        <v>550998.31999999995</v>
      </c>
      <c r="F404" s="481">
        <v>762558</v>
      </c>
      <c r="G404" s="9">
        <v>26515.8</v>
      </c>
      <c r="H404" s="9">
        <v>26515.8</v>
      </c>
      <c r="I404" s="11">
        <f t="shared" si="17"/>
        <v>0</v>
      </c>
      <c r="J404" s="128">
        <f t="shared" si="18"/>
        <v>-59.110000000043101</v>
      </c>
    </row>
    <row r="405" spans="1:11" ht="47.25" x14ac:dyDescent="0.25">
      <c r="A405" s="269">
        <v>44593</v>
      </c>
      <c r="B405" s="263" t="s">
        <v>3717</v>
      </c>
      <c r="C405" s="433" t="s">
        <v>2933</v>
      </c>
      <c r="D405" s="463" t="s">
        <v>3718</v>
      </c>
      <c r="E405" s="51">
        <v>560695.04000000004</v>
      </c>
      <c r="F405" s="481">
        <v>773118</v>
      </c>
      <c r="G405" s="9">
        <v>27284.43</v>
      </c>
      <c r="H405" s="9">
        <v>27284.43</v>
      </c>
      <c r="I405" s="11">
        <f t="shared" si="17"/>
        <v>0</v>
      </c>
      <c r="J405" s="128">
        <f t="shared" si="18"/>
        <v>-59.110000000043101</v>
      </c>
    </row>
    <row r="406" spans="1:11" ht="47.25" x14ac:dyDescent="0.25">
      <c r="A406" s="269">
        <v>44594</v>
      </c>
      <c r="B406" s="263" t="s">
        <v>3719</v>
      </c>
      <c r="C406" s="433" t="s">
        <v>2933</v>
      </c>
      <c r="D406" s="463" t="s">
        <v>3720</v>
      </c>
      <c r="E406" s="51">
        <v>527487.35</v>
      </c>
      <c r="F406" s="481">
        <v>771480</v>
      </c>
      <c r="G406" s="9">
        <v>25693.49</v>
      </c>
      <c r="H406" s="9">
        <v>25693.49</v>
      </c>
      <c r="I406" s="11">
        <f t="shared" si="17"/>
        <v>0</v>
      </c>
      <c r="J406" s="128">
        <f t="shared" si="18"/>
        <v>-59.110000000043101</v>
      </c>
    </row>
    <row r="407" spans="1:11" ht="48.75" customHeight="1" x14ac:dyDescent="0.25">
      <c r="A407" s="269">
        <v>44601</v>
      </c>
      <c r="B407" s="596" t="s">
        <v>3725</v>
      </c>
      <c r="C407" s="588" t="s">
        <v>2933</v>
      </c>
      <c r="D407" s="463" t="s">
        <v>3726</v>
      </c>
      <c r="E407" s="51">
        <v>459630.96</v>
      </c>
      <c r="F407" s="481">
        <v>779580</v>
      </c>
      <c r="G407" s="9">
        <v>22521.1</v>
      </c>
      <c r="H407" s="9">
        <v>22271.1</v>
      </c>
      <c r="I407" s="11">
        <f t="shared" si="17"/>
        <v>-250</v>
      </c>
      <c r="J407" s="128">
        <f t="shared" si="18"/>
        <v>-309.1100000000431</v>
      </c>
      <c r="K407" s="9"/>
    </row>
    <row r="408" spans="1:11" ht="15.75" x14ac:dyDescent="0.25">
      <c r="A408" s="269"/>
      <c r="B408" s="597"/>
      <c r="C408" s="588"/>
      <c r="D408" s="479" t="s">
        <v>3638</v>
      </c>
      <c r="E408" s="51"/>
      <c r="F408" s="481" t="s">
        <v>3727</v>
      </c>
      <c r="G408" s="9"/>
      <c r="H408" s="9">
        <v>250</v>
      </c>
      <c r="I408" s="11">
        <f t="shared" si="17"/>
        <v>250</v>
      </c>
      <c r="J408" s="128">
        <f t="shared" si="18"/>
        <v>-59.110000000043101</v>
      </c>
      <c r="K408" s="9"/>
    </row>
    <row r="409" spans="1:11" ht="56.25" customHeight="1" x14ac:dyDescent="0.25">
      <c r="A409" s="269">
        <v>44602</v>
      </c>
      <c r="B409" s="335" t="s">
        <v>3728</v>
      </c>
      <c r="C409" s="459" t="s">
        <v>2933</v>
      </c>
      <c r="D409" s="463" t="s">
        <v>3729</v>
      </c>
      <c r="E409" s="51">
        <v>433305.93</v>
      </c>
      <c r="F409" s="481">
        <v>782885</v>
      </c>
      <c r="G409" s="9">
        <v>21164.75</v>
      </c>
      <c r="H409" s="9">
        <v>21164.75</v>
      </c>
      <c r="I409" s="11">
        <f t="shared" si="17"/>
        <v>0</v>
      </c>
      <c r="J409" s="128">
        <f t="shared" si="18"/>
        <v>-59.110000000043101</v>
      </c>
      <c r="K409" s="9"/>
    </row>
    <row r="410" spans="1:11" ht="47.25" customHeight="1" x14ac:dyDescent="0.25">
      <c r="A410" s="269">
        <v>44608</v>
      </c>
      <c r="B410" s="335" t="s">
        <v>3739</v>
      </c>
      <c r="C410" s="459" t="s">
        <v>2933</v>
      </c>
      <c r="D410" s="463" t="s">
        <v>3740</v>
      </c>
      <c r="E410" s="51">
        <v>504823.91</v>
      </c>
      <c r="F410" s="481">
        <v>790025</v>
      </c>
      <c r="G410" s="9">
        <v>24746.27</v>
      </c>
      <c r="H410" s="9">
        <v>24746.27</v>
      </c>
      <c r="I410" s="11">
        <f t="shared" si="17"/>
        <v>0</v>
      </c>
      <c r="J410" s="128">
        <f t="shared" si="18"/>
        <v>-59.110000000043101</v>
      </c>
      <c r="K410" s="9"/>
    </row>
    <row r="411" spans="1:11" ht="47.25" customHeight="1" x14ac:dyDescent="0.25">
      <c r="A411" s="269">
        <v>44609</v>
      </c>
      <c r="B411" s="335" t="s">
        <v>3741</v>
      </c>
      <c r="C411" s="459" t="s">
        <v>2933</v>
      </c>
      <c r="D411" s="463" t="s">
        <v>3742</v>
      </c>
      <c r="E411" s="51">
        <v>495861.04</v>
      </c>
      <c r="F411" s="481">
        <v>793889</v>
      </c>
      <c r="G411" s="9">
        <v>24402.61</v>
      </c>
      <c r="H411" s="9">
        <v>24402.61</v>
      </c>
      <c r="I411" s="11">
        <f t="shared" si="17"/>
        <v>0</v>
      </c>
      <c r="J411" s="128">
        <f t="shared" si="18"/>
        <v>-59.110000000043101</v>
      </c>
      <c r="K411" s="9"/>
    </row>
    <row r="412" spans="1:11" ht="47.25" x14ac:dyDescent="0.25">
      <c r="A412" s="269">
        <v>44615</v>
      </c>
      <c r="B412" s="335" t="s">
        <v>3761</v>
      </c>
      <c r="C412" s="459" t="s">
        <v>2933</v>
      </c>
      <c r="D412" s="463" t="s">
        <v>3762</v>
      </c>
      <c r="E412" s="51">
        <v>589936.24</v>
      </c>
      <c r="F412" s="481">
        <v>804979</v>
      </c>
      <c r="G412" s="9">
        <v>29042.3</v>
      </c>
      <c r="H412" s="9">
        <v>29042.3</v>
      </c>
      <c r="I412" s="11">
        <f t="shared" si="17"/>
        <v>0</v>
      </c>
      <c r="J412" s="128">
        <f t="shared" si="18"/>
        <v>-59.110000000043101</v>
      </c>
      <c r="K412" s="9"/>
    </row>
    <row r="413" spans="1:11" ht="47.25" x14ac:dyDescent="0.25">
      <c r="A413" s="269">
        <v>44616</v>
      </c>
      <c r="B413" s="335" t="s">
        <v>3763</v>
      </c>
      <c r="C413" s="459" t="s">
        <v>2933</v>
      </c>
      <c r="D413" s="463" t="s">
        <v>3764</v>
      </c>
      <c r="E413" s="51">
        <v>607618.05000000005</v>
      </c>
      <c r="F413" s="481">
        <v>805125</v>
      </c>
      <c r="G413" s="9">
        <v>29539.040000000001</v>
      </c>
      <c r="H413" s="9">
        <v>29539.040000000001</v>
      </c>
      <c r="I413" s="11">
        <f t="shared" si="17"/>
        <v>0</v>
      </c>
      <c r="J413" s="128">
        <f t="shared" si="18"/>
        <v>-59.110000000043101</v>
      </c>
      <c r="K413" s="9"/>
    </row>
    <row r="414" spans="1:11" ht="47.25" x14ac:dyDescent="0.25">
      <c r="A414" s="269">
        <v>44623</v>
      </c>
      <c r="B414" s="336" t="s">
        <v>3771</v>
      </c>
      <c r="C414" s="459" t="s">
        <v>2933</v>
      </c>
      <c r="D414" s="463" t="s">
        <v>3772</v>
      </c>
      <c r="E414" s="51">
        <v>665394.47</v>
      </c>
      <c r="F414" s="481">
        <v>817197</v>
      </c>
      <c r="G414" s="9">
        <v>32261.55</v>
      </c>
      <c r="H414" s="9">
        <v>32261.55</v>
      </c>
      <c r="I414" s="11">
        <f t="shared" si="17"/>
        <v>0</v>
      </c>
      <c r="J414" s="128">
        <f t="shared" si="18"/>
        <v>-59.110000000043101</v>
      </c>
      <c r="K414" s="9"/>
    </row>
    <row r="415" spans="1:11" ht="47.25" x14ac:dyDescent="0.25">
      <c r="A415" s="269">
        <v>44629</v>
      </c>
      <c r="B415" s="336" t="s">
        <v>3773</v>
      </c>
      <c r="C415" s="459" t="s">
        <v>2933</v>
      </c>
      <c r="D415" s="477" t="s">
        <v>3774</v>
      </c>
      <c r="E415" s="51">
        <v>731010.26</v>
      </c>
      <c r="F415" s="481">
        <v>822322</v>
      </c>
      <c r="G415" s="9">
        <v>34530.480000000003</v>
      </c>
      <c r="H415" s="9">
        <v>34530.480000000003</v>
      </c>
      <c r="I415" s="11">
        <f t="shared" si="17"/>
        <v>0</v>
      </c>
      <c r="J415" s="128">
        <f t="shared" si="18"/>
        <v>-59.110000000043101</v>
      </c>
      <c r="K415" s="9"/>
    </row>
    <row r="416" spans="1:11" ht="47.25" x14ac:dyDescent="0.25">
      <c r="A416" s="269">
        <v>44630</v>
      </c>
      <c r="B416" s="336" t="s">
        <v>3777</v>
      </c>
      <c r="C416" s="424" t="s">
        <v>2798</v>
      </c>
      <c r="D416" s="463" t="s">
        <v>3778</v>
      </c>
      <c r="E416" s="51">
        <v>708810.27</v>
      </c>
      <c r="F416" s="481">
        <v>824039</v>
      </c>
      <c r="G416" s="9">
        <v>33497.65</v>
      </c>
      <c r="H416" s="9">
        <v>33497.65</v>
      </c>
      <c r="I416" s="11">
        <f t="shared" si="17"/>
        <v>0</v>
      </c>
      <c r="J416" s="128">
        <f t="shared" si="18"/>
        <v>-59.110000000043101</v>
      </c>
      <c r="K416" s="9"/>
    </row>
    <row r="417" spans="1:11" ht="47.25" x14ac:dyDescent="0.25">
      <c r="A417" s="269">
        <v>44635</v>
      </c>
      <c r="B417" s="337" t="s">
        <v>3788</v>
      </c>
      <c r="C417" s="459" t="s">
        <v>2933</v>
      </c>
      <c r="D417" s="463" t="s">
        <v>3787</v>
      </c>
      <c r="E417" s="51">
        <v>657277.11</v>
      </c>
      <c r="F417" s="481">
        <v>833940</v>
      </c>
      <c r="G417" s="9">
        <v>31508.97</v>
      </c>
      <c r="H417" s="9">
        <v>31508.97</v>
      </c>
      <c r="I417" s="11">
        <f t="shared" ref="I417:I496" si="19">H417-G417</f>
        <v>0</v>
      </c>
      <c r="J417" s="128">
        <f t="shared" si="18"/>
        <v>-59.110000000043101</v>
      </c>
      <c r="K417" s="9"/>
    </row>
    <row r="418" spans="1:11" ht="47.25" x14ac:dyDescent="0.25">
      <c r="A418" s="269">
        <v>44637</v>
      </c>
      <c r="B418" s="337" t="s">
        <v>3799</v>
      </c>
      <c r="C418" s="459" t="s">
        <v>2933</v>
      </c>
      <c r="D418" s="463" t="s">
        <v>3800</v>
      </c>
      <c r="E418" s="51">
        <v>647326.06000000006</v>
      </c>
      <c r="F418" s="481">
        <v>834246</v>
      </c>
      <c r="G418" s="9">
        <v>31106.49</v>
      </c>
      <c r="H418" s="9">
        <v>31106.49</v>
      </c>
      <c r="I418" s="11">
        <f t="shared" si="19"/>
        <v>0</v>
      </c>
      <c r="J418" s="128">
        <f t="shared" si="18"/>
        <v>-59.110000000043101</v>
      </c>
      <c r="K418" s="9"/>
    </row>
    <row r="419" spans="1:11" ht="47.25" x14ac:dyDescent="0.25">
      <c r="A419" s="269">
        <v>44643</v>
      </c>
      <c r="B419" s="337" t="s">
        <v>3806</v>
      </c>
      <c r="C419" s="459" t="s">
        <v>2933</v>
      </c>
      <c r="D419" s="463" t="s">
        <v>3805</v>
      </c>
      <c r="E419" s="51">
        <v>588146.31999999995</v>
      </c>
      <c r="F419" s="481">
        <v>842495</v>
      </c>
      <c r="G419" s="9">
        <v>28975.58</v>
      </c>
      <c r="H419" s="9">
        <v>28975.58</v>
      </c>
      <c r="I419" s="11">
        <f t="shared" si="19"/>
        <v>0</v>
      </c>
      <c r="J419" s="128">
        <f t="shared" si="18"/>
        <v>-59.110000000043101</v>
      </c>
      <c r="K419" s="9"/>
    </row>
    <row r="420" spans="1:11" ht="54.75" customHeight="1" x14ac:dyDescent="0.25">
      <c r="A420" s="269">
        <v>44644</v>
      </c>
      <c r="B420" s="337" t="s">
        <v>3807</v>
      </c>
      <c r="C420" s="459" t="s">
        <v>2933</v>
      </c>
      <c r="D420" s="463" t="s">
        <v>3808</v>
      </c>
      <c r="E420" s="51">
        <v>597727.1</v>
      </c>
      <c r="F420" s="481">
        <v>843804</v>
      </c>
      <c r="G420" s="9">
        <v>29612.44</v>
      </c>
      <c r="H420" s="9">
        <v>29612.44</v>
      </c>
      <c r="I420" s="11">
        <f t="shared" si="19"/>
        <v>0</v>
      </c>
      <c r="J420" s="128">
        <f t="shared" si="18"/>
        <v>-59.110000000043101</v>
      </c>
      <c r="K420" s="9"/>
    </row>
    <row r="421" spans="1:11" ht="47.25" x14ac:dyDescent="0.25">
      <c r="A421" s="269">
        <v>44648</v>
      </c>
      <c r="B421" s="337" t="s">
        <v>3819</v>
      </c>
      <c r="C421" s="459" t="s">
        <v>2933</v>
      </c>
      <c r="D421" s="463" t="s">
        <v>3820</v>
      </c>
      <c r="E421" s="51">
        <v>606941.44999999995</v>
      </c>
      <c r="F421" s="481">
        <v>852660</v>
      </c>
      <c r="G421" s="9">
        <v>30377.45</v>
      </c>
      <c r="H421" s="9">
        <v>30377.45</v>
      </c>
      <c r="I421" s="11">
        <f t="shared" si="19"/>
        <v>0</v>
      </c>
      <c r="J421" s="128">
        <f t="shared" si="18"/>
        <v>-59.110000000043101</v>
      </c>
      <c r="K421" s="9"/>
    </row>
    <row r="422" spans="1:11" ht="53.25" customHeight="1" x14ac:dyDescent="0.25">
      <c r="A422" s="269">
        <v>44650</v>
      </c>
      <c r="B422" s="337" t="s">
        <v>3821</v>
      </c>
      <c r="C422" s="459" t="s">
        <v>2933</v>
      </c>
      <c r="D422" s="463" t="s">
        <v>3822</v>
      </c>
      <c r="E422" s="51">
        <v>618725.05000000005</v>
      </c>
      <c r="F422" s="481">
        <v>853742</v>
      </c>
      <c r="G422" s="9">
        <v>30971.87</v>
      </c>
      <c r="H422" s="9">
        <v>30971.87</v>
      </c>
      <c r="I422" s="11">
        <f t="shared" si="19"/>
        <v>0</v>
      </c>
      <c r="J422" s="128">
        <f t="shared" si="18"/>
        <v>-59.110000000043101</v>
      </c>
      <c r="K422" s="9"/>
    </row>
    <row r="423" spans="1:11" ht="53.25" customHeight="1" x14ac:dyDescent="0.25">
      <c r="A423" s="269">
        <v>44657</v>
      </c>
      <c r="B423" s="338" t="s">
        <v>3835</v>
      </c>
      <c r="C423" s="459" t="s">
        <v>2933</v>
      </c>
      <c r="D423" s="463" t="s">
        <v>3836</v>
      </c>
      <c r="E423" s="51">
        <v>638656.64</v>
      </c>
      <c r="F423" s="481">
        <v>862839</v>
      </c>
      <c r="G423" s="9">
        <v>31648</v>
      </c>
      <c r="H423" s="9">
        <v>31648</v>
      </c>
      <c r="I423" s="11">
        <f t="shared" si="19"/>
        <v>0</v>
      </c>
      <c r="J423" s="128">
        <f t="shared" si="18"/>
        <v>-59.110000000043101</v>
      </c>
      <c r="K423" s="9"/>
    </row>
    <row r="424" spans="1:11" ht="47.25" x14ac:dyDescent="0.25">
      <c r="A424" s="269">
        <v>44658</v>
      </c>
      <c r="B424" s="338" t="s">
        <v>3833</v>
      </c>
      <c r="C424" s="424" t="s">
        <v>2798</v>
      </c>
      <c r="D424" s="463" t="s">
        <v>3834</v>
      </c>
      <c r="E424" s="51">
        <v>614569.93000000005</v>
      </c>
      <c r="F424" s="481">
        <v>865435</v>
      </c>
      <c r="G424" s="9">
        <v>30522.47</v>
      </c>
      <c r="H424" s="9">
        <v>30522.47</v>
      </c>
      <c r="I424" s="11">
        <f t="shared" si="19"/>
        <v>0</v>
      </c>
      <c r="J424" s="128">
        <f t="shared" ref="J424:J436" si="20">J423+I424</f>
        <v>-59.110000000043101</v>
      </c>
      <c r="K424" s="9"/>
    </row>
    <row r="425" spans="1:11" ht="47.25" x14ac:dyDescent="0.25">
      <c r="A425" s="269">
        <v>44663</v>
      </c>
      <c r="B425" s="338" t="s">
        <v>3841</v>
      </c>
      <c r="C425" s="459" t="s">
        <v>2933</v>
      </c>
      <c r="D425" s="463">
        <v>35030</v>
      </c>
      <c r="E425" s="51">
        <v>622404.85</v>
      </c>
      <c r="F425" s="481">
        <v>873775</v>
      </c>
      <c r="G425" s="9">
        <v>31339.62</v>
      </c>
      <c r="H425" s="9">
        <v>31339.62</v>
      </c>
      <c r="I425" s="11">
        <f t="shared" si="19"/>
        <v>0</v>
      </c>
      <c r="J425" s="128">
        <f t="shared" si="20"/>
        <v>-59.110000000043101</v>
      </c>
      <c r="K425" s="9"/>
    </row>
    <row r="426" spans="1:11" ht="47.25" x14ac:dyDescent="0.25">
      <c r="A426" s="269">
        <v>44669</v>
      </c>
      <c r="B426" s="338" t="s">
        <v>3852</v>
      </c>
      <c r="C426" s="459" t="s">
        <v>2933</v>
      </c>
      <c r="D426" s="463">
        <v>44122</v>
      </c>
      <c r="E426" s="51">
        <v>686303.61</v>
      </c>
      <c r="F426" s="481">
        <v>883477</v>
      </c>
      <c r="G426" s="9">
        <v>34557.08</v>
      </c>
      <c r="H426" s="9">
        <v>34557.08</v>
      </c>
      <c r="I426" s="11">
        <f t="shared" si="19"/>
        <v>0</v>
      </c>
      <c r="J426" s="128">
        <f t="shared" si="20"/>
        <v>-59.110000000043101</v>
      </c>
      <c r="K426" s="9"/>
    </row>
    <row r="427" spans="1:11" ht="47.25" x14ac:dyDescent="0.25">
      <c r="A427" s="269">
        <v>44671</v>
      </c>
      <c r="B427" s="338" t="s">
        <v>3842</v>
      </c>
      <c r="C427" s="424" t="s">
        <v>2798</v>
      </c>
      <c r="D427" s="463">
        <v>35040</v>
      </c>
      <c r="E427" s="51">
        <v>669913.69999999995</v>
      </c>
      <c r="F427" s="481">
        <v>884106</v>
      </c>
      <c r="G427" s="9">
        <v>33437.17</v>
      </c>
      <c r="H427" s="9">
        <v>33437.17</v>
      </c>
      <c r="I427" s="11">
        <f t="shared" si="19"/>
        <v>0</v>
      </c>
      <c r="J427" s="128">
        <f t="shared" si="20"/>
        <v>-59.110000000043101</v>
      </c>
      <c r="K427" s="9"/>
    </row>
    <row r="428" spans="1:11" ht="47.25" x14ac:dyDescent="0.25">
      <c r="A428" s="269">
        <v>44671</v>
      </c>
      <c r="B428" s="338" t="s">
        <v>3843</v>
      </c>
      <c r="C428" s="424" t="s">
        <v>2798</v>
      </c>
      <c r="D428" s="463">
        <v>35041</v>
      </c>
      <c r="E428" s="51">
        <v>690284.09</v>
      </c>
      <c r="F428" s="481">
        <v>885698</v>
      </c>
      <c r="G428" s="9">
        <v>34453.910000000003</v>
      </c>
      <c r="H428" s="9">
        <v>34453.910000000003</v>
      </c>
      <c r="I428" s="11">
        <f t="shared" si="19"/>
        <v>0</v>
      </c>
      <c r="J428" s="128">
        <f t="shared" si="20"/>
        <v>-59.110000000043101</v>
      </c>
      <c r="K428" s="9"/>
    </row>
    <row r="429" spans="1:11" ht="47.25" x14ac:dyDescent="0.25">
      <c r="A429" s="269">
        <v>44673</v>
      </c>
      <c r="B429" s="338" t="s">
        <v>3853</v>
      </c>
      <c r="C429" s="424" t="s">
        <v>2798</v>
      </c>
      <c r="D429" s="463">
        <v>35049</v>
      </c>
      <c r="E429" s="51">
        <v>733055.89</v>
      </c>
      <c r="F429" s="481">
        <v>889592</v>
      </c>
      <c r="G429" s="9">
        <v>36057.839999999997</v>
      </c>
      <c r="H429" s="9">
        <v>36057.839999999997</v>
      </c>
      <c r="I429" s="11">
        <f t="shared" si="19"/>
        <v>0</v>
      </c>
      <c r="J429" s="128">
        <f t="shared" si="20"/>
        <v>-59.110000000043101</v>
      </c>
      <c r="K429" s="9"/>
    </row>
    <row r="430" spans="1:11" ht="47.25" x14ac:dyDescent="0.25">
      <c r="A430" s="269">
        <v>44678</v>
      </c>
      <c r="B430" s="338" t="s">
        <v>3864</v>
      </c>
      <c r="C430" s="459" t="s">
        <v>2933</v>
      </c>
      <c r="D430" s="463">
        <v>35042</v>
      </c>
      <c r="E430" s="51">
        <v>760236.32</v>
      </c>
      <c r="F430" s="481">
        <v>893672</v>
      </c>
      <c r="G430" s="9">
        <v>37175.370000000003</v>
      </c>
      <c r="H430" s="9">
        <v>37175.370000000003</v>
      </c>
      <c r="I430" s="11">
        <f t="shared" si="19"/>
        <v>0</v>
      </c>
      <c r="J430" s="128">
        <f t="shared" si="20"/>
        <v>-59.110000000043101</v>
      </c>
      <c r="K430" s="9"/>
    </row>
    <row r="431" spans="1:11" ht="47.25" x14ac:dyDescent="0.25">
      <c r="A431" s="269">
        <v>44679</v>
      </c>
      <c r="B431" s="338" t="s">
        <v>3859</v>
      </c>
      <c r="C431" s="424" t="s">
        <v>2798</v>
      </c>
      <c r="D431" s="463">
        <v>35095</v>
      </c>
      <c r="E431" s="51">
        <v>786237.77</v>
      </c>
      <c r="F431" s="481">
        <v>895110</v>
      </c>
      <c r="G431" s="9">
        <v>38343.71</v>
      </c>
      <c r="H431" s="9">
        <v>38343.71</v>
      </c>
      <c r="I431" s="11">
        <f t="shared" si="19"/>
        <v>0</v>
      </c>
      <c r="J431" s="128">
        <f t="shared" si="20"/>
        <v>-59.110000000043101</v>
      </c>
      <c r="K431" s="9"/>
    </row>
    <row r="432" spans="1:11" ht="47.25" x14ac:dyDescent="0.25">
      <c r="A432" s="269">
        <v>44680</v>
      </c>
      <c r="B432" s="338" t="s">
        <v>3858</v>
      </c>
      <c r="C432" s="424" t="s">
        <v>2798</v>
      </c>
      <c r="D432" s="463">
        <v>35043</v>
      </c>
      <c r="E432" s="51">
        <v>790735.43</v>
      </c>
      <c r="F432" s="481">
        <v>8996661</v>
      </c>
      <c r="G432" s="9">
        <v>38628.99</v>
      </c>
      <c r="H432" s="9">
        <v>38628.99</v>
      </c>
      <c r="I432" s="11">
        <f t="shared" si="19"/>
        <v>0</v>
      </c>
      <c r="J432" s="128">
        <f t="shared" si="20"/>
        <v>-59.110000000043101</v>
      </c>
      <c r="K432" s="9"/>
    </row>
    <row r="433" spans="1:11" ht="59.25" customHeight="1" x14ac:dyDescent="0.25">
      <c r="A433" s="269">
        <v>44685</v>
      </c>
      <c r="B433" s="340" t="s">
        <v>3877</v>
      </c>
      <c r="C433" s="424" t="s">
        <v>2798</v>
      </c>
      <c r="D433" s="463">
        <v>35044</v>
      </c>
      <c r="E433" s="51">
        <v>851045.89</v>
      </c>
      <c r="F433" s="481">
        <v>903432</v>
      </c>
      <c r="G433" s="9">
        <v>41894.550000000003</v>
      </c>
      <c r="H433" s="9">
        <v>41894.550000000003</v>
      </c>
      <c r="I433" s="11">
        <f t="shared" si="19"/>
        <v>0</v>
      </c>
      <c r="J433" s="128">
        <f t="shared" si="20"/>
        <v>-59.110000000043101</v>
      </c>
      <c r="K433" s="9"/>
    </row>
    <row r="434" spans="1:11" ht="59.25" customHeight="1" x14ac:dyDescent="0.25">
      <c r="A434" s="269">
        <v>44687</v>
      </c>
      <c r="B434" s="340" t="s">
        <v>3893</v>
      </c>
      <c r="C434" s="459" t="s">
        <v>2933</v>
      </c>
      <c r="D434" s="463">
        <v>35089</v>
      </c>
      <c r="E434" s="51">
        <v>834316.23</v>
      </c>
      <c r="F434" s="481">
        <v>905937</v>
      </c>
      <c r="G434" s="9">
        <v>41446.410000000003</v>
      </c>
      <c r="H434" s="9">
        <v>41446.410000000003</v>
      </c>
      <c r="I434" s="11">
        <f t="shared" si="19"/>
        <v>0</v>
      </c>
      <c r="J434" s="128">
        <f t="shared" si="20"/>
        <v>-59.110000000043101</v>
      </c>
      <c r="K434" s="9"/>
    </row>
    <row r="435" spans="1:11" ht="47.25" x14ac:dyDescent="0.25">
      <c r="A435" s="269">
        <v>44690</v>
      </c>
      <c r="B435" s="340" t="s">
        <v>3878</v>
      </c>
      <c r="C435" s="424" t="s">
        <v>2798</v>
      </c>
      <c r="D435" s="463">
        <v>35045</v>
      </c>
      <c r="E435" s="51">
        <v>842404.33</v>
      </c>
      <c r="F435" s="481">
        <v>910052</v>
      </c>
      <c r="G435" s="9">
        <v>41365.300000000003</v>
      </c>
      <c r="H435" s="9">
        <v>41365.300000000003</v>
      </c>
      <c r="I435" s="11">
        <f t="shared" si="19"/>
        <v>0</v>
      </c>
      <c r="J435" s="128">
        <f t="shared" si="20"/>
        <v>-59.110000000043101</v>
      </c>
      <c r="K435" s="9"/>
    </row>
    <row r="436" spans="1:11" ht="47.25" x14ac:dyDescent="0.25">
      <c r="A436" s="269">
        <v>44693</v>
      </c>
      <c r="B436" s="340" t="s">
        <v>3879</v>
      </c>
      <c r="C436" s="424" t="s">
        <v>2798</v>
      </c>
      <c r="D436" s="463" t="s">
        <v>3880</v>
      </c>
      <c r="E436" s="51">
        <v>835038.73</v>
      </c>
      <c r="F436" s="481">
        <v>914168</v>
      </c>
      <c r="G436" s="9">
        <v>41175.480000000003</v>
      </c>
      <c r="H436" s="9">
        <v>41175.480000000003</v>
      </c>
      <c r="I436" s="11">
        <f t="shared" si="19"/>
        <v>0</v>
      </c>
      <c r="J436" s="128">
        <f t="shared" si="20"/>
        <v>-59.110000000043101</v>
      </c>
      <c r="K436" s="9"/>
    </row>
    <row r="437" spans="1:11" ht="47.25" x14ac:dyDescent="0.25">
      <c r="A437" s="269">
        <v>44694</v>
      </c>
      <c r="B437" s="340" t="s">
        <v>3881</v>
      </c>
      <c r="C437" s="424" t="s">
        <v>2798</v>
      </c>
      <c r="D437" s="463" t="s">
        <v>3882</v>
      </c>
      <c r="E437" s="51">
        <v>871329.32</v>
      </c>
      <c r="F437" s="481">
        <v>915976</v>
      </c>
      <c r="G437" s="9">
        <v>43242.15</v>
      </c>
      <c r="H437" s="9">
        <v>43242.15</v>
      </c>
      <c r="I437" s="11">
        <f t="shared" si="19"/>
        <v>0</v>
      </c>
      <c r="J437" s="128">
        <f t="shared" ref="J437:J504" si="21">J436+I437</f>
        <v>-59.110000000043101</v>
      </c>
      <c r="K437" s="9"/>
    </row>
    <row r="438" spans="1:11" ht="57" customHeight="1" x14ac:dyDescent="0.25">
      <c r="A438" s="269">
        <v>44697</v>
      </c>
      <c r="B438" s="340" t="s">
        <v>3896</v>
      </c>
      <c r="C438" s="459" t="s">
        <v>2933</v>
      </c>
      <c r="D438" s="463" t="s">
        <v>3897</v>
      </c>
      <c r="E438" s="51">
        <v>811286.29</v>
      </c>
      <c r="F438" s="481">
        <v>919903</v>
      </c>
      <c r="G438" s="9">
        <v>40322.379999999997</v>
      </c>
      <c r="H438" s="9">
        <v>40322.379999999997</v>
      </c>
      <c r="I438" s="11">
        <f t="shared" si="19"/>
        <v>0</v>
      </c>
      <c r="J438" s="128">
        <f t="shared" si="21"/>
        <v>-59.110000000043101</v>
      </c>
      <c r="K438" s="9"/>
    </row>
    <row r="439" spans="1:11" ht="47.25" x14ac:dyDescent="0.25">
      <c r="A439" s="269">
        <v>44699</v>
      </c>
      <c r="B439" s="340" t="s">
        <v>3904</v>
      </c>
      <c r="C439" s="459" t="s">
        <v>2933</v>
      </c>
      <c r="D439" s="463" t="s">
        <v>3905</v>
      </c>
      <c r="E439" s="51">
        <v>729080</v>
      </c>
      <c r="F439" s="481">
        <v>925770</v>
      </c>
      <c r="G439" s="9">
        <v>36511.14</v>
      </c>
      <c r="H439" s="9">
        <v>36511.54</v>
      </c>
      <c r="I439" s="11">
        <f t="shared" si="19"/>
        <v>0.40000000000145519</v>
      </c>
      <c r="J439" s="128">
        <f t="shared" si="21"/>
        <v>-58.710000000041646</v>
      </c>
      <c r="K439" s="9"/>
    </row>
    <row r="440" spans="1:11" ht="47.25" x14ac:dyDescent="0.25">
      <c r="A440" s="269">
        <v>44700</v>
      </c>
      <c r="B440" s="340" t="s">
        <v>3906</v>
      </c>
      <c r="C440" s="459" t="s">
        <v>2933</v>
      </c>
      <c r="D440" s="463" t="s">
        <v>3907</v>
      </c>
      <c r="E440" s="51">
        <v>717816.85</v>
      </c>
      <c r="F440" s="481">
        <v>927952</v>
      </c>
      <c r="G440" s="9">
        <v>36025.94</v>
      </c>
      <c r="H440" s="9">
        <v>36025.94</v>
      </c>
      <c r="I440" s="11">
        <f t="shared" si="19"/>
        <v>0</v>
      </c>
      <c r="J440" s="128">
        <f t="shared" si="21"/>
        <v>-58.710000000041646</v>
      </c>
      <c r="K440" s="9"/>
    </row>
    <row r="441" spans="1:11" ht="54.75" customHeight="1" x14ac:dyDescent="0.25">
      <c r="A441" s="269">
        <v>44706</v>
      </c>
      <c r="B441" s="340" t="s">
        <v>3908</v>
      </c>
      <c r="C441" s="424" t="s">
        <v>2798</v>
      </c>
      <c r="D441" s="463" t="s">
        <v>3909</v>
      </c>
      <c r="E441" s="51">
        <v>750614.48</v>
      </c>
      <c r="F441" s="481">
        <v>934165</v>
      </c>
      <c r="G441" s="9">
        <v>37787.68</v>
      </c>
      <c r="H441" s="9">
        <v>37787.68</v>
      </c>
      <c r="I441" s="11">
        <f t="shared" si="19"/>
        <v>0</v>
      </c>
      <c r="J441" s="128">
        <f t="shared" si="21"/>
        <v>-58.710000000041646</v>
      </c>
      <c r="K441" s="9"/>
    </row>
    <row r="442" spans="1:11" ht="56.25" customHeight="1" x14ac:dyDescent="0.25">
      <c r="A442" s="269">
        <v>44704</v>
      </c>
      <c r="B442" s="340" t="s">
        <v>3918</v>
      </c>
      <c r="C442" s="459" t="s">
        <v>2933</v>
      </c>
      <c r="D442" s="463" t="s">
        <v>3919</v>
      </c>
      <c r="E442" s="51">
        <v>714802.5</v>
      </c>
      <c r="F442" s="481">
        <v>929667</v>
      </c>
      <c r="G442" s="9">
        <v>35955.86</v>
      </c>
      <c r="H442" s="9">
        <v>35955.86</v>
      </c>
      <c r="I442" s="11">
        <f t="shared" si="19"/>
        <v>0</v>
      </c>
      <c r="J442" s="128">
        <f t="shared" si="21"/>
        <v>-58.710000000041646</v>
      </c>
      <c r="K442" s="9"/>
    </row>
    <row r="443" spans="1:11" ht="56.25" customHeight="1" x14ac:dyDescent="0.25">
      <c r="A443" s="269">
        <v>44708</v>
      </c>
      <c r="B443" s="340" t="s">
        <v>3926</v>
      </c>
      <c r="C443" s="459" t="s">
        <v>2933</v>
      </c>
      <c r="D443" s="463" t="s">
        <v>3927</v>
      </c>
      <c r="E443" s="51">
        <v>771907.35</v>
      </c>
      <c r="F443" s="481">
        <v>936161</v>
      </c>
      <c r="G443" s="9">
        <v>39006.89</v>
      </c>
      <c r="H443" s="9">
        <v>39006.89</v>
      </c>
      <c r="I443" s="11">
        <f t="shared" si="19"/>
        <v>0</v>
      </c>
      <c r="J443" s="128">
        <f t="shared" si="21"/>
        <v>-58.710000000041646</v>
      </c>
      <c r="K443" s="9"/>
    </row>
    <row r="444" spans="1:11" ht="55.5" customHeight="1" x14ac:dyDescent="0.25">
      <c r="A444" s="269">
        <v>44708</v>
      </c>
      <c r="B444" s="340" t="s">
        <v>3924</v>
      </c>
      <c r="C444" s="459" t="s">
        <v>2933</v>
      </c>
      <c r="D444" s="463" t="s">
        <v>3925</v>
      </c>
      <c r="E444" s="51">
        <v>795210.76</v>
      </c>
      <c r="F444" s="481">
        <v>939702</v>
      </c>
      <c r="G444" s="9">
        <v>40530.620000000003</v>
      </c>
      <c r="H444" s="9">
        <v>40530.620000000003</v>
      </c>
      <c r="I444" s="11">
        <f t="shared" si="19"/>
        <v>0</v>
      </c>
      <c r="J444" s="128">
        <f t="shared" si="21"/>
        <v>-58.710000000041646</v>
      </c>
      <c r="K444" s="9"/>
    </row>
    <row r="445" spans="1:11" ht="54.75" customHeight="1" x14ac:dyDescent="0.25">
      <c r="A445" s="269">
        <v>44712</v>
      </c>
      <c r="B445" s="340" t="s">
        <v>3929</v>
      </c>
      <c r="C445" s="424" t="s">
        <v>2798</v>
      </c>
      <c r="D445" s="463" t="s">
        <v>3928</v>
      </c>
      <c r="E445" s="51">
        <v>810082.18</v>
      </c>
      <c r="F445" s="481">
        <v>944817</v>
      </c>
      <c r="G445" s="9">
        <v>41100.06</v>
      </c>
      <c r="H445" s="9">
        <v>41100.06</v>
      </c>
      <c r="I445" s="11">
        <f t="shared" si="19"/>
        <v>0</v>
      </c>
      <c r="J445" s="128">
        <f t="shared" si="21"/>
        <v>-58.710000000041646</v>
      </c>
      <c r="K445" s="9"/>
    </row>
    <row r="446" spans="1:11" ht="53.25" customHeight="1" x14ac:dyDescent="0.25">
      <c r="A446" s="269">
        <v>44715</v>
      </c>
      <c r="B446" s="342" t="s">
        <v>3939</v>
      </c>
      <c r="C446" s="424" t="s">
        <v>2798</v>
      </c>
      <c r="D446" s="463" t="s">
        <v>3940</v>
      </c>
      <c r="E446" s="51">
        <v>800435.03</v>
      </c>
      <c r="F446" s="481">
        <v>946483</v>
      </c>
      <c r="G446" s="9">
        <v>40869.800000000003</v>
      </c>
      <c r="H446" s="9">
        <v>40869.800000000003</v>
      </c>
      <c r="I446" s="11">
        <f t="shared" si="19"/>
        <v>0</v>
      </c>
      <c r="J446" s="128">
        <f t="shared" si="21"/>
        <v>-58.710000000041646</v>
      </c>
      <c r="K446" s="9"/>
    </row>
    <row r="447" spans="1:11" ht="54" customHeight="1" x14ac:dyDescent="0.25">
      <c r="A447" s="269">
        <v>44722</v>
      </c>
      <c r="B447" s="342" t="s">
        <v>3939</v>
      </c>
      <c r="C447" s="459" t="s">
        <v>2933</v>
      </c>
      <c r="D447" s="463" t="s">
        <v>3945</v>
      </c>
      <c r="E447" s="51">
        <v>889666.41</v>
      </c>
      <c r="F447" s="481">
        <v>957561</v>
      </c>
      <c r="G447" s="9">
        <v>44461.09</v>
      </c>
      <c r="H447" s="9">
        <v>44461.09</v>
      </c>
      <c r="I447" s="11">
        <f t="shared" si="19"/>
        <v>0</v>
      </c>
      <c r="J447" s="128">
        <f t="shared" si="21"/>
        <v>-58.710000000041646</v>
      </c>
      <c r="K447" s="9"/>
    </row>
    <row r="448" spans="1:11" ht="54" customHeight="1" x14ac:dyDescent="0.25">
      <c r="A448" s="269">
        <v>44726</v>
      </c>
      <c r="B448" s="342" t="s">
        <v>3956</v>
      </c>
      <c r="C448" s="459" t="s">
        <v>2933</v>
      </c>
      <c r="D448" s="463" t="s">
        <v>3957</v>
      </c>
      <c r="E448" s="51">
        <v>901407.19</v>
      </c>
      <c r="F448" s="481">
        <v>960299</v>
      </c>
      <c r="G448" s="9">
        <v>43651.68</v>
      </c>
      <c r="H448" s="9">
        <v>43651.68</v>
      </c>
      <c r="I448" s="11">
        <f t="shared" si="19"/>
        <v>0</v>
      </c>
      <c r="J448" s="128">
        <f t="shared" si="21"/>
        <v>-58.710000000041646</v>
      </c>
      <c r="K448" s="9"/>
    </row>
    <row r="449" spans="1:11" ht="54" customHeight="1" x14ac:dyDescent="0.25">
      <c r="A449" s="269">
        <v>44729</v>
      </c>
      <c r="B449" s="342" t="s">
        <v>3958</v>
      </c>
      <c r="C449" s="459" t="s">
        <v>2933</v>
      </c>
      <c r="D449" s="463" t="s">
        <v>3959</v>
      </c>
      <c r="E449" s="51">
        <v>876955.55</v>
      </c>
      <c r="F449" s="481">
        <v>964588</v>
      </c>
      <c r="G449" s="9">
        <v>42636.89</v>
      </c>
      <c r="H449" s="9">
        <v>42636.89</v>
      </c>
      <c r="I449" s="11">
        <f t="shared" si="19"/>
        <v>0</v>
      </c>
      <c r="J449" s="128">
        <f t="shared" si="21"/>
        <v>-58.710000000041646</v>
      </c>
      <c r="K449" s="9"/>
    </row>
    <row r="450" spans="1:11" ht="60" customHeight="1" x14ac:dyDescent="0.25">
      <c r="A450" s="269">
        <v>44729</v>
      </c>
      <c r="B450" s="342" t="s">
        <v>3946</v>
      </c>
      <c r="C450" s="424" t="s">
        <v>2798</v>
      </c>
      <c r="D450" s="463" t="s">
        <v>3947</v>
      </c>
      <c r="E450" s="51">
        <v>848778.29</v>
      </c>
      <c r="F450" s="481">
        <v>966130</v>
      </c>
      <c r="G450" s="9">
        <v>41529.42</v>
      </c>
      <c r="H450" s="9">
        <v>41529.42</v>
      </c>
      <c r="I450" s="11">
        <f t="shared" si="19"/>
        <v>0</v>
      </c>
      <c r="J450" s="128">
        <f t="shared" si="21"/>
        <v>-58.710000000041646</v>
      </c>
      <c r="K450" s="9"/>
    </row>
    <row r="451" spans="1:11" ht="63.75" customHeight="1" x14ac:dyDescent="0.25">
      <c r="A451" s="269">
        <v>44732</v>
      </c>
      <c r="B451" s="342" t="s">
        <v>3960</v>
      </c>
      <c r="C451" s="459" t="s">
        <v>2933</v>
      </c>
      <c r="D451" s="463" t="s">
        <v>3961</v>
      </c>
      <c r="E451" s="51">
        <v>899366.89</v>
      </c>
      <c r="F451" s="481">
        <v>969708</v>
      </c>
      <c r="G451" s="9">
        <v>44347.48</v>
      </c>
      <c r="H451" s="9">
        <v>44347.48</v>
      </c>
      <c r="I451" s="11">
        <f t="shared" si="19"/>
        <v>0</v>
      </c>
      <c r="J451" s="128">
        <f t="shared" si="21"/>
        <v>-58.710000000041646</v>
      </c>
      <c r="K451" s="9"/>
    </row>
    <row r="452" spans="1:11" ht="62.25" customHeight="1" x14ac:dyDescent="0.25">
      <c r="A452" s="269">
        <v>44736</v>
      </c>
      <c r="B452" s="342" t="s">
        <v>3964</v>
      </c>
      <c r="C452" s="424" t="s">
        <v>2798</v>
      </c>
      <c r="D452" s="463" t="s">
        <v>3965</v>
      </c>
      <c r="E452" s="51">
        <v>902092.25</v>
      </c>
      <c r="F452" s="481">
        <v>976537</v>
      </c>
      <c r="G452" s="9">
        <v>45354.06</v>
      </c>
      <c r="H452" s="9">
        <v>45354.06</v>
      </c>
      <c r="I452" s="11">
        <f t="shared" si="19"/>
        <v>0</v>
      </c>
      <c r="J452" s="128">
        <f t="shared" si="21"/>
        <v>-58.710000000041646</v>
      </c>
      <c r="K452" s="9"/>
    </row>
    <row r="453" spans="1:11" ht="58.5" customHeight="1" x14ac:dyDescent="0.25">
      <c r="A453" s="269">
        <v>44736</v>
      </c>
      <c r="B453" s="342" t="s">
        <v>3977</v>
      </c>
      <c r="C453" s="459" t="s">
        <v>2933</v>
      </c>
      <c r="D453" s="463" t="s">
        <v>3976</v>
      </c>
      <c r="E453" s="51">
        <v>925878.34</v>
      </c>
      <c r="F453" s="481">
        <v>974312</v>
      </c>
      <c r="G453" s="9">
        <v>46224.58</v>
      </c>
      <c r="H453" s="9">
        <v>46224.58</v>
      </c>
      <c r="I453" s="11">
        <f t="shared" si="19"/>
        <v>0</v>
      </c>
      <c r="J453" s="128">
        <f t="shared" si="21"/>
        <v>-58.710000000041646</v>
      </c>
      <c r="K453" s="9"/>
    </row>
    <row r="454" spans="1:11" ht="56.25" customHeight="1" x14ac:dyDescent="0.25">
      <c r="A454" s="269">
        <v>44739</v>
      </c>
      <c r="B454" s="342" t="s">
        <v>3978</v>
      </c>
      <c r="C454" s="459" t="s">
        <v>2933</v>
      </c>
      <c r="D454" s="463" t="s">
        <v>3979</v>
      </c>
      <c r="E454" s="51">
        <v>896931.2</v>
      </c>
      <c r="F454" s="481">
        <v>979973</v>
      </c>
      <c r="G454" s="9">
        <v>45067.39</v>
      </c>
      <c r="H454" s="9">
        <v>45067.39</v>
      </c>
      <c r="I454" s="11">
        <f t="shared" si="19"/>
        <v>0</v>
      </c>
      <c r="J454" s="128">
        <f t="shared" si="21"/>
        <v>-58.710000000041646</v>
      </c>
      <c r="K454" s="9"/>
    </row>
    <row r="455" spans="1:11" ht="57.75" customHeight="1" x14ac:dyDescent="0.25">
      <c r="A455" s="269">
        <v>44741</v>
      </c>
      <c r="B455" s="342" t="s">
        <v>3985</v>
      </c>
      <c r="C455" s="459" t="s">
        <v>2933</v>
      </c>
      <c r="D455" s="463" t="s">
        <v>3986</v>
      </c>
      <c r="E455" s="51">
        <v>864475.12</v>
      </c>
      <c r="F455" s="481">
        <v>986432</v>
      </c>
      <c r="G455" s="9">
        <v>42965.96</v>
      </c>
      <c r="H455" s="9">
        <v>42965.96</v>
      </c>
      <c r="I455" s="11">
        <f t="shared" si="19"/>
        <v>0</v>
      </c>
      <c r="J455" s="128">
        <f t="shared" si="21"/>
        <v>-58.710000000041646</v>
      </c>
      <c r="K455" s="9"/>
    </row>
    <row r="456" spans="1:11" ht="54.75" customHeight="1" x14ac:dyDescent="0.25">
      <c r="A456" s="269">
        <v>44743</v>
      </c>
      <c r="B456" s="340" t="s">
        <v>3989</v>
      </c>
      <c r="C456" s="424" t="s">
        <v>2798</v>
      </c>
      <c r="D456" s="463" t="s">
        <v>3990</v>
      </c>
      <c r="E456" s="51">
        <v>934398.74</v>
      </c>
      <c r="F456" s="481">
        <v>986256</v>
      </c>
      <c r="G456" s="9">
        <v>45916.4</v>
      </c>
      <c r="H456" s="9">
        <v>45916.4</v>
      </c>
      <c r="I456" s="11">
        <f t="shared" si="19"/>
        <v>0</v>
      </c>
      <c r="J456" s="128">
        <f t="shared" si="21"/>
        <v>-58.710000000041646</v>
      </c>
      <c r="K456" s="9"/>
    </row>
    <row r="457" spans="1:11" ht="53.25" customHeight="1" x14ac:dyDescent="0.25">
      <c r="A457" s="269">
        <v>44747</v>
      </c>
      <c r="B457" s="340" t="s">
        <v>3991</v>
      </c>
      <c r="C457" s="424" t="s">
        <v>2798</v>
      </c>
      <c r="D457" s="463" t="s">
        <v>3992</v>
      </c>
      <c r="E457" s="51">
        <v>924080.32</v>
      </c>
      <c r="F457" s="481">
        <v>990728</v>
      </c>
      <c r="G457" s="9">
        <v>44866.98</v>
      </c>
      <c r="H457" s="9">
        <v>44866.98</v>
      </c>
      <c r="I457" s="11">
        <f t="shared" si="19"/>
        <v>0</v>
      </c>
      <c r="J457" s="128">
        <f t="shared" si="21"/>
        <v>-58.710000000041646</v>
      </c>
      <c r="K457" s="9"/>
    </row>
    <row r="458" spans="1:11" ht="53.25" customHeight="1" x14ac:dyDescent="0.25">
      <c r="A458" s="269">
        <v>44749</v>
      </c>
      <c r="B458" s="340" t="s">
        <v>3995</v>
      </c>
      <c r="C458" s="459" t="s">
        <v>2933</v>
      </c>
      <c r="D458" s="463" t="s">
        <v>3996</v>
      </c>
      <c r="E458" s="51">
        <v>953912.21</v>
      </c>
      <c r="F458" s="481">
        <v>994851</v>
      </c>
      <c r="G458" s="9">
        <v>46283.95</v>
      </c>
      <c r="H458" s="9">
        <v>46283.95</v>
      </c>
      <c r="I458" s="11">
        <f t="shared" si="19"/>
        <v>0</v>
      </c>
      <c r="J458" s="128">
        <f t="shared" si="21"/>
        <v>-58.710000000041646</v>
      </c>
      <c r="K458" s="9"/>
    </row>
    <row r="459" spans="1:11" ht="53.25" customHeight="1" x14ac:dyDescent="0.25">
      <c r="A459" s="269">
        <v>44750</v>
      </c>
      <c r="B459" s="340" t="s">
        <v>3993</v>
      </c>
      <c r="C459" s="424" t="s">
        <v>2798</v>
      </c>
      <c r="D459" s="463" t="s">
        <v>3994</v>
      </c>
      <c r="E459" s="51">
        <v>931430.86</v>
      </c>
      <c r="F459" s="481">
        <v>994734</v>
      </c>
      <c r="G459" s="9">
        <v>45557.88</v>
      </c>
      <c r="H459" s="9">
        <v>45557.88</v>
      </c>
      <c r="I459" s="11">
        <f t="shared" si="19"/>
        <v>0</v>
      </c>
      <c r="J459" s="128">
        <f t="shared" si="21"/>
        <v>-58.710000000041646</v>
      </c>
      <c r="K459" s="9"/>
    </row>
    <row r="460" spans="1:11" ht="47.25" customHeight="1" x14ac:dyDescent="0.25">
      <c r="A460" s="269">
        <v>44753</v>
      </c>
      <c r="B460" s="340" t="s">
        <v>4013</v>
      </c>
      <c r="C460" s="459" t="s">
        <v>2933</v>
      </c>
      <c r="D460" s="463" t="s">
        <v>4014</v>
      </c>
      <c r="E460" s="51">
        <v>956621.42</v>
      </c>
      <c r="F460" s="481">
        <v>996652</v>
      </c>
      <c r="G460" s="9">
        <v>46080.03</v>
      </c>
      <c r="H460" s="9">
        <v>46080.03</v>
      </c>
      <c r="I460" s="11">
        <f>H460-G460</f>
        <v>0</v>
      </c>
      <c r="J460" s="128">
        <f t="shared" si="21"/>
        <v>-58.710000000041646</v>
      </c>
      <c r="K460" s="9"/>
    </row>
    <row r="461" spans="1:11" ht="47.25" x14ac:dyDescent="0.25">
      <c r="A461" s="269">
        <v>44756</v>
      </c>
      <c r="B461" s="340" t="s">
        <v>3999</v>
      </c>
      <c r="C461" s="424" t="s">
        <v>2798</v>
      </c>
      <c r="D461" s="463" t="s">
        <v>4000</v>
      </c>
      <c r="E461" s="51">
        <v>1028351.32</v>
      </c>
      <c r="F461" s="481">
        <v>1003624</v>
      </c>
      <c r="G461" s="9">
        <v>49611.7</v>
      </c>
      <c r="H461" s="9">
        <v>49611.7</v>
      </c>
      <c r="I461" s="11">
        <f>H461-G461</f>
        <v>0</v>
      </c>
      <c r="J461" s="128">
        <f t="shared" si="21"/>
        <v>-58.710000000041646</v>
      </c>
      <c r="K461" s="9"/>
    </row>
    <row r="462" spans="1:11" ht="58.5" customHeight="1" x14ac:dyDescent="0.25">
      <c r="A462" s="269">
        <v>44757</v>
      </c>
      <c r="B462" s="340" t="s">
        <v>4001</v>
      </c>
      <c r="C462" s="424" t="s">
        <v>2798</v>
      </c>
      <c r="D462" s="463" t="s">
        <v>4002</v>
      </c>
      <c r="E462" s="51">
        <v>1012564.43</v>
      </c>
      <c r="F462" s="481">
        <v>1006845</v>
      </c>
      <c r="G462" s="9">
        <v>49285.2</v>
      </c>
      <c r="H462" s="9">
        <v>49285.2</v>
      </c>
      <c r="I462" s="11">
        <f>H462-G462</f>
        <v>0</v>
      </c>
      <c r="J462" s="128">
        <f t="shared" si="21"/>
        <v>-58.710000000041646</v>
      </c>
      <c r="K462" s="9"/>
    </row>
    <row r="463" spans="1:11" ht="61.5" customHeight="1" x14ac:dyDescent="0.25">
      <c r="A463" s="269">
        <v>44760</v>
      </c>
      <c r="B463" s="340" t="s">
        <v>4025</v>
      </c>
      <c r="C463" s="459" t="s">
        <v>2933</v>
      </c>
      <c r="D463" s="463" t="s">
        <v>4026</v>
      </c>
      <c r="E463" s="51">
        <v>1044839.94</v>
      </c>
      <c r="F463" s="481">
        <v>1009475</v>
      </c>
      <c r="G463" s="9">
        <v>51167.48</v>
      </c>
      <c r="H463" s="9">
        <v>51167.48</v>
      </c>
      <c r="I463" s="11">
        <f t="shared" si="19"/>
        <v>0</v>
      </c>
      <c r="J463" s="128">
        <f t="shared" si="21"/>
        <v>-58.710000000041646</v>
      </c>
      <c r="K463" s="9"/>
    </row>
    <row r="464" spans="1:11" ht="57" customHeight="1" x14ac:dyDescent="0.25">
      <c r="A464" s="269">
        <v>44764</v>
      </c>
      <c r="B464" s="340" t="s">
        <v>4027</v>
      </c>
      <c r="C464" s="459" t="s">
        <v>2933</v>
      </c>
      <c r="D464" s="463" t="s">
        <v>4028</v>
      </c>
      <c r="E464" s="51">
        <v>1015465.39</v>
      </c>
      <c r="F464" s="481">
        <v>1013353</v>
      </c>
      <c r="G464" s="9">
        <v>49390.34</v>
      </c>
      <c r="H464" s="9">
        <v>49390.34</v>
      </c>
      <c r="I464" s="11">
        <f t="shared" si="19"/>
        <v>0</v>
      </c>
      <c r="J464" s="128">
        <f t="shared" si="21"/>
        <v>-58.710000000041646</v>
      </c>
      <c r="K464" s="9"/>
    </row>
    <row r="465" spans="1:11" ht="60" customHeight="1" x14ac:dyDescent="0.25">
      <c r="A465" s="269">
        <v>44767</v>
      </c>
      <c r="B465" s="340" t="s">
        <v>4029</v>
      </c>
      <c r="C465" s="459" t="s">
        <v>2933</v>
      </c>
      <c r="D465" s="463" t="s">
        <v>4030</v>
      </c>
      <c r="E465" s="51">
        <v>1017683.06</v>
      </c>
      <c r="F465" s="481">
        <v>1015646</v>
      </c>
      <c r="G465" s="9">
        <v>49740.13</v>
      </c>
      <c r="H465" s="9">
        <v>49740.13</v>
      </c>
      <c r="I465" s="11">
        <f t="shared" si="19"/>
        <v>0</v>
      </c>
      <c r="J465" s="128">
        <f t="shared" si="21"/>
        <v>-58.710000000041646</v>
      </c>
      <c r="K465" s="9"/>
    </row>
    <row r="466" spans="1:11" ht="60" customHeight="1" x14ac:dyDescent="0.25">
      <c r="A466" s="269">
        <v>44770</v>
      </c>
      <c r="B466" s="340" t="s">
        <v>4033</v>
      </c>
      <c r="C466" s="459" t="s">
        <v>2933</v>
      </c>
      <c r="D466" s="463" t="s">
        <v>4034</v>
      </c>
      <c r="E466" s="51">
        <v>1085372.68</v>
      </c>
      <c r="F466" s="481">
        <v>1024116</v>
      </c>
      <c r="G466" s="9">
        <v>53209.74</v>
      </c>
      <c r="H466" s="9">
        <v>53209.74</v>
      </c>
      <c r="I466" s="11">
        <f t="shared" si="19"/>
        <v>0</v>
      </c>
      <c r="J466" s="128">
        <f t="shared" si="21"/>
        <v>-58.710000000041646</v>
      </c>
      <c r="K466" s="9"/>
    </row>
    <row r="467" spans="1:11" ht="54.75" customHeight="1" x14ac:dyDescent="0.25">
      <c r="A467" s="269">
        <v>44771</v>
      </c>
      <c r="B467" s="340" t="s">
        <v>4035</v>
      </c>
      <c r="C467" s="424" t="s">
        <v>2798</v>
      </c>
      <c r="D467" s="463" t="s">
        <v>4036</v>
      </c>
      <c r="E467" s="51">
        <v>1098259.3899999999</v>
      </c>
      <c r="F467" s="481">
        <v>1023492</v>
      </c>
      <c r="G467" s="9">
        <v>53757.19</v>
      </c>
      <c r="H467" s="9">
        <v>53757.19</v>
      </c>
      <c r="I467" s="11">
        <f t="shared" si="19"/>
        <v>0</v>
      </c>
      <c r="J467" s="128">
        <f t="shared" si="21"/>
        <v>-58.710000000041646</v>
      </c>
      <c r="K467" s="9"/>
    </row>
    <row r="468" spans="1:11" ht="54.75" customHeight="1" x14ac:dyDescent="0.25">
      <c r="A468" s="269">
        <v>44774</v>
      </c>
      <c r="B468" s="426" t="s">
        <v>4052</v>
      </c>
      <c r="C468" s="459" t="s">
        <v>2933</v>
      </c>
      <c r="D468" s="434" t="s">
        <v>4053</v>
      </c>
      <c r="E468" s="51">
        <v>1092346.1000000001</v>
      </c>
      <c r="F468" s="481">
        <v>1025187</v>
      </c>
      <c r="G468" s="9">
        <v>53261.67</v>
      </c>
      <c r="H468" s="9">
        <v>53757.19</v>
      </c>
      <c r="I468" s="11">
        <f t="shared" si="19"/>
        <v>495.52000000000407</v>
      </c>
      <c r="J468" s="128">
        <f t="shared" si="21"/>
        <v>436.80999999996243</v>
      </c>
      <c r="K468" s="9"/>
    </row>
    <row r="469" spans="1:11" ht="54.75" customHeight="1" x14ac:dyDescent="0.25">
      <c r="A469" s="269">
        <v>44777</v>
      </c>
      <c r="B469" s="426" t="s">
        <v>4068</v>
      </c>
      <c r="C469" s="424" t="s">
        <v>2798</v>
      </c>
      <c r="D469" s="463" t="s">
        <v>4051</v>
      </c>
      <c r="E469" s="51">
        <v>1134950.8400000001</v>
      </c>
      <c r="F469" s="481">
        <v>1036042</v>
      </c>
      <c r="G469" s="9">
        <f>55907.53</f>
        <v>55907.53</v>
      </c>
      <c r="H469" s="9">
        <v>55412.11</v>
      </c>
      <c r="I469" s="11">
        <f t="shared" si="19"/>
        <v>-495.41999999999825</v>
      </c>
      <c r="J469" s="128">
        <f t="shared" si="21"/>
        <v>-58.610000000035825</v>
      </c>
      <c r="K469" s="9"/>
    </row>
    <row r="470" spans="1:11" ht="47.25" x14ac:dyDescent="0.25">
      <c r="A470" s="269">
        <v>44778</v>
      </c>
      <c r="B470" s="426" t="s">
        <v>4058</v>
      </c>
      <c r="C470" s="459" t="s">
        <v>2933</v>
      </c>
      <c r="D470" s="463" t="s">
        <v>4059</v>
      </c>
      <c r="E470" s="51">
        <v>1128440.53</v>
      </c>
      <c r="F470" s="481">
        <v>1035579</v>
      </c>
      <c r="G470" s="9">
        <v>55288.61</v>
      </c>
      <c r="H470" s="9">
        <v>55288.61</v>
      </c>
      <c r="I470" s="11">
        <f t="shared" si="19"/>
        <v>0</v>
      </c>
      <c r="J470" s="128">
        <f t="shared" si="21"/>
        <v>-58.610000000035825</v>
      </c>
      <c r="K470" s="9"/>
    </row>
    <row r="471" spans="1:11" ht="60" customHeight="1" x14ac:dyDescent="0.25">
      <c r="A471" s="269">
        <v>44781</v>
      </c>
      <c r="B471" s="426" t="s">
        <v>4062</v>
      </c>
      <c r="C471" s="459" t="s">
        <v>2933</v>
      </c>
      <c r="D471" s="463" t="s">
        <v>4063</v>
      </c>
      <c r="E471" s="51">
        <v>1115354.72</v>
      </c>
      <c r="F471" s="481">
        <v>1038821</v>
      </c>
      <c r="G471" s="9">
        <v>54916.53</v>
      </c>
      <c r="H471" s="9">
        <v>54916.53</v>
      </c>
      <c r="I471" s="11">
        <f t="shared" si="19"/>
        <v>0</v>
      </c>
      <c r="J471" s="128">
        <f t="shared" si="21"/>
        <v>-58.610000000035825</v>
      </c>
      <c r="K471" s="9"/>
    </row>
    <row r="472" spans="1:11" ht="55.5" customHeight="1" x14ac:dyDescent="0.25">
      <c r="A472" s="269">
        <v>44782</v>
      </c>
      <c r="B472" s="426" t="s">
        <v>4064</v>
      </c>
      <c r="C472" s="459" t="s">
        <v>2933</v>
      </c>
      <c r="D472" s="463" t="s">
        <v>4065</v>
      </c>
      <c r="E472" s="51">
        <v>1100780</v>
      </c>
      <c r="F472" s="481">
        <v>1041436</v>
      </c>
      <c r="G472" s="9">
        <v>54332.69</v>
      </c>
      <c r="H472" s="9">
        <v>54332.69</v>
      </c>
      <c r="I472" s="11">
        <f t="shared" si="19"/>
        <v>0</v>
      </c>
      <c r="J472" s="128">
        <f t="shared" si="21"/>
        <v>-58.610000000035825</v>
      </c>
      <c r="K472" s="9"/>
    </row>
    <row r="473" spans="1:11" ht="56.25" customHeight="1" x14ac:dyDescent="0.25">
      <c r="A473" s="269">
        <v>44791</v>
      </c>
      <c r="B473" s="426" t="s">
        <v>4079</v>
      </c>
      <c r="C473" s="459" t="s">
        <v>2933</v>
      </c>
      <c r="D473" s="463" t="s">
        <v>4080</v>
      </c>
      <c r="E473" s="51">
        <v>996965.11</v>
      </c>
      <c r="F473" s="481">
        <v>1054010</v>
      </c>
      <c r="G473" s="9">
        <v>49575.59</v>
      </c>
      <c r="H473" s="9">
        <v>49575.59</v>
      </c>
      <c r="I473" s="11">
        <f t="shared" si="19"/>
        <v>0</v>
      </c>
      <c r="J473" s="128">
        <f t="shared" si="21"/>
        <v>-58.610000000035825</v>
      </c>
      <c r="K473" s="9"/>
    </row>
    <row r="474" spans="1:11" ht="62.25" customHeight="1" x14ac:dyDescent="0.25">
      <c r="A474" s="269">
        <v>44799</v>
      </c>
      <c r="B474" s="426" t="s">
        <v>4091</v>
      </c>
      <c r="C474" s="424" t="s">
        <v>2798</v>
      </c>
      <c r="D474" s="463" t="s">
        <v>4092</v>
      </c>
      <c r="E474" s="51">
        <v>982299.82</v>
      </c>
      <c r="F474" s="481">
        <v>1061869</v>
      </c>
      <c r="G474" s="9">
        <v>49361.8</v>
      </c>
      <c r="H474" s="9">
        <v>49361.8</v>
      </c>
      <c r="I474" s="11">
        <f t="shared" si="19"/>
        <v>0</v>
      </c>
      <c r="J474" s="128">
        <f t="shared" si="21"/>
        <v>-58.610000000035825</v>
      </c>
      <c r="K474" s="9"/>
    </row>
    <row r="475" spans="1:11" ht="61.5" customHeight="1" x14ac:dyDescent="0.25">
      <c r="A475" s="269">
        <v>44806</v>
      </c>
      <c r="B475" s="435" t="s">
        <v>4110</v>
      </c>
      <c r="C475" s="459" t="s">
        <v>2933</v>
      </c>
      <c r="D475" s="463" t="s">
        <v>4111</v>
      </c>
      <c r="E475" s="51">
        <v>840851.41</v>
      </c>
      <c r="F475" s="481">
        <v>1071385</v>
      </c>
      <c r="G475" s="9">
        <v>42000.57</v>
      </c>
      <c r="H475" s="9">
        <v>42000.57</v>
      </c>
      <c r="I475" s="11">
        <f t="shared" si="19"/>
        <v>0</v>
      </c>
      <c r="J475" s="128">
        <f t="shared" si="21"/>
        <v>-58.610000000035825</v>
      </c>
      <c r="K475" s="9"/>
    </row>
    <row r="476" spans="1:11" ht="56.25" customHeight="1" x14ac:dyDescent="0.25">
      <c r="A476" s="269">
        <v>44813</v>
      </c>
      <c r="B476" s="435" t="s">
        <v>4112</v>
      </c>
      <c r="C476" s="459" t="s">
        <v>2933</v>
      </c>
      <c r="D476" s="463" t="s">
        <v>4113</v>
      </c>
      <c r="E476" s="51">
        <v>894436.54</v>
      </c>
      <c r="F476" s="481">
        <v>1089822</v>
      </c>
      <c r="G476" s="9">
        <v>44946.559999999998</v>
      </c>
      <c r="H476" s="9">
        <v>44946.559999999998</v>
      </c>
      <c r="I476" s="11">
        <f t="shared" si="19"/>
        <v>0</v>
      </c>
      <c r="J476" s="128">
        <f t="shared" si="21"/>
        <v>-58.610000000035825</v>
      </c>
      <c r="K476" s="9"/>
    </row>
    <row r="477" spans="1:11" ht="47.25" x14ac:dyDescent="0.25">
      <c r="A477" s="269">
        <v>44819</v>
      </c>
      <c r="B477" s="435" t="s">
        <v>4119</v>
      </c>
      <c r="C477" s="468" t="s">
        <v>2933</v>
      </c>
      <c r="D477" s="463" t="s">
        <v>4120</v>
      </c>
      <c r="E477" s="51">
        <v>947858.02</v>
      </c>
      <c r="F477" s="481">
        <v>1092177</v>
      </c>
      <c r="G477" s="9">
        <v>47511.68</v>
      </c>
      <c r="H477" s="9">
        <v>47511.68</v>
      </c>
      <c r="I477" s="11">
        <f t="shared" si="19"/>
        <v>0</v>
      </c>
      <c r="J477" s="128">
        <f t="shared" si="21"/>
        <v>-58.610000000035825</v>
      </c>
      <c r="K477" s="9"/>
    </row>
    <row r="478" spans="1:11" ht="55.5" customHeight="1" x14ac:dyDescent="0.25">
      <c r="A478" s="269">
        <v>44823</v>
      </c>
      <c r="B478" s="435" t="s">
        <v>4135</v>
      </c>
      <c r="C478" s="459" t="s">
        <v>2933</v>
      </c>
      <c r="D478" s="463" t="s">
        <v>4136</v>
      </c>
      <c r="E478" s="51">
        <v>924471.75</v>
      </c>
      <c r="F478" s="481">
        <v>1098370</v>
      </c>
      <c r="G478" s="9">
        <v>46177.41</v>
      </c>
      <c r="H478" s="9">
        <v>46177.41</v>
      </c>
      <c r="I478" s="11">
        <f t="shared" si="19"/>
        <v>0</v>
      </c>
      <c r="J478" s="128">
        <f t="shared" si="21"/>
        <v>-58.610000000035825</v>
      </c>
      <c r="K478" s="9"/>
    </row>
    <row r="479" spans="1:11" ht="54" customHeight="1" x14ac:dyDescent="0.25">
      <c r="A479" s="269">
        <v>44825</v>
      </c>
      <c r="B479" s="435" t="s">
        <v>4137</v>
      </c>
      <c r="C479" s="459" t="s">
        <v>2933</v>
      </c>
      <c r="D479" s="463" t="s">
        <v>4138</v>
      </c>
      <c r="E479" s="51">
        <v>971145.15</v>
      </c>
      <c r="F479" s="481">
        <v>1104336</v>
      </c>
      <c r="G479" s="9">
        <v>48569.4</v>
      </c>
      <c r="H479" s="9">
        <v>48569.4</v>
      </c>
      <c r="I479" s="11">
        <f t="shared" si="19"/>
        <v>0</v>
      </c>
      <c r="J479" s="128">
        <f t="shared" si="21"/>
        <v>-58.610000000035825</v>
      </c>
      <c r="K479" s="9"/>
    </row>
    <row r="480" spans="1:11" ht="54.75" customHeight="1" x14ac:dyDescent="0.25">
      <c r="A480" s="269">
        <v>44827</v>
      </c>
      <c r="B480" s="435" t="s">
        <v>4139</v>
      </c>
      <c r="C480" s="459" t="s">
        <v>2933</v>
      </c>
      <c r="D480" s="463" t="s">
        <v>4140</v>
      </c>
      <c r="E480" s="51">
        <v>972030.41</v>
      </c>
      <c r="F480" s="481">
        <v>1104808</v>
      </c>
      <c r="G480" s="9">
        <v>48894.89</v>
      </c>
      <c r="H480" s="9">
        <v>48894.89</v>
      </c>
      <c r="I480" s="11">
        <f t="shared" si="19"/>
        <v>0</v>
      </c>
      <c r="J480" s="128">
        <f t="shared" si="21"/>
        <v>-58.610000000035825</v>
      </c>
      <c r="K480" s="9"/>
    </row>
    <row r="481" spans="1:11" ht="47.25" x14ac:dyDescent="0.25">
      <c r="A481" s="269">
        <v>44833</v>
      </c>
      <c r="B481" s="435" t="s">
        <v>4149</v>
      </c>
      <c r="C481" s="424" t="s">
        <v>2798</v>
      </c>
      <c r="D481" s="463" t="s">
        <v>4150</v>
      </c>
      <c r="E481" s="51">
        <v>1022662.38</v>
      </c>
      <c r="F481" s="481">
        <v>1112478</v>
      </c>
      <c r="G481" s="9">
        <v>50594.29</v>
      </c>
      <c r="H481" s="9">
        <v>50594.29</v>
      </c>
      <c r="I481" s="11">
        <f t="shared" si="19"/>
        <v>0</v>
      </c>
      <c r="J481" s="128">
        <f t="shared" si="21"/>
        <v>-58.610000000035825</v>
      </c>
      <c r="K481" s="9"/>
    </row>
    <row r="482" spans="1:11" ht="47.25" x14ac:dyDescent="0.25">
      <c r="A482" s="269">
        <v>44834</v>
      </c>
      <c r="B482" s="435" t="s">
        <v>4151</v>
      </c>
      <c r="C482" s="424" t="s">
        <v>2798</v>
      </c>
      <c r="D482" s="463" t="s">
        <v>4152</v>
      </c>
      <c r="E482" s="51">
        <v>990490.21</v>
      </c>
      <c r="F482" s="481">
        <v>1120284</v>
      </c>
      <c r="G482" s="9">
        <v>49204.68</v>
      </c>
      <c r="H482" s="9">
        <v>49204.68</v>
      </c>
      <c r="I482" s="11">
        <f t="shared" si="19"/>
        <v>0</v>
      </c>
      <c r="J482" s="128">
        <f t="shared" si="21"/>
        <v>-58.610000000035825</v>
      </c>
      <c r="K482" s="9"/>
    </row>
    <row r="483" spans="1:11" ht="56.25" customHeight="1" x14ac:dyDescent="0.25">
      <c r="A483" s="269">
        <v>44840</v>
      </c>
      <c r="B483" s="436" t="s">
        <v>4169</v>
      </c>
      <c r="C483" s="459" t="s">
        <v>2933</v>
      </c>
      <c r="D483" s="463" t="s">
        <v>4170</v>
      </c>
      <c r="E483" s="51">
        <v>975222.55</v>
      </c>
      <c r="F483" s="481">
        <v>1123520</v>
      </c>
      <c r="G483" s="9">
        <v>48663.8</v>
      </c>
      <c r="H483" s="9">
        <v>48663.8</v>
      </c>
      <c r="I483" s="11">
        <f t="shared" si="19"/>
        <v>0</v>
      </c>
      <c r="J483" s="128">
        <f t="shared" si="21"/>
        <v>-58.610000000035825</v>
      </c>
      <c r="K483" s="9"/>
    </row>
    <row r="484" spans="1:11" ht="60" customHeight="1" x14ac:dyDescent="0.25">
      <c r="A484" s="269">
        <v>44845</v>
      </c>
      <c r="B484" s="436" t="s">
        <v>4173</v>
      </c>
      <c r="C484" s="459" t="s">
        <v>2933</v>
      </c>
      <c r="D484" s="463" t="s">
        <v>4174</v>
      </c>
      <c r="E484" s="51">
        <v>973192.43</v>
      </c>
      <c r="F484" s="481">
        <v>1125993</v>
      </c>
      <c r="G484" s="9">
        <v>48708.33</v>
      </c>
      <c r="H484" s="9">
        <v>48708.33</v>
      </c>
      <c r="I484" s="11">
        <f t="shared" si="19"/>
        <v>0</v>
      </c>
      <c r="J484" s="128">
        <f t="shared" si="21"/>
        <v>-58.610000000035825</v>
      </c>
      <c r="K484" s="9"/>
    </row>
    <row r="485" spans="1:11" ht="56.25" customHeight="1" x14ac:dyDescent="0.25">
      <c r="A485" s="269">
        <v>44847</v>
      </c>
      <c r="B485" s="436" t="s">
        <v>4179</v>
      </c>
      <c r="C485" s="424" t="s">
        <v>2798</v>
      </c>
      <c r="D485" s="463" t="s">
        <v>4180</v>
      </c>
      <c r="E485" s="51">
        <v>1000998.4</v>
      </c>
      <c r="F485" s="481">
        <v>1135545</v>
      </c>
      <c r="G485" s="9">
        <v>50100.02</v>
      </c>
      <c r="H485" s="9">
        <v>50100.02</v>
      </c>
      <c r="I485" s="11">
        <f t="shared" si="19"/>
        <v>0</v>
      </c>
      <c r="J485" s="128">
        <f t="shared" si="21"/>
        <v>-58.610000000035825</v>
      </c>
      <c r="K485" s="9"/>
    </row>
    <row r="486" spans="1:11" ht="63" customHeight="1" x14ac:dyDescent="0.25">
      <c r="A486" s="269">
        <v>44851</v>
      </c>
      <c r="B486" s="436" t="s">
        <v>4185</v>
      </c>
      <c r="C486" s="459" t="s">
        <v>2933</v>
      </c>
      <c r="D486" s="463" t="s">
        <v>4186</v>
      </c>
      <c r="E486" s="51">
        <v>1031689.39</v>
      </c>
      <c r="F486" s="481">
        <v>1141340</v>
      </c>
      <c r="G486" s="9">
        <v>51558.69</v>
      </c>
      <c r="H486" s="9">
        <v>51558.69</v>
      </c>
      <c r="I486" s="11">
        <f t="shared" si="19"/>
        <v>0</v>
      </c>
      <c r="J486" s="128">
        <f t="shared" si="21"/>
        <v>-58.610000000035825</v>
      </c>
      <c r="K486" s="9"/>
    </row>
    <row r="487" spans="1:11" ht="51.75" customHeight="1" x14ac:dyDescent="0.25">
      <c r="A487" s="269">
        <v>44854</v>
      </c>
      <c r="B487" s="436" t="s">
        <v>4187</v>
      </c>
      <c r="C487" s="459" t="s">
        <v>2933</v>
      </c>
      <c r="D487" s="463" t="s">
        <v>4188</v>
      </c>
      <c r="E487" s="51">
        <v>1084766.3799999999</v>
      </c>
      <c r="F487" s="481">
        <v>1145150</v>
      </c>
      <c r="G487" s="9">
        <v>54022.23</v>
      </c>
      <c r="H487" s="9">
        <v>54022.23</v>
      </c>
      <c r="I487" s="11">
        <f t="shared" si="19"/>
        <v>0</v>
      </c>
      <c r="J487" s="128">
        <f t="shared" si="21"/>
        <v>-58.610000000035825</v>
      </c>
      <c r="K487" s="9"/>
    </row>
    <row r="488" spans="1:11" ht="51.75" customHeight="1" x14ac:dyDescent="0.25">
      <c r="A488" s="269">
        <v>44858</v>
      </c>
      <c r="B488" s="436" t="s">
        <v>4205</v>
      </c>
      <c r="C488" s="459" t="s">
        <v>2933</v>
      </c>
      <c r="D488" s="463" t="s">
        <v>4206</v>
      </c>
      <c r="E488" s="51">
        <v>1080364.75</v>
      </c>
      <c r="F488" s="481">
        <v>1145927</v>
      </c>
      <c r="G488" s="9">
        <v>54180.78</v>
      </c>
      <c r="H488" s="9">
        <v>54180.78</v>
      </c>
      <c r="I488" s="11">
        <f t="shared" si="19"/>
        <v>0</v>
      </c>
      <c r="J488" s="128">
        <f t="shared" si="21"/>
        <v>-58.610000000035825</v>
      </c>
      <c r="K488" s="9"/>
    </row>
    <row r="489" spans="1:11" ht="60.75" customHeight="1" x14ac:dyDescent="0.25">
      <c r="A489" s="269">
        <v>44861</v>
      </c>
      <c r="B489" s="436" t="s">
        <v>4201</v>
      </c>
      <c r="C489" s="424" t="s">
        <v>2798</v>
      </c>
      <c r="D489" s="463" t="s">
        <v>4202</v>
      </c>
      <c r="E489" s="51">
        <v>995894.35</v>
      </c>
      <c r="F489" s="481">
        <v>1155179</v>
      </c>
      <c r="G489" s="9">
        <v>50171</v>
      </c>
      <c r="H489" s="9">
        <v>50171</v>
      </c>
      <c r="I489" s="11">
        <f t="shared" si="19"/>
        <v>0</v>
      </c>
      <c r="J489" s="128">
        <f t="shared" si="21"/>
        <v>-58.610000000035825</v>
      </c>
      <c r="K489" s="9"/>
    </row>
    <row r="490" spans="1:11" ht="51.75" customHeight="1" x14ac:dyDescent="0.25">
      <c r="A490" s="269">
        <v>44865</v>
      </c>
      <c r="B490" s="436" t="s">
        <v>4203</v>
      </c>
      <c r="C490" s="424" t="s">
        <v>2798</v>
      </c>
      <c r="D490" s="463" t="s">
        <v>4204</v>
      </c>
      <c r="E490" s="51">
        <v>979912.2</v>
      </c>
      <c r="F490" s="481">
        <v>1156799</v>
      </c>
      <c r="G490" s="9">
        <v>49426.61</v>
      </c>
      <c r="H490" s="9">
        <v>49426.61</v>
      </c>
      <c r="I490" s="11">
        <f t="shared" si="19"/>
        <v>0</v>
      </c>
      <c r="J490" s="128">
        <f t="shared" si="21"/>
        <v>-58.610000000035825</v>
      </c>
      <c r="K490" s="9"/>
    </row>
    <row r="491" spans="1:11" ht="51.75" customHeight="1" x14ac:dyDescent="0.25">
      <c r="A491" s="269">
        <v>44868</v>
      </c>
      <c r="B491" s="440" t="s">
        <v>4231</v>
      </c>
      <c r="C491" s="459" t="s">
        <v>2933</v>
      </c>
      <c r="D491" s="463" t="s">
        <v>4232</v>
      </c>
      <c r="E491" s="51">
        <v>956878.65</v>
      </c>
      <c r="F491" s="481">
        <v>1165651</v>
      </c>
      <c r="G491" s="9">
        <v>48466.73</v>
      </c>
      <c r="H491" s="9">
        <v>48466.73</v>
      </c>
      <c r="I491" s="11">
        <f t="shared" si="19"/>
        <v>0</v>
      </c>
      <c r="J491" s="128">
        <f t="shared" si="21"/>
        <v>-58.610000000035825</v>
      </c>
      <c r="K491" s="9"/>
    </row>
    <row r="492" spans="1:11" ht="51.75" customHeight="1" x14ac:dyDescent="0.25">
      <c r="A492" s="269">
        <v>44872</v>
      </c>
      <c r="B492" s="440" t="s">
        <v>4235</v>
      </c>
      <c r="C492" s="459" t="s">
        <v>2933</v>
      </c>
      <c r="D492" s="463" t="s">
        <v>4236</v>
      </c>
      <c r="E492" s="51">
        <v>920789.31</v>
      </c>
      <c r="F492" s="481">
        <v>1168387</v>
      </c>
      <c r="G492" s="9">
        <v>47207.86</v>
      </c>
      <c r="H492" s="9">
        <v>47207.86</v>
      </c>
      <c r="I492" s="11">
        <f t="shared" si="19"/>
        <v>0</v>
      </c>
      <c r="J492" s="128">
        <f t="shared" si="21"/>
        <v>-58.610000000035825</v>
      </c>
      <c r="K492" s="9"/>
    </row>
    <row r="493" spans="1:11" ht="51.75" customHeight="1" x14ac:dyDescent="0.25">
      <c r="A493" s="269">
        <v>44874</v>
      </c>
      <c r="B493" s="440" t="s">
        <v>4241</v>
      </c>
      <c r="C493" s="459" t="s">
        <v>2933</v>
      </c>
      <c r="D493" s="463" t="s">
        <v>4242</v>
      </c>
      <c r="E493" s="51">
        <v>933010.27</v>
      </c>
      <c r="F493" s="481">
        <v>1176365</v>
      </c>
      <c r="G493" s="9">
        <v>47663.360000000001</v>
      </c>
      <c r="H493" s="9">
        <v>47663.360000000001</v>
      </c>
      <c r="I493" s="11">
        <f t="shared" si="19"/>
        <v>0</v>
      </c>
      <c r="J493" s="128">
        <f t="shared" si="21"/>
        <v>-58.610000000035825</v>
      </c>
      <c r="K493" s="9"/>
    </row>
    <row r="494" spans="1:11" ht="51.75" customHeight="1" x14ac:dyDescent="0.25">
      <c r="A494" s="269">
        <v>44875</v>
      </c>
      <c r="B494" s="440" t="s">
        <v>4244</v>
      </c>
      <c r="C494" s="459" t="s">
        <v>2933</v>
      </c>
      <c r="D494" s="463" t="s">
        <v>4245</v>
      </c>
      <c r="E494" s="51">
        <v>920168.29</v>
      </c>
      <c r="F494" s="481">
        <v>1177754</v>
      </c>
      <c r="G494" s="9">
        <v>47333.760000000002</v>
      </c>
      <c r="H494" s="9">
        <v>47333.760000000002</v>
      </c>
      <c r="I494" s="11">
        <f t="shared" si="19"/>
        <v>0</v>
      </c>
      <c r="J494" s="128">
        <f t="shared" si="21"/>
        <v>-58.610000000035825</v>
      </c>
      <c r="K494" s="9"/>
    </row>
    <row r="495" spans="1:11" ht="51.75" customHeight="1" x14ac:dyDescent="0.25">
      <c r="A495" s="269">
        <v>44879</v>
      </c>
      <c r="B495" s="440" t="s">
        <v>4246</v>
      </c>
      <c r="C495" s="459" t="s">
        <v>2933</v>
      </c>
      <c r="D495" s="463" t="s">
        <v>4247</v>
      </c>
      <c r="E495" s="51">
        <v>926985.66</v>
      </c>
      <c r="F495" s="481">
        <v>1184459</v>
      </c>
      <c r="G495" s="9">
        <v>47525.54</v>
      </c>
      <c r="H495" s="9">
        <v>47525.54</v>
      </c>
      <c r="I495" s="11">
        <f t="shared" si="19"/>
        <v>0</v>
      </c>
      <c r="J495" s="128">
        <f t="shared" si="21"/>
        <v>-58.610000000035825</v>
      </c>
      <c r="K495" s="9"/>
    </row>
    <row r="496" spans="1:11" ht="51.75" customHeight="1" x14ac:dyDescent="0.25">
      <c r="A496" s="269">
        <v>44879</v>
      </c>
      <c r="B496" s="440" t="s">
        <v>4248</v>
      </c>
      <c r="C496" s="459" t="s">
        <v>2933</v>
      </c>
      <c r="D496" s="463" t="s">
        <v>4249</v>
      </c>
      <c r="E496" s="51">
        <v>895071.2</v>
      </c>
      <c r="F496" s="481">
        <v>1182081</v>
      </c>
      <c r="G496" s="9">
        <v>46213.919999999998</v>
      </c>
      <c r="H496" s="9">
        <v>46213.919999999998</v>
      </c>
      <c r="I496" s="11">
        <f t="shared" si="19"/>
        <v>0</v>
      </c>
      <c r="J496" s="128">
        <f t="shared" si="21"/>
        <v>-58.610000000035825</v>
      </c>
      <c r="K496" s="9"/>
    </row>
    <row r="497" spans="1:11" ht="56.25" customHeight="1" x14ac:dyDescent="0.25">
      <c r="A497" s="269">
        <v>44882</v>
      </c>
      <c r="B497" s="440" t="s">
        <v>4226</v>
      </c>
      <c r="C497" s="424" t="s">
        <v>2798</v>
      </c>
      <c r="D497" s="463" t="s">
        <v>4225</v>
      </c>
      <c r="E497" s="51">
        <v>965405.42</v>
      </c>
      <c r="F497" s="481">
        <v>1188463</v>
      </c>
      <c r="G497" s="9">
        <v>49917.55</v>
      </c>
      <c r="H497" s="9">
        <v>49917.55</v>
      </c>
      <c r="I497" s="11">
        <f t="shared" ref="I497:I572" si="22">H497-G497</f>
        <v>0</v>
      </c>
      <c r="J497" s="128">
        <f t="shared" si="21"/>
        <v>-58.610000000035825</v>
      </c>
      <c r="K497" s="9"/>
    </row>
    <row r="498" spans="1:11" ht="54" customHeight="1" x14ac:dyDescent="0.25">
      <c r="A498" s="269">
        <v>44883</v>
      </c>
      <c r="B498" s="440" t="s">
        <v>4250</v>
      </c>
      <c r="C498" s="459" t="s">
        <v>2933</v>
      </c>
      <c r="D498" s="463" t="s">
        <v>4251</v>
      </c>
      <c r="E498" s="51">
        <v>1014960.26</v>
      </c>
      <c r="F498" s="481">
        <v>1192355</v>
      </c>
      <c r="G498" s="9">
        <v>52209.89</v>
      </c>
      <c r="H498" s="9">
        <v>52209.89</v>
      </c>
      <c r="I498" s="11">
        <f t="shared" si="22"/>
        <v>0</v>
      </c>
      <c r="J498" s="128">
        <f t="shared" si="21"/>
        <v>-58.610000000035825</v>
      </c>
      <c r="K498" s="9"/>
    </row>
    <row r="499" spans="1:11" ht="54" customHeight="1" x14ac:dyDescent="0.25">
      <c r="A499" s="269">
        <v>44888</v>
      </c>
      <c r="B499" s="440" t="s">
        <v>4273</v>
      </c>
      <c r="C499" s="459" t="s">
        <v>2933</v>
      </c>
      <c r="D499" s="463" t="s">
        <v>4274</v>
      </c>
      <c r="E499" s="51">
        <v>950637.55</v>
      </c>
      <c r="F499" s="481">
        <v>1200108</v>
      </c>
      <c r="G499" s="9">
        <v>48976.69</v>
      </c>
      <c r="H499" s="9">
        <v>48976.69</v>
      </c>
      <c r="I499" s="11">
        <f t="shared" si="22"/>
        <v>0</v>
      </c>
      <c r="J499" s="128">
        <f t="shared" si="21"/>
        <v>-58.610000000035825</v>
      </c>
      <c r="K499" s="9"/>
    </row>
    <row r="500" spans="1:11" ht="60" customHeight="1" x14ac:dyDescent="0.25">
      <c r="A500" s="269">
        <v>44893</v>
      </c>
      <c r="B500" s="440" t="s">
        <v>4261</v>
      </c>
      <c r="C500" s="424" t="s">
        <v>2798</v>
      </c>
      <c r="D500" s="463" t="s">
        <v>4262</v>
      </c>
      <c r="E500" s="51">
        <v>943144.09</v>
      </c>
      <c r="F500" s="481">
        <v>1202505</v>
      </c>
      <c r="G500" s="9">
        <v>48690.97</v>
      </c>
      <c r="H500" s="9">
        <v>48690.97</v>
      </c>
      <c r="I500" s="11">
        <f t="shared" si="22"/>
        <v>0</v>
      </c>
      <c r="J500" s="128">
        <f t="shared" si="21"/>
        <v>-58.610000000035825</v>
      </c>
      <c r="K500" s="9"/>
    </row>
    <row r="501" spans="1:11" ht="52.5" customHeight="1" x14ac:dyDescent="0.25">
      <c r="A501" s="269">
        <v>44895</v>
      </c>
      <c r="B501" s="440" t="s">
        <v>4263</v>
      </c>
      <c r="C501" s="424" t="s">
        <v>2798</v>
      </c>
      <c r="D501" s="463" t="s">
        <v>4264</v>
      </c>
      <c r="E501" s="51">
        <v>850413.97</v>
      </c>
      <c r="F501" s="481">
        <v>1211480</v>
      </c>
      <c r="G501" s="9">
        <v>44062.9</v>
      </c>
      <c r="H501" s="9">
        <v>44062.9</v>
      </c>
      <c r="I501" s="11">
        <f t="shared" si="22"/>
        <v>0</v>
      </c>
      <c r="J501" s="128">
        <f t="shared" si="21"/>
        <v>-58.610000000035825</v>
      </c>
      <c r="K501" s="9"/>
    </row>
    <row r="502" spans="1:11" ht="56.25" customHeight="1" x14ac:dyDescent="0.25">
      <c r="A502" s="269">
        <v>44897</v>
      </c>
      <c r="B502" s="442" t="s">
        <v>4285</v>
      </c>
      <c r="C502" s="459" t="s">
        <v>2933</v>
      </c>
      <c r="D502" s="463" t="s">
        <v>4286</v>
      </c>
      <c r="E502" s="51">
        <v>850350.27</v>
      </c>
      <c r="F502" s="481">
        <v>1213583</v>
      </c>
      <c r="G502" s="9">
        <v>43731.05</v>
      </c>
      <c r="H502" s="9">
        <v>43731.05</v>
      </c>
      <c r="I502" s="11">
        <f t="shared" si="22"/>
        <v>0</v>
      </c>
      <c r="J502" s="128">
        <f t="shared" si="21"/>
        <v>-58.610000000035825</v>
      </c>
      <c r="K502" s="9"/>
    </row>
    <row r="503" spans="1:11" ht="59.25" customHeight="1" x14ac:dyDescent="0.25">
      <c r="A503" s="269">
        <v>44904</v>
      </c>
      <c r="B503" s="442" t="s">
        <v>4292</v>
      </c>
      <c r="C503" s="459" t="s">
        <v>2933</v>
      </c>
      <c r="D503" s="463" t="s">
        <v>4293</v>
      </c>
      <c r="E503" s="51">
        <v>836224.67</v>
      </c>
      <c r="F503" s="481">
        <v>1219005</v>
      </c>
      <c r="G503" s="9">
        <v>42254.961000000003</v>
      </c>
      <c r="H503" s="9">
        <v>42254.91</v>
      </c>
      <c r="I503" s="11">
        <f t="shared" si="22"/>
        <v>-5.0999999999476131E-2</v>
      </c>
      <c r="J503" s="128">
        <f t="shared" si="21"/>
        <v>-58.661000000035301</v>
      </c>
      <c r="K503" s="9"/>
    </row>
    <row r="504" spans="1:11" ht="59.25" customHeight="1" x14ac:dyDescent="0.25">
      <c r="A504" s="269">
        <v>44908</v>
      </c>
      <c r="B504" s="442" t="s">
        <v>4329</v>
      </c>
      <c r="C504" s="459" t="s">
        <v>2933</v>
      </c>
      <c r="D504" s="463" t="s">
        <v>4330</v>
      </c>
      <c r="E504" s="51">
        <v>826074.83</v>
      </c>
      <c r="F504" s="481">
        <v>1220853</v>
      </c>
      <c r="G504" s="9">
        <v>41553.06</v>
      </c>
      <c r="H504" s="9">
        <v>41553.06</v>
      </c>
      <c r="I504" s="11">
        <f t="shared" si="22"/>
        <v>0</v>
      </c>
      <c r="J504" s="128">
        <f t="shared" si="21"/>
        <v>-58.661000000035301</v>
      </c>
      <c r="K504" s="9"/>
    </row>
    <row r="505" spans="1:11" ht="61.5" customHeight="1" x14ac:dyDescent="0.25">
      <c r="A505" s="269">
        <v>44909</v>
      </c>
      <c r="B505" s="442" t="s">
        <v>4301</v>
      </c>
      <c r="C505" s="424" t="s">
        <v>2798</v>
      </c>
      <c r="D505" s="463" t="s">
        <v>4302</v>
      </c>
      <c r="E505" s="51">
        <v>812663.43</v>
      </c>
      <c r="F505" s="481">
        <v>1220782</v>
      </c>
      <c r="G505" s="9">
        <v>41547.21</v>
      </c>
      <c r="H505" s="9">
        <v>41547.21</v>
      </c>
      <c r="I505" s="11">
        <f t="shared" si="22"/>
        <v>0</v>
      </c>
      <c r="J505" s="128">
        <f t="shared" ref="J505" si="23">J504+I505</f>
        <v>-58.661000000035301</v>
      </c>
      <c r="K505" s="9"/>
    </row>
    <row r="506" spans="1:11" ht="60" customHeight="1" x14ac:dyDescent="0.25">
      <c r="A506" s="269">
        <v>44910</v>
      </c>
      <c r="B506" s="442" t="s">
        <v>4303</v>
      </c>
      <c r="C506" s="424" t="s">
        <v>2798</v>
      </c>
      <c r="D506" s="463" t="s">
        <v>4304</v>
      </c>
      <c r="E506" s="51">
        <v>833286.98</v>
      </c>
      <c r="F506" s="481">
        <v>1231770</v>
      </c>
      <c r="G506" s="9">
        <v>42032.13</v>
      </c>
      <c r="H506" s="9">
        <v>42032.13</v>
      </c>
      <c r="I506" s="11">
        <f t="shared" si="22"/>
        <v>0</v>
      </c>
      <c r="J506" s="128">
        <f t="shared" ref="J506:J579" si="24">J505+I506</f>
        <v>-58.661000000035301</v>
      </c>
      <c r="K506" s="9"/>
    </row>
    <row r="507" spans="1:11" ht="58.5" customHeight="1" x14ac:dyDescent="0.25">
      <c r="A507" s="269">
        <v>44911</v>
      </c>
      <c r="B507" s="442" t="s">
        <v>4309</v>
      </c>
      <c r="C507" s="424" t="s">
        <v>2798</v>
      </c>
      <c r="D507" s="463" t="s">
        <v>4310</v>
      </c>
      <c r="E507" s="51">
        <v>816851.88</v>
      </c>
      <c r="F507" s="481">
        <v>1231769</v>
      </c>
      <c r="G507" s="9">
        <v>41171.97</v>
      </c>
      <c r="H507" s="9">
        <v>41171.97</v>
      </c>
      <c r="I507" s="11">
        <f t="shared" si="22"/>
        <v>0</v>
      </c>
      <c r="J507" s="128">
        <f t="shared" si="24"/>
        <v>-58.661000000035301</v>
      </c>
      <c r="K507" s="9"/>
    </row>
    <row r="508" spans="1:11" ht="55.5" customHeight="1" x14ac:dyDescent="0.25">
      <c r="A508" s="269">
        <v>44914</v>
      </c>
      <c r="B508" s="442" t="s">
        <v>4341</v>
      </c>
      <c r="C508" s="459" t="s">
        <v>2933</v>
      </c>
      <c r="D508" s="463" t="s">
        <v>4342</v>
      </c>
      <c r="E508" s="51">
        <v>861246.19</v>
      </c>
      <c r="F508" s="481">
        <v>1233100</v>
      </c>
      <c r="G508" s="9">
        <v>43530.26</v>
      </c>
      <c r="H508" s="9">
        <v>43530.26</v>
      </c>
      <c r="I508" s="11">
        <f t="shared" si="22"/>
        <v>0</v>
      </c>
      <c r="J508" s="128">
        <f t="shared" si="24"/>
        <v>-58.661000000035301</v>
      </c>
      <c r="K508" s="9"/>
    </row>
    <row r="509" spans="1:11" ht="57.75" customHeight="1" x14ac:dyDescent="0.25">
      <c r="A509" s="269">
        <v>44916</v>
      </c>
      <c r="B509" s="442" t="s">
        <v>4343</v>
      </c>
      <c r="C509" s="459" t="s">
        <v>2933</v>
      </c>
      <c r="D509" s="463" t="s">
        <v>4344</v>
      </c>
      <c r="E509" s="51">
        <v>814275.09</v>
      </c>
      <c r="F509" s="481">
        <v>1238364</v>
      </c>
      <c r="G509" s="9">
        <v>41312.79</v>
      </c>
      <c r="H509" s="9">
        <v>41312.79</v>
      </c>
      <c r="I509" s="11">
        <f t="shared" si="22"/>
        <v>0</v>
      </c>
      <c r="J509" s="128">
        <f>J508+I509</f>
        <v>-58.661000000035301</v>
      </c>
      <c r="K509" s="9"/>
    </row>
    <row r="510" spans="1:11" ht="59.25" customHeight="1" x14ac:dyDescent="0.25">
      <c r="A510" s="269">
        <v>44917</v>
      </c>
      <c r="B510" s="443" t="s">
        <v>4350</v>
      </c>
      <c r="C510" s="459" t="s">
        <v>2933</v>
      </c>
      <c r="D510" s="463" t="s">
        <v>4345</v>
      </c>
      <c r="E510" s="51">
        <v>799647.46</v>
      </c>
      <c r="F510" s="481">
        <v>1239758</v>
      </c>
      <c r="G510" s="9">
        <v>40653.15</v>
      </c>
      <c r="H510" s="9">
        <v>40653.15</v>
      </c>
      <c r="I510" s="11">
        <f t="shared" si="22"/>
        <v>0</v>
      </c>
      <c r="J510" s="128">
        <f t="shared" si="24"/>
        <v>-58.661000000035301</v>
      </c>
      <c r="K510" s="9"/>
    </row>
    <row r="511" spans="1:11" ht="60.75" customHeight="1" x14ac:dyDescent="0.25">
      <c r="A511" s="269">
        <v>44922</v>
      </c>
      <c r="B511" s="443" t="s">
        <v>4351</v>
      </c>
      <c r="C511" s="424" t="s">
        <v>2798</v>
      </c>
      <c r="D511" s="463" t="s">
        <v>4352</v>
      </c>
      <c r="E511" s="51">
        <v>774300.07</v>
      </c>
      <c r="F511" s="481">
        <v>1243711</v>
      </c>
      <c r="G511" s="9">
        <v>39717.879999999997</v>
      </c>
      <c r="H511" s="9">
        <v>39717.879999999997</v>
      </c>
      <c r="I511" s="11">
        <f t="shared" si="22"/>
        <v>0</v>
      </c>
      <c r="J511" s="128">
        <f t="shared" si="24"/>
        <v>-58.661000000035301</v>
      </c>
      <c r="K511" s="9"/>
    </row>
    <row r="512" spans="1:11" ht="56.25" x14ac:dyDescent="0.25">
      <c r="A512" s="269">
        <v>44925</v>
      </c>
      <c r="B512" s="443" t="s">
        <v>4355</v>
      </c>
      <c r="C512" s="424" t="s">
        <v>2798</v>
      </c>
      <c r="D512" s="463" t="s">
        <v>4356</v>
      </c>
      <c r="E512" s="51">
        <v>795529.19</v>
      </c>
      <c r="F512" s="481">
        <v>1251040</v>
      </c>
      <c r="G512" s="9">
        <v>41038.39</v>
      </c>
      <c r="H512" s="9">
        <v>41038.39</v>
      </c>
      <c r="I512" s="11">
        <f t="shared" si="22"/>
        <v>0</v>
      </c>
      <c r="J512" s="128">
        <f t="shared" si="24"/>
        <v>-58.661000000035301</v>
      </c>
      <c r="K512" s="9"/>
    </row>
    <row r="513" spans="1:11" ht="18.75" x14ac:dyDescent="0.25">
      <c r="A513" s="274"/>
      <c r="B513" s="446"/>
      <c r="C513" s="469"/>
      <c r="D513" s="480"/>
      <c r="E513" s="448"/>
      <c r="F513" s="488"/>
      <c r="G513" s="449"/>
      <c r="H513" s="449"/>
      <c r="I513" s="450">
        <f t="shared" si="22"/>
        <v>0</v>
      </c>
      <c r="J513" s="447">
        <f t="shared" si="24"/>
        <v>-58.661000000035301</v>
      </c>
      <c r="K513" s="9"/>
    </row>
    <row r="514" spans="1:11" s="280" customFormat="1" ht="56.25" x14ac:dyDescent="0.25">
      <c r="A514" s="278">
        <v>44930</v>
      </c>
      <c r="B514" s="443" t="s">
        <v>4379</v>
      </c>
      <c r="C514" s="459" t="s">
        <v>2933</v>
      </c>
      <c r="D514" s="477" t="s">
        <v>4380</v>
      </c>
      <c r="E514" s="279">
        <v>756451.21</v>
      </c>
      <c r="F514" s="486">
        <v>1259424</v>
      </c>
      <c r="G514" s="246">
        <v>39103.19</v>
      </c>
      <c r="H514" s="246">
        <v>39103.19</v>
      </c>
      <c r="I514" s="11">
        <f t="shared" si="22"/>
        <v>0</v>
      </c>
      <c r="J514" s="128">
        <f t="shared" si="24"/>
        <v>-58.661000000035301</v>
      </c>
      <c r="K514" s="246"/>
    </row>
    <row r="515" spans="1:11" s="280" customFormat="1" ht="69.75" customHeight="1" x14ac:dyDescent="0.25">
      <c r="A515" s="278">
        <v>44932</v>
      </c>
      <c r="B515" s="443" t="s">
        <v>4383</v>
      </c>
      <c r="C515" s="459" t="s">
        <v>2933</v>
      </c>
      <c r="D515" s="477" t="s">
        <v>4384</v>
      </c>
      <c r="E515" s="279">
        <v>758175.74</v>
      </c>
      <c r="F515" s="486">
        <v>1260647</v>
      </c>
      <c r="G515" s="246">
        <v>39161.97</v>
      </c>
      <c r="H515" s="246">
        <v>39161.97</v>
      </c>
      <c r="I515" s="11">
        <f t="shared" si="22"/>
        <v>0</v>
      </c>
      <c r="J515" s="128">
        <f t="shared" si="24"/>
        <v>-58.661000000035301</v>
      </c>
      <c r="K515" s="246"/>
    </row>
    <row r="516" spans="1:11" ht="56.25" x14ac:dyDescent="0.25">
      <c r="A516" s="269">
        <v>44937</v>
      </c>
      <c r="B516" s="443" t="s">
        <v>4375</v>
      </c>
      <c r="C516" s="424" t="s">
        <v>2798</v>
      </c>
      <c r="D516" s="463" t="s">
        <v>4376</v>
      </c>
      <c r="E516" s="51">
        <v>708614.03</v>
      </c>
      <c r="F516" s="481">
        <v>1270344</v>
      </c>
      <c r="G516" s="9">
        <v>37129.370000000003</v>
      </c>
      <c r="H516" s="9">
        <v>37129.370000000003</v>
      </c>
      <c r="I516" s="11">
        <f t="shared" si="22"/>
        <v>0</v>
      </c>
      <c r="J516" s="128">
        <f t="shared" si="24"/>
        <v>-58.661000000035301</v>
      </c>
      <c r="K516" s="9"/>
    </row>
    <row r="517" spans="1:11" ht="56.25" x14ac:dyDescent="0.25">
      <c r="A517" s="269">
        <v>44938</v>
      </c>
      <c r="B517" s="443" t="s">
        <v>4377</v>
      </c>
      <c r="C517" s="424" t="s">
        <v>2798</v>
      </c>
      <c r="D517" s="463" t="s">
        <v>4378</v>
      </c>
      <c r="E517" s="51">
        <v>688738.39</v>
      </c>
      <c r="F517" s="481">
        <v>1270373</v>
      </c>
      <c r="G517" s="9">
        <v>36547.54</v>
      </c>
      <c r="H517" s="9">
        <v>36547.54</v>
      </c>
      <c r="I517" s="11">
        <f t="shared" si="22"/>
        <v>0</v>
      </c>
      <c r="J517" s="128">
        <f t="shared" si="24"/>
        <v>-58.661000000035301</v>
      </c>
      <c r="K517" s="9"/>
    </row>
    <row r="518" spans="1:11" ht="56.25" x14ac:dyDescent="0.25">
      <c r="A518" s="269">
        <v>44944</v>
      </c>
      <c r="B518" s="443" t="s">
        <v>4395</v>
      </c>
      <c r="C518" s="459" t="s">
        <v>2933</v>
      </c>
      <c r="D518" s="463" t="s">
        <v>4396</v>
      </c>
      <c r="E518" s="51">
        <v>635768.48</v>
      </c>
      <c r="F518" s="481">
        <v>1279687</v>
      </c>
      <c r="G518" s="9">
        <v>33965.620000000003</v>
      </c>
      <c r="H518" s="9">
        <v>33965.620000000003</v>
      </c>
      <c r="I518" s="11">
        <f t="shared" si="22"/>
        <v>0</v>
      </c>
      <c r="J518" s="128">
        <f t="shared" si="24"/>
        <v>-58.661000000035301</v>
      </c>
      <c r="K518" s="9"/>
    </row>
    <row r="519" spans="1:11" ht="56.25" x14ac:dyDescent="0.25">
      <c r="A519" s="269">
        <v>44946</v>
      </c>
      <c r="B519" s="443" t="s">
        <v>4399</v>
      </c>
      <c r="C519" s="459" t="s">
        <v>2933</v>
      </c>
      <c r="D519" s="463" t="s">
        <v>4400</v>
      </c>
      <c r="E519" s="51">
        <v>638882.22</v>
      </c>
      <c r="F519" s="481">
        <v>1281502</v>
      </c>
      <c r="G519" s="9">
        <v>33627.15</v>
      </c>
      <c r="H519" s="9">
        <v>33627.15</v>
      </c>
      <c r="I519" s="11">
        <f t="shared" si="22"/>
        <v>0</v>
      </c>
      <c r="J519" s="128">
        <f t="shared" si="24"/>
        <v>-58.661000000035301</v>
      </c>
      <c r="K519" s="9"/>
    </row>
    <row r="520" spans="1:11" ht="56.25" x14ac:dyDescent="0.25">
      <c r="A520" s="269">
        <v>44950</v>
      </c>
      <c r="B520" s="443" t="s">
        <v>4401</v>
      </c>
      <c r="C520" s="459" t="s">
        <v>2933</v>
      </c>
      <c r="D520" s="463" t="s">
        <v>4402</v>
      </c>
      <c r="E520" s="51">
        <v>655435.80000000005</v>
      </c>
      <c r="F520" s="481">
        <v>1289286</v>
      </c>
      <c r="G520" s="9">
        <v>34771.129999999997</v>
      </c>
      <c r="H520" s="9">
        <v>34771.129999999997</v>
      </c>
      <c r="I520" s="11">
        <f t="shared" si="22"/>
        <v>0</v>
      </c>
      <c r="J520" s="128">
        <f t="shared" si="24"/>
        <v>-58.661000000035301</v>
      </c>
      <c r="K520" s="9"/>
    </row>
    <row r="521" spans="1:11" ht="56.25" x14ac:dyDescent="0.25">
      <c r="A521" s="269">
        <v>44952</v>
      </c>
      <c r="B521" s="443" t="s">
        <v>4411</v>
      </c>
      <c r="C521" s="459" t="s">
        <v>2933</v>
      </c>
      <c r="D521" s="463" t="s">
        <v>4412</v>
      </c>
      <c r="E521" s="51">
        <v>687587.57</v>
      </c>
      <c r="F521" s="481">
        <v>1289206</v>
      </c>
      <c r="G521" s="9">
        <v>36534.94</v>
      </c>
      <c r="H521" s="9">
        <v>36534.94</v>
      </c>
      <c r="I521" s="11">
        <f t="shared" si="22"/>
        <v>0</v>
      </c>
      <c r="J521" s="128">
        <f t="shared" si="24"/>
        <v>-58.661000000035301</v>
      </c>
      <c r="K521" s="9"/>
    </row>
    <row r="522" spans="1:11" ht="56.25" x14ac:dyDescent="0.25">
      <c r="A522" s="269">
        <v>44953</v>
      </c>
      <c r="B522" s="443" t="s">
        <v>4403</v>
      </c>
      <c r="C522" s="424" t="s">
        <v>2798</v>
      </c>
      <c r="D522" s="463" t="s">
        <v>4404</v>
      </c>
      <c r="E522" s="51">
        <v>661469.06999999995</v>
      </c>
      <c r="F522" s="481">
        <v>1293168</v>
      </c>
      <c r="G522" s="9">
        <v>35240.76</v>
      </c>
      <c r="H522" s="9">
        <v>35240.76</v>
      </c>
      <c r="I522" s="11">
        <f t="shared" si="22"/>
        <v>0</v>
      </c>
      <c r="J522" s="128">
        <f t="shared" si="24"/>
        <v>-58.661000000035301</v>
      </c>
      <c r="K522" s="9"/>
    </row>
    <row r="523" spans="1:11" ht="56.25" x14ac:dyDescent="0.25">
      <c r="A523" s="269">
        <v>44957</v>
      </c>
      <c r="B523" s="443" t="s">
        <v>4419</v>
      </c>
      <c r="C523" s="459" t="s">
        <v>2933</v>
      </c>
      <c r="D523" s="463" t="s">
        <v>4420</v>
      </c>
      <c r="E523" s="51">
        <v>702037.37</v>
      </c>
      <c r="F523" s="481">
        <v>1299456</v>
      </c>
      <c r="G523" s="9">
        <v>37249.29</v>
      </c>
      <c r="H523" s="9">
        <v>37249.29</v>
      </c>
      <c r="I523" s="11">
        <f t="shared" si="22"/>
        <v>0</v>
      </c>
      <c r="J523" s="128">
        <f t="shared" si="24"/>
        <v>-58.661000000035301</v>
      </c>
      <c r="K523" s="9"/>
    </row>
    <row r="524" spans="1:11" ht="56.25" x14ac:dyDescent="0.25">
      <c r="A524" s="269">
        <v>44960</v>
      </c>
      <c r="B524" s="452" t="s">
        <v>4427</v>
      </c>
      <c r="C524" s="459" t="s">
        <v>2933</v>
      </c>
      <c r="D524" s="463" t="s">
        <v>4428</v>
      </c>
      <c r="E524" s="51">
        <v>693345.47</v>
      </c>
      <c r="F524" s="481">
        <v>1301452</v>
      </c>
      <c r="G524" s="9">
        <v>36762.75</v>
      </c>
      <c r="H524" s="9">
        <v>36762.75</v>
      </c>
      <c r="I524" s="11">
        <f t="shared" si="22"/>
        <v>0</v>
      </c>
      <c r="J524" s="128">
        <f t="shared" si="24"/>
        <v>-58.661000000035301</v>
      </c>
      <c r="K524" s="9"/>
    </row>
    <row r="525" spans="1:11" ht="56.25" x14ac:dyDescent="0.25">
      <c r="A525" s="269">
        <v>44964</v>
      </c>
      <c r="B525" s="452" t="s">
        <v>4431</v>
      </c>
      <c r="C525" s="459" t="s">
        <v>2933</v>
      </c>
      <c r="D525" s="463" t="s">
        <v>4432</v>
      </c>
      <c r="E525" s="51">
        <v>659838.92000000004</v>
      </c>
      <c r="F525" s="481">
        <v>1307537</v>
      </c>
      <c r="G525" s="9">
        <v>34838.379999999997</v>
      </c>
      <c r="H525" s="9">
        <v>34838.379999999997</v>
      </c>
      <c r="I525" s="11">
        <f t="shared" si="22"/>
        <v>0</v>
      </c>
      <c r="J525" s="128">
        <f t="shared" si="24"/>
        <v>-58.661000000035301</v>
      </c>
      <c r="K525" s="9"/>
    </row>
    <row r="526" spans="1:11" ht="56.25" x14ac:dyDescent="0.25">
      <c r="A526" s="269">
        <v>44966</v>
      </c>
      <c r="B526" s="452" t="s">
        <v>4433</v>
      </c>
      <c r="C526" s="459" t="s">
        <v>2933</v>
      </c>
      <c r="D526" s="463" t="s">
        <v>4434</v>
      </c>
      <c r="E526" s="51">
        <v>656616.43000000005</v>
      </c>
      <c r="F526" s="481">
        <v>1311770</v>
      </c>
      <c r="G526" s="9">
        <v>34688.699999999997</v>
      </c>
      <c r="H526" s="9">
        <v>34688.699999999997</v>
      </c>
      <c r="I526" s="11">
        <f t="shared" si="22"/>
        <v>0</v>
      </c>
      <c r="J526" s="128">
        <f t="shared" si="24"/>
        <v>-58.661000000035301</v>
      </c>
      <c r="K526" s="9"/>
    </row>
    <row r="527" spans="1:11" ht="56.25" x14ac:dyDescent="0.25">
      <c r="A527" s="269">
        <v>44971</v>
      </c>
      <c r="B527" s="452" t="s">
        <v>4435</v>
      </c>
      <c r="C527" s="459" t="s">
        <v>2933</v>
      </c>
      <c r="D527" s="463" t="s">
        <v>4436</v>
      </c>
      <c r="E527" s="51">
        <v>653444.56999999995</v>
      </c>
      <c r="F527" s="481">
        <v>1320230</v>
      </c>
      <c r="G527" s="9">
        <v>35254.629999999997</v>
      </c>
      <c r="H527" s="9">
        <v>35254.629999999997</v>
      </c>
      <c r="I527" s="11">
        <f t="shared" si="22"/>
        <v>0</v>
      </c>
      <c r="J527" s="128">
        <f t="shared" si="24"/>
        <v>-58.661000000035301</v>
      </c>
      <c r="K527" s="9"/>
    </row>
    <row r="528" spans="1:11" ht="56.25" x14ac:dyDescent="0.25">
      <c r="A528" s="269">
        <v>44973</v>
      </c>
      <c r="B528" s="452" t="s">
        <v>4447</v>
      </c>
      <c r="C528" s="459" t="s">
        <v>2933</v>
      </c>
      <c r="D528" s="463" t="s">
        <v>4448</v>
      </c>
      <c r="E528" s="51">
        <v>652633.18000000005</v>
      </c>
      <c r="F528" s="481">
        <v>1322181</v>
      </c>
      <c r="G528" s="9">
        <v>35135.03</v>
      </c>
      <c r="H528" s="9">
        <v>35135.03</v>
      </c>
      <c r="I528" s="11">
        <f t="shared" si="22"/>
        <v>0</v>
      </c>
      <c r="J528" s="128">
        <f t="shared" si="24"/>
        <v>-58.661000000035301</v>
      </c>
      <c r="K528" s="9"/>
    </row>
    <row r="529" spans="1:17" ht="75" x14ac:dyDescent="0.25">
      <c r="A529" s="269">
        <v>44977</v>
      </c>
      <c r="B529" s="452" t="s">
        <v>4460</v>
      </c>
      <c r="C529" s="459" t="s">
        <v>2933</v>
      </c>
      <c r="D529" s="463" t="s">
        <v>4457</v>
      </c>
      <c r="E529" s="51">
        <v>767334.64</v>
      </c>
      <c r="F529" s="481">
        <v>1326864</v>
      </c>
      <c r="G529" s="9">
        <v>36327.03</v>
      </c>
      <c r="H529" s="9">
        <v>41669</v>
      </c>
      <c r="I529" s="456">
        <f t="shared" si="22"/>
        <v>5341.9700000000012</v>
      </c>
      <c r="J529" s="457">
        <f t="shared" si="24"/>
        <v>5283.3089999999656</v>
      </c>
      <c r="K529" s="133"/>
      <c r="L529" s="598" t="s">
        <v>4450</v>
      </c>
      <c r="M529" s="598"/>
      <c r="N529" s="598"/>
      <c r="O529" s="598"/>
      <c r="P529" s="598"/>
      <c r="Q529" s="598"/>
    </row>
    <row r="530" spans="1:17" ht="56.25" x14ac:dyDescent="0.25">
      <c r="A530" s="269">
        <v>44981</v>
      </c>
      <c r="B530" s="452" t="s">
        <v>4458</v>
      </c>
      <c r="C530" s="459" t="s">
        <v>2933</v>
      </c>
      <c r="D530" s="463" t="s">
        <v>4459</v>
      </c>
      <c r="E530" s="51">
        <v>672255.97</v>
      </c>
      <c r="F530" s="481">
        <v>1331366</v>
      </c>
      <c r="G530" s="9">
        <v>36428.74</v>
      </c>
      <c r="H530" s="9">
        <v>36428.74</v>
      </c>
      <c r="I530" s="248">
        <f t="shared" si="22"/>
        <v>0</v>
      </c>
      <c r="J530" s="454">
        <f t="shared" si="24"/>
        <v>5283.3089999999656</v>
      </c>
      <c r="K530" s="246"/>
      <c r="L530" s="458"/>
      <c r="M530" s="458"/>
      <c r="N530" s="458"/>
      <c r="O530" s="458"/>
      <c r="P530" s="458"/>
      <c r="Q530" s="458"/>
    </row>
    <row r="531" spans="1:17" ht="56.25" x14ac:dyDescent="0.25">
      <c r="A531" s="269">
        <v>44987</v>
      </c>
      <c r="B531" s="455" t="s">
        <v>4474</v>
      </c>
      <c r="C531" s="424" t="s">
        <v>2798</v>
      </c>
      <c r="D531" s="463" t="s">
        <v>4475</v>
      </c>
      <c r="E531" s="51">
        <v>709224.27</v>
      </c>
      <c r="F531" s="481">
        <v>1342346</v>
      </c>
      <c r="G531" s="9">
        <v>39054.199999999997</v>
      </c>
      <c r="H531" s="9">
        <v>39054.199999999997</v>
      </c>
      <c r="I531" s="248">
        <f t="shared" si="22"/>
        <v>0</v>
      </c>
      <c r="J531" s="454">
        <f t="shared" si="24"/>
        <v>5283.3089999999656</v>
      </c>
      <c r="K531" s="246"/>
      <c r="L531" s="458"/>
      <c r="M531" s="458"/>
      <c r="N531" s="458"/>
      <c r="O531" s="458"/>
      <c r="P531" s="458"/>
      <c r="Q531" s="458"/>
    </row>
    <row r="532" spans="1:17" ht="75" x14ac:dyDescent="0.25">
      <c r="A532" s="269">
        <v>44988</v>
      </c>
      <c r="B532" s="455" t="s">
        <v>4476</v>
      </c>
      <c r="C532" s="424" t="s">
        <v>2798</v>
      </c>
      <c r="D532" s="463" t="s">
        <v>4477</v>
      </c>
      <c r="E532" s="51">
        <v>607751.05000000005</v>
      </c>
      <c r="F532" s="481">
        <v>1341867</v>
      </c>
      <c r="G532" s="9">
        <v>39087.17</v>
      </c>
      <c r="H532" s="9">
        <v>33745.199999999997</v>
      </c>
      <c r="I532" s="456">
        <f t="shared" si="22"/>
        <v>-5341.9700000000012</v>
      </c>
      <c r="J532" s="457">
        <f t="shared" si="24"/>
        <v>-58.661000000035529</v>
      </c>
      <c r="K532" s="246"/>
      <c r="L532" s="458"/>
      <c r="M532" s="458"/>
      <c r="N532" s="458"/>
      <c r="O532" s="458"/>
      <c r="P532" s="458"/>
      <c r="Q532" s="458"/>
    </row>
    <row r="533" spans="1:17" ht="66" customHeight="1" x14ac:dyDescent="0.25">
      <c r="A533" s="269">
        <v>44994</v>
      </c>
      <c r="B533" s="455" t="s">
        <v>4473</v>
      </c>
      <c r="C533" s="424" t="s">
        <v>2798</v>
      </c>
      <c r="D533" s="463" t="s">
        <v>4491</v>
      </c>
      <c r="E533" s="51">
        <v>710820.16</v>
      </c>
      <c r="F533" s="481">
        <v>1352392</v>
      </c>
      <c r="G533" s="9">
        <v>39577.96</v>
      </c>
      <c r="H533" s="9">
        <v>39577.96</v>
      </c>
      <c r="I533" s="248">
        <f t="shared" si="22"/>
        <v>0</v>
      </c>
      <c r="J533" s="454">
        <f t="shared" si="24"/>
        <v>-58.661000000035529</v>
      </c>
      <c r="K533" s="246"/>
      <c r="L533" s="458"/>
      <c r="M533" s="458"/>
      <c r="N533" s="458"/>
      <c r="O533" s="458"/>
      <c r="P533" s="458"/>
      <c r="Q533" s="458"/>
    </row>
    <row r="534" spans="1:17" ht="69" customHeight="1" x14ac:dyDescent="0.25">
      <c r="A534" s="269">
        <v>44994</v>
      </c>
      <c r="B534" s="455" t="s">
        <v>4484</v>
      </c>
      <c r="C534" s="459" t="s">
        <v>2933</v>
      </c>
      <c r="D534" s="463">
        <v>53535</v>
      </c>
      <c r="E534" s="51">
        <v>728573.43999999994</v>
      </c>
      <c r="F534" s="481">
        <v>1349352</v>
      </c>
      <c r="G534" s="9">
        <v>40566.449999999997</v>
      </c>
      <c r="H534" s="9">
        <v>40566.449999999997</v>
      </c>
      <c r="I534" s="248">
        <f t="shared" si="22"/>
        <v>0</v>
      </c>
      <c r="J534" s="454">
        <f t="shared" si="24"/>
        <v>-58.661000000035529</v>
      </c>
      <c r="K534" s="246"/>
      <c r="L534" s="458"/>
      <c r="M534" s="458"/>
      <c r="N534" s="458"/>
      <c r="O534" s="458"/>
      <c r="P534" s="458"/>
      <c r="Q534" s="458"/>
    </row>
    <row r="535" spans="1:17" ht="56.25" x14ac:dyDescent="0.25">
      <c r="A535" s="269">
        <v>44999</v>
      </c>
      <c r="B535" s="455" t="s">
        <v>4487</v>
      </c>
      <c r="C535" s="459" t="s">
        <v>2933</v>
      </c>
      <c r="D535" s="463" t="s">
        <v>4488</v>
      </c>
      <c r="E535" s="51">
        <v>787961.22</v>
      </c>
      <c r="F535" s="481">
        <v>1360796</v>
      </c>
      <c r="G535" s="9">
        <v>41979.82</v>
      </c>
      <c r="H535" s="9">
        <v>41979.82</v>
      </c>
      <c r="I535" s="248">
        <f t="shared" si="22"/>
        <v>0</v>
      </c>
      <c r="J535" s="454">
        <f t="shared" si="24"/>
        <v>-58.661000000035529</v>
      </c>
      <c r="K535" s="246"/>
      <c r="L535" s="458"/>
      <c r="M535" s="458"/>
      <c r="N535" s="458"/>
      <c r="O535" s="458"/>
      <c r="P535" s="458"/>
      <c r="Q535" s="458"/>
    </row>
    <row r="536" spans="1:17" ht="69" customHeight="1" x14ac:dyDescent="0.25">
      <c r="A536" s="269">
        <v>45001</v>
      </c>
      <c r="B536" s="455" t="s">
        <v>4489</v>
      </c>
      <c r="C536" s="459" t="s">
        <v>2933</v>
      </c>
      <c r="D536" s="463">
        <v>44174</v>
      </c>
      <c r="E536" s="51">
        <v>818645.19</v>
      </c>
      <c r="F536" s="481">
        <v>1359270</v>
      </c>
      <c r="G536" s="9">
        <v>43337.49</v>
      </c>
      <c r="H536" s="9">
        <v>43337.49</v>
      </c>
      <c r="I536" s="11">
        <f t="shared" si="22"/>
        <v>0</v>
      </c>
      <c r="J536" s="128">
        <f t="shared" si="24"/>
        <v>-58.661000000035529</v>
      </c>
      <c r="K536" s="9"/>
    </row>
    <row r="537" spans="1:17" ht="69" customHeight="1" x14ac:dyDescent="0.25">
      <c r="A537" s="269">
        <v>45002</v>
      </c>
      <c r="B537" s="455" t="s">
        <v>4490</v>
      </c>
      <c r="C537" s="459" t="s">
        <v>2933</v>
      </c>
      <c r="D537" s="463">
        <v>44210</v>
      </c>
      <c r="E537" s="51">
        <v>838171.69</v>
      </c>
      <c r="F537" s="481">
        <v>1360555</v>
      </c>
      <c r="G537" s="9">
        <v>44702.49</v>
      </c>
      <c r="H537" s="9">
        <v>44702.49</v>
      </c>
      <c r="I537" s="11">
        <f t="shared" si="22"/>
        <v>0</v>
      </c>
      <c r="J537" s="128">
        <f t="shared" si="24"/>
        <v>-58.661000000035529</v>
      </c>
      <c r="K537" s="9"/>
      <c r="L537" s="453" t="s">
        <v>4449</v>
      </c>
    </row>
    <row r="538" spans="1:17" ht="64.5" customHeight="1" x14ac:dyDescent="0.25">
      <c r="A538" s="269">
        <v>45007</v>
      </c>
      <c r="B538" s="455" t="s">
        <v>4498</v>
      </c>
      <c r="C538" s="459" t="s">
        <v>2933</v>
      </c>
      <c r="D538" s="463">
        <v>44203</v>
      </c>
      <c r="E538" s="51">
        <v>685508.52</v>
      </c>
      <c r="F538" s="481">
        <v>1369223</v>
      </c>
      <c r="G538" s="9">
        <v>36726.949999999997</v>
      </c>
      <c r="H538" s="9">
        <v>36726.949999999997</v>
      </c>
      <c r="I538" s="11">
        <f t="shared" si="22"/>
        <v>0</v>
      </c>
      <c r="J538" s="128">
        <f t="shared" si="24"/>
        <v>-58.661000000035529</v>
      </c>
      <c r="K538" s="9"/>
    </row>
    <row r="539" spans="1:17" ht="63.75" customHeight="1" x14ac:dyDescent="0.25">
      <c r="A539" s="269">
        <v>45008</v>
      </c>
      <c r="B539" s="455" t="s">
        <v>4499</v>
      </c>
      <c r="C539" s="459" t="s">
        <v>2933</v>
      </c>
      <c r="D539" s="463">
        <v>44221</v>
      </c>
      <c r="E539" s="51">
        <v>650810.48</v>
      </c>
      <c r="F539" s="481">
        <v>1372113</v>
      </c>
      <c r="G539" s="9">
        <v>35065.22</v>
      </c>
      <c r="H539" s="9">
        <v>35065.22</v>
      </c>
      <c r="I539" s="11">
        <f t="shared" si="22"/>
        <v>0</v>
      </c>
      <c r="J539" s="128">
        <f t="shared" si="24"/>
        <v>-58.661000000035529</v>
      </c>
      <c r="K539" s="9"/>
    </row>
    <row r="540" spans="1:17" ht="65.25" customHeight="1" x14ac:dyDescent="0.25">
      <c r="A540" s="269">
        <v>45014</v>
      </c>
      <c r="B540" s="455" t="s">
        <v>4505</v>
      </c>
      <c r="C540" s="459" t="s">
        <v>2933</v>
      </c>
      <c r="D540" s="463">
        <v>44204</v>
      </c>
      <c r="E540" s="51">
        <v>652850.81999999995</v>
      </c>
      <c r="F540" s="481">
        <v>1382418</v>
      </c>
      <c r="G540" s="9">
        <v>35983.620000000003</v>
      </c>
      <c r="H540" s="9">
        <v>35983.620000000003</v>
      </c>
      <c r="I540" s="11">
        <f t="shared" si="22"/>
        <v>0</v>
      </c>
      <c r="J540" s="128">
        <f t="shared" si="24"/>
        <v>-58.661000000035529</v>
      </c>
      <c r="K540" s="9"/>
    </row>
    <row r="541" spans="1:17" ht="65.25" customHeight="1" x14ac:dyDescent="0.25">
      <c r="A541" s="269">
        <v>45021</v>
      </c>
      <c r="B541" s="506" t="s">
        <v>4523</v>
      </c>
      <c r="C541" s="459" t="s">
        <v>2933</v>
      </c>
      <c r="D541" s="463">
        <v>44206</v>
      </c>
      <c r="E541" s="51">
        <v>620661.52</v>
      </c>
      <c r="F541" s="481">
        <v>1389115</v>
      </c>
      <c r="G541" s="9">
        <v>33869.660000000003</v>
      </c>
      <c r="H541" s="9">
        <v>33869.660000000003</v>
      </c>
      <c r="I541" s="11">
        <f t="shared" si="22"/>
        <v>0</v>
      </c>
      <c r="J541" s="128">
        <f t="shared" si="24"/>
        <v>-58.661000000035529</v>
      </c>
      <c r="K541" s="9"/>
    </row>
    <row r="542" spans="1:17" ht="65.25" customHeight="1" x14ac:dyDescent="0.25">
      <c r="A542" s="269">
        <v>45021</v>
      </c>
      <c r="B542" s="506" t="s">
        <v>4524</v>
      </c>
      <c r="C542" s="459" t="s">
        <v>2933</v>
      </c>
      <c r="D542" s="463">
        <v>44207</v>
      </c>
      <c r="E542" s="51">
        <v>623446.92000000004</v>
      </c>
      <c r="F542" s="481">
        <v>1392639</v>
      </c>
      <c r="G542" s="9">
        <v>34021.660000000003</v>
      </c>
      <c r="H542" s="9">
        <v>34021.660000000003</v>
      </c>
      <c r="I542" s="11">
        <f t="shared" si="22"/>
        <v>0</v>
      </c>
      <c r="J542" s="128">
        <f t="shared" si="24"/>
        <v>-58.661000000035529</v>
      </c>
      <c r="K542" s="9"/>
    </row>
    <row r="543" spans="1:17" ht="63.75" customHeight="1" x14ac:dyDescent="0.25">
      <c r="A543" s="269">
        <v>45028</v>
      </c>
      <c r="B543" s="506" t="s">
        <v>4517</v>
      </c>
      <c r="C543" s="424" t="s">
        <v>2798</v>
      </c>
      <c r="D543" s="463" t="s">
        <v>4518</v>
      </c>
      <c r="E543" s="51">
        <v>569162.59</v>
      </c>
      <c r="F543" s="481">
        <v>1399193</v>
      </c>
      <c r="G543" s="9">
        <v>31488.94</v>
      </c>
      <c r="H543" s="9">
        <v>31488.94</v>
      </c>
      <c r="I543" s="11">
        <f t="shared" si="22"/>
        <v>0</v>
      </c>
      <c r="J543" s="128">
        <f t="shared" si="24"/>
        <v>-58.661000000035529</v>
      </c>
      <c r="K543" s="9"/>
    </row>
    <row r="544" spans="1:17" ht="62.25" customHeight="1" x14ac:dyDescent="0.25">
      <c r="A544" s="269">
        <v>45034</v>
      </c>
      <c r="B544" s="506" t="s">
        <v>4532</v>
      </c>
      <c r="C544" s="459" t="s">
        <v>2933</v>
      </c>
      <c r="D544" s="463" t="s">
        <v>4533</v>
      </c>
      <c r="E544" s="51">
        <v>596732.30000000005</v>
      </c>
      <c r="F544" s="481">
        <v>1409038</v>
      </c>
      <c r="G544" s="9">
        <v>33014.22</v>
      </c>
      <c r="H544" s="9">
        <v>33014.22</v>
      </c>
      <c r="I544" s="11">
        <f t="shared" si="22"/>
        <v>0</v>
      </c>
      <c r="J544" s="128">
        <f t="shared" si="24"/>
        <v>-58.661000000035529</v>
      </c>
      <c r="K544" s="9"/>
    </row>
    <row r="545" spans="1:11" ht="70.5" customHeight="1" x14ac:dyDescent="0.25">
      <c r="A545" s="269">
        <v>45035</v>
      </c>
      <c r="B545" s="506" t="s">
        <v>4536</v>
      </c>
      <c r="C545" s="459" t="s">
        <v>2933</v>
      </c>
      <c r="D545" s="463" t="s">
        <v>4537</v>
      </c>
      <c r="E545" s="51">
        <v>607981.96</v>
      </c>
      <c r="F545" s="481">
        <v>1411166</v>
      </c>
      <c r="G545" s="9">
        <v>33645.93</v>
      </c>
      <c r="H545" s="9">
        <v>33645.93</v>
      </c>
      <c r="I545" s="11">
        <f t="shared" si="22"/>
        <v>0</v>
      </c>
      <c r="J545" s="128">
        <f t="shared" si="24"/>
        <v>-58.661000000035529</v>
      </c>
      <c r="K545" s="9"/>
    </row>
    <row r="546" spans="1:11" ht="69" customHeight="1" x14ac:dyDescent="0.25">
      <c r="A546" s="269">
        <v>45041</v>
      </c>
      <c r="B546" s="506" t="s">
        <v>4542</v>
      </c>
      <c r="C546" s="459" t="s">
        <v>2933</v>
      </c>
      <c r="D546" s="463" t="s">
        <v>4543</v>
      </c>
      <c r="E546" s="51">
        <v>579838.56999999995</v>
      </c>
      <c r="F546" s="481">
        <v>1422398</v>
      </c>
      <c r="G546" s="9">
        <v>32231.16</v>
      </c>
      <c r="H546" s="9">
        <v>32231.16</v>
      </c>
      <c r="I546" s="11">
        <f t="shared" si="22"/>
        <v>0</v>
      </c>
      <c r="J546" s="128">
        <f>J545+I546</f>
        <v>-58.661000000035529</v>
      </c>
      <c r="K546" s="9"/>
    </row>
    <row r="547" spans="1:11" ht="66" customHeight="1" x14ac:dyDescent="0.25">
      <c r="A547" s="269">
        <v>45042</v>
      </c>
      <c r="B547" s="506" t="s">
        <v>4544</v>
      </c>
      <c r="C547" s="459" t="s">
        <v>2933</v>
      </c>
      <c r="D547" s="463" t="s">
        <v>4545</v>
      </c>
      <c r="E547" s="51">
        <v>624733.66</v>
      </c>
      <c r="F547" s="481">
        <v>1420890</v>
      </c>
      <c r="G547" s="9">
        <v>34506.14</v>
      </c>
      <c r="H547" s="9">
        <v>34506.14</v>
      </c>
      <c r="I547" s="11">
        <f t="shared" si="22"/>
        <v>0</v>
      </c>
      <c r="J547" s="128">
        <f t="shared" si="24"/>
        <v>-58.661000000035529</v>
      </c>
      <c r="K547" s="9"/>
    </row>
    <row r="548" spans="1:11" ht="66" customHeight="1" x14ac:dyDescent="0.25">
      <c r="A548" s="269">
        <v>45049</v>
      </c>
      <c r="B548" s="510" t="s">
        <v>4566</v>
      </c>
      <c r="C548" s="459" t="s">
        <v>2933</v>
      </c>
      <c r="D548" s="463" t="s">
        <v>4567</v>
      </c>
      <c r="E548" s="51">
        <v>633642.85</v>
      </c>
      <c r="F548" s="481">
        <v>1428719</v>
      </c>
      <c r="G548" s="9">
        <v>35163.31</v>
      </c>
      <c r="H548" s="9">
        <v>35163.31</v>
      </c>
      <c r="I548" s="11">
        <f t="shared" si="22"/>
        <v>0</v>
      </c>
      <c r="J548" s="128">
        <f t="shared" si="24"/>
        <v>-58.661000000035529</v>
      </c>
      <c r="K548" s="9"/>
    </row>
    <row r="549" spans="1:11" ht="66" customHeight="1" x14ac:dyDescent="0.25">
      <c r="A549" s="269">
        <v>45049</v>
      </c>
      <c r="B549" s="510" t="s">
        <v>4564</v>
      </c>
      <c r="C549" s="459" t="s">
        <v>2933</v>
      </c>
      <c r="D549" s="463" t="s">
        <v>4565</v>
      </c>
      <c r="E549" s="51">
        <v>645038.85</v>
      </c>
      <c r="F549" s="481">
        <v>1431263</v>
      </c>
      <c r="G549" s="9">
        <v>36035.69</v>
      </c>
      <c r="H549" s="9">
        <v>36035.69</v>
      </c>
      <c r="I549" s="11">
        <f t="shared" si="22"/>
        <v>0</v>
      </c>
      <c r="J549" s="128">
        <f t="shared" si="24"/>
        <v>-58.661000000035529</v>
      </c>
      <c r="K549" s="9"/>
    </row>
    <row r="550" spans="1:11" ht="66" customHeight="1" x14ac:dyDescent="0.25">
      <c r="A550" s="269">
        <v>45055</v>
      </c>
      <c r="B550" s="510" t="s">
        <v>4562</v>
      </c>
      <c r="C550" s="459" t="s">
        <v>2933</v>
      </c>
      <c r="D550" s="463" t="s">
        <v>4563</v>
      </c>
      <c r="E550" s="51">
        <v>642461.04</v>
      </c>
      <c r="F550" s="481">
        <v>1440550</v>
      </c>
      <c r="G550" s="9">
        <v>36012.39</v>
      </c>
      <c r="H550" s="9">
        <v>36012.39</v>
      </c>
      <c r="I550" s="11">
        <f t="shared" si="22"/>
        <v>0</v>
      </c>
      <c r="J550" s="128">
        <f t="shared" si="24"/>
        <v>-58.661000000035529</v>
      </c>
      <c r="K550" s="9"/>
    </row>
    <row r="551" spans="1:11" ht="65.25" customHeight="1" x14ac:dyDescent="0.25">
      <c r="A551" s="269">
        <v>45055</v>
      </c>
      <c r="B551" s="510" t="s">
        <v>4560</v>
      </c>
      <c r="C551" s="459" t="s">
        <v>2933</v>
      </c>
      <c r="D551" s="463" t="s">
        <v>4561</v>
      </c>
      <c r="E551" s="51">
        <v>667690.37</v>
      </c>
      <c r="F551" s="481">
        <v>1438092</v>
      </c>
      <c r="G551" s="9">
        <v>37426.589999999997</v>
      </c>
      <c r="H551" s="9">
        <v>37426.589999999997</v>
      </c>
      <c r="I551" s="11">
        <f t="shared" si="22"/>
        <v>0</v>
      </c>
      <c r="J551" s="128">
        <f t="shared" si="24"/>
        <v>-58.661000000035529</v>
      </c>
      <c r="K551" s="9"/>
    </row>
    <row r="552" spans="1:11" ht="72.75" customHeight="1" x14ac:dyDescent="0.25">
      <c r="A552" s="269">
        <v>45058</v>
      </c>
      <c r="B552" s="510" t="s">
        <v>4584</v>
      </c>
      <c r="C552" s="459" t="s">
        <v>2933</v>
      </c>
      <c r="D552" s="463" t="s">
        <v>4585</v>
      </c>
      <c r="E552" s="51">
        <v>705238.79</v>
      </c>
      <c r="F552" s="481">
        <v>1444128</v>
      </c>
      <c r="G552" s="9">
        <v>40040.81</v>
      </c>
      <c r="H552" s="9">
        <v>40040.81</v>
      </c>
      <c r="I552" s="11">
        <f t="shared" si="22"/>
        <v>0</v>
      </c>
      <c r="J552" s="128">
        <f t="shared" si="24"/>
        <v>-58.661000000035529</v>
      </c>
      <c r="K552" s="9"/>
    </row>
    <row r="553" spans="1:11" ht="64.5" customHeight="1" x14ac:dyDescent="0.25">
      <c r="A553" s="269">
        <v>45064</v>
      </c>
      <c r="B553" s="510" t="s">
        <v>4586</v>
      </c>
      <c r="C553" s="459" t="s">
        <v>2933</v>
      </c>
      <c r="D553" s="463" t="s">
        <v>4587</v>
      </c>
      <c r="E553" s="51">
        <v>772222.73</v>
      </c>
      <c r="F553" s="481">
        <v>1453314</v>
      </c>
      <c r="G553" s="9">
        <v>43530.03</v>
      </c>
      <c r="H553" s="9">
        <v>43530.03</v>
      </c>
      <c r="I553" s="11">
        <f t="shared" si="22"/>
        <v>0</v>
      </c>
      <c r="J553" s="128">
        <f t="shared" si="24"/>
        <v>-58.661000000035529</v>
      </c>
      <c r="K553" s="9"/>
    </row>
    <row r="554" spans="1:11" ht="78" customHeight="1" x14ac:dyDescent="0.25">
      <c r="A554" s="269">
        <v>45071</v>
      </c>
      <c r="B554" s="510" t="s">
        <v>4604</v>
      </c>
      <c r="C554" s="459" t="s">
        <v>2933</v>
      </c>
      <c r="D554" s="463" t="s">
        <v>4605</v>
      </c>
      <c r="E554" s="51">
        <v>715646.96</v>
      </c>
      <c r="F554" s="481">
        <v>1463110</v>
      </c>
      <c r="G554" s="9">
        <v>40114.74</v>
      </c>
      <c r="H554" s="9">
        <v>40114.74</v>
      </c>
      <c r="I554" s="11">
        <f t="shared" si="22"/>
        <v>0</v>
      </c>
      <c r="J554" s="128">
        <f t="shared" si="24"/>
        <v>-58.661000000035529</v>
      </c>
      <c r="K554" s="9"/>
    </row>
    <row r="555" spans="1:11" ht="21" x14ac:dyDescent="0.25">
      <c r="A555" s="269"/>
      <c r="B555" s="27"/>
      <c r="C555" s="459" t="s">
        <v>2933</v>
      </c>
      <c r="D555" s="463"/>
      <c r="E555" s="51"/>
      <c r="F555" s="481"/>
      <c r="G555" s="9"/>
      <c r="H555" s="9"/>
      <c r="I555" s="11">
        <f t="shared" si="22"/>
        <v>0</v>
      </c>
      <c r="J555" s="128">
        <f t="shared" si="24"/>
        <v>-58.661000000035529</v>
      </c>
      <c r="K555" s="9"/>
    </row>
    <row r="556" spans="1:11" ht="21" x14ac:dyDescent="0.25">
      <c r="A556" s="269"/>
      <c r="B556" s="27"/>
      <c r="C556" s="459" t="s">
        <v>2933</v>
      </c>
      <c r="D556" s="463"/>
      <c r="E556" s="51"/>
      <c r="F556" s="481"/>
      <c r="G556" s="9"/>
      <c r="H556" s="9"/>
      <c r="I556" s="11">
        <f t="shared" si="22"/>
        <v>0</v>
      </c>
      <c r="J556" s="128">
        <f t="shared" si="24"/>
        <v>-58.661000000035529</v>
      </c>
      <c r="K556" s="9"/>
    </row>
    <row r="557" spans="1:11" ht="21" x14ac:dyDescent="0.25">
      <c r="A557" s="269"/>
      <c r="B557" s="27"/>
      <c r="C557" s="459" t="s">
        <v>2933</v>
      </c>
      <c r="D557" s="463"/>
      <c r="E557" s="51"/>
      <c r="F557" s="481"/>
      <c r="G557" s="9"/>
      <c r="H557" s="9"/>
      <c r="I557" s="11">
        <f t="shared" si="22"/>
        <v>0</v>
      </c>
      <c r="J557" s="128">
        <f t="shared" si="24"/>
        <v>-58.661000000035529</v>
      </c>
      <c r="K557" s="9"/>
    </row>
    <row r="558" spans="1:11" ht="21" x14ac:dyDescent="0.25">
      <c r="A558" s="269"/>
      <c r="B558" s="27"/>
      <c r="C558" s="459" t="s">
        <v>2933</v>
      </c>
      <c r="D558" s="463"/>
      <c r="E558" s="51"/>
      <c r="F558" s="481"/>
      <c r="G558" s="9"/>
      <c r="H558" s="9"/>
      <c r="I558" s="11">
        <f t="shared" si="22"/>
        <v>0</v>
      </c>
      <c r="J558" s="128">
        <f t="shared" si="24"/>
        <v>-58.661000000035529</v>
      </c>
      <c r="K558" s="9"/>
    </row>
    <row r="559" spans="1:11" ht="21" x14ac:dyDescent="0.25">
      <c r="A559" s="269"/>
      <c r="B559" s="27"/>
      <c r="C559" s="459" t="s">
        <v>2933</v>
      </c>
      <c r="D559" s="463"/>
      <c r="E559" s="51"/>
      <c r="F559" s="481"/>
      <c r="G559" s="9"/>
      <c r="H559" s="9"/>
      <c r="I559" s="11">
        <f t="shared" si="22"/>
        <v>0</v>
      </c>
      <c r="J559" s="128">
        <f t="shared" si="24"/>
        <v>-58.661000000035529</v>
      </c>
      <c r="K559" s="9"/>
    </row>
    <row r="560" spans="1:11" ht="21" x14ac:dyDescent="0.25">
      <c r="A560" s="269"/>
      <c r="B560" s="27"/>
      <c r="C560" s="459" t="s">
        <v>2933</v>
      </c>
      <c r="D560" s="463"/>
      <c r="E560" s="51"/>
      <c r="F560" s="481"/>
      <c r="G560" s="9"/>
      <c r="H560" s="9"/>
      <c r="I560" s="11">
        <f t="shared" si="22"/>
        <v>0</v>
      </c>
      <c r="J560" s="128">
        <f t="shared" si="24"/>
        <v>-58.661000000035529</v>
      </c>
      <c r="K560" s="9"/>
    </row>
    <row r="561" spans="1:11" ht="15.75" x14ac:dyDescent="0.25">
      <c r="A561" s="269"/>
      <c r="B561" s="27"/>
      <c r="D561" s="463"/>
      <c r="E561" s="51"/>
      <c r="F561" s="481"/>
      <c r="G561" s="9"/>
      <c r="H561" s="9"/>
      <c r="I561" s="11">
        <f t="shared" si="22"/>
        <v>0</v>
      </c>
      <c r="J561" s="128">
        <f t="shared" si="24"/>
        <v>-58.661000000035529</v>
      </c>
      <c r="K561" s="9"/>
    </row>
    <row r="562" spans="1:11" ht="15.75" x14ac:dyDescent="0.25">
      <c r="A562" s="269"/>
      <c r="B562" s="27"/>
      <c r="D562" s="463"/>
      <c r="E562" s="51"/>
      <c r="F562" s="481"/>
      <c r="G562" s="9"/>
      <c r="H562" s="9"/>
      <c r="I562" s="11">
        <f t="shared" si="22"/>
        <v>0</v>
      </c>
      <c r="J562" s="128">
        <f t="shared" si="24"/>
        <v>-58.661000000035529</v>
      </c>
      <c r="K562" s="9"/>
    </row>
    <row r="563" spans="1:11" ht="15.75" x14ac:dyDescent="0.25">
      <c r="A563" s="269"/>
      <c r="B563" s="27"/>
      <c r="D563" s="463"/>
      <c r="E563" s="51"/>
      <c r="F563" s="481"/>
      <c r="G563" s="9"/>
      <c r="H563" s="9"/>
      <c r="I563" s="11">
        <f t="shared" si="22"/>
        <v>0</v>
      </c>
      <c r="J563" s="128">
        <f t="shared" si="24"/>
        <v>-58.661000000035529</v>
      </c>
      <c r="K563" s="9"/>
    </row>
    <row r="564" spans="1:11" ht="15.75" x14ac:dyDescent="0.25">
      <c r="A564" s="269"/>
      <c r="B564" s="27"/>
      <c r="D564" s="463"/>
      <c r="E564" s="51"/>
      <c r="F564" s="481"/>
      <c r="G564" s="9"/>
      <c r="H564" s="9"/>
      <c r="I564" s="11">
        <f t="shared" si="22"/>
        <v>0</v>
      </c>
      <c r="J564" s="128">
        <f t="shared" si="24"/>
        <v>-58.661000000035529</v>
      </c>
      <c r="K564" s="9"/>
    </row>
    <row r="565" spans="1:11" ht="15.75" x14ac:dyDescent="0.25">
      <c r="A565" s="269"/>
      <c r="B565" s="27"/>
      <c r="D565" s="463"/>
      <c r="E565" s="51"/>
      <c r="F565" s="481"/>
      <c r="G565" s="9"/>
      <c r="H565" s="9"/>
      <c r="I565" s="11">
        <f t="shared" si="22"/>
        <v>0</v>
      </c>
      <c r="J565" s="128">
        <f t="shared" si="24"/>
        <v>-58.661000000035529</v>
      </c>
      <c r="K565" s="9"/>
    </row>
    <row r="566" spans="1:11" ht="15.75" x14ac:dyDescent="0.25">
      <c r="A566" s="269"/>
      <c r="B566" s="27"/>
      <c r="D566" s="463"/>
      <c r="E566" s="51"/>
      <c r="F566" s="481"/>
      <c r="G566" s="9"/>
      <c r="H566" s="9"/>
      <c r="I566" s="11">
        <f t="shared" si="22"/>
        <v>0</v>
      </c>
      <c r="J566" s="128">
        <f t="shared" si="24"/>
        <v>-58.661000000035529</v>
      </c>
      <c r="K566" s="9"/>
    </row>
    <row r="567" spans="1:11" ht="15.75" x14ac:dyDescent="0.25">
      <c r="A567" s="269"/>
      <c r="B567" s="27"/>
      <c r="D567" s="463"/>
      <c r="E567" s="51"/>
      <c r="F567" s="481"/>
      <c r="G567" s="9"/>
      <c r="H567" s="9"/>
      <c r="I567" s="11">
        <f t="shared" si="22"/>
        <v>0</v>
      </c>
      <c r="J567" s="128">
        <f t="shared" si="24"/>
        <v>-58.661000000035529</v>
      </c>
      <c r="K567" s="9"/>
    </row>
    <row r="568" spans="1:11" ht="15.75" x14ac:dyDescent="0.25">
      <c r="A568" s="269"/>
      <c r="B568" s="27"/>
      <c r="D568" s="463"/>
      <c r="E568" s="51"/>
      <c r="F568" s="481"/>
      <c r="G568" s="9"/>
      <c r="H568" s="9"/>
      <c r="I568" s="11">
        <f t="shared" si="22"/>
        <v>0</v>
      </c>
      <c r="J568" s="128">
        <f t="shared" si="24"/>
        <v>-58.661000000035529</v>
      </c>
      <c r="K568" s="9"/>
    </row>
    <row r="569" spans="1:11" ht="15.75" x14ac:dyDescent="0.25">
      <c r="A569" s="269"/>
      <c r="B569" s="27"/>
      <c r="D569" s="463"/>
      <c r="E569" s="51"/>
      <c r="F569" s="481"/>
      <c r="G569" s="9"/>
      <c r="H569" s="9"/>
      <c r="I569" s="11">
        <f t="shared" si="22"/>
        <v>0</v>
      </c>
      <c r="J569" s="128">
        <f t="shared" si="24"/>
        <v>-58.661000000035529</v>
      </c>
      <c r="K569" s="9"/>
    </row>
    <row r="570" spans="1:11" ht="15.75" x14ac:dyDescent="0.25">
      <c r="A570" s="269"/>
      <c r="B570" s="27"/>
      <c r="D570" s="463"/>
      <c r="E570" s="51"/>
      <c r="F570" s="481"/>
      <c r="G570" s="9"/>
      <c r="H570" s="9"/>
      <c r="I570" s="11">
        <f t="shared" si="22"/>
        <v>0</v>
      </c>
      <c r="J570" s="128">
        <f t="shared" si="24"/>
        <v>-58.661000000035529</v>
      </c>
      <c r="K570" s="9"/>
    </row>
    <row r="571" spans="1:11" ht="15.75" x14ac:dyDescent="0.25">
      <c r="A571" s="269"/>
      <c r="B571" s="27"/>
      <c r="D571" s="463"/>
      <c r="E571" s="51"/>
      <c r="F571" s="481"/>
      <c r="G571" s="9"/>
      <c r="H571" s="9"/>
      <c r="I571" s="11">
        <f t="shared" si="22"/>
        <v>0</v>
      </c>
      <c r="J571" s="128">
        <f t="shared" si="24"/>
        <v>-58.661000000035529</v>
      </c>
      <c r="K571" s="9"/>
    </row>
    <row r="572" spans="1:11" ht="15.75" x14ac:dyDescent="0.25">
      <c r="A572" s="269"/>
      <c r="B572" s="27"/>
      <c r="D572" s="463"/>
      <c r="E572" s="51"/>
      <c r="F572" s="481"/>
      <c r="G572" s="9"/>
      <c r="H572" s="9"/>
      <c r="I572" s="11">
        <f t="shared" si="22"/>
        <v>0</v>
      </c>
      <c r="J572" s="128">
        <f t="shared" si="24"/>
        <v>-58.661000000035529</v>
      </c>
      <c r="K572" s="9"/>
    </row>
    <row r="573" spans="1:11" ht="15.75" x14ac:dyDescent="0.25">
      <c r="A573" s="269"/>
      <c r="B573" s="27"/>
      <c r="D573" s="463"/>
      <c r="E573" s="51"/>
      <c r="F573" s="481"/>
      <c r="G573" s="9"/>
      <c r="H573" s="9"/>
      <c r="I573" s="11">
        <f t="shared" ref="I573:I607" si="25">H573-G573</f>
        <v>0</v>
      </c>
      <c r="J573" s="128">
        <f t="shared" si="24"/>
        <v>-58.661000000035529</v>
      </c>
      <c r="K573" s="9"/>
    </row>
    <row r="574" spans="1:11" ht="15.75" x14ac:dyDescent="0.25">
      <c r="A574" s="269"/>
      <c r="B574" s="27"/>
      <c r="D574" s="463"/>
      <c r="E574" s="51"/>
      <c r="F574" s="481"/>
      <c r="G574" s="9"/>
      <c r="H574" s="9"/>
      <c r="I574" s="11">
        <f t="shared" si="25"/>
        <v>0</v>
      </c>
      <c r="J574" s="128">
        <f t="shared" si="24"/>
        <v>-58.661000000035529</v>
      </c>
      <c r="K574" s="9"/>
    </row>
    <row r="575" spans="1:11" ht="15.75" x14ac:dyDescent="0.25">
      <c r="A575" s="269"/>
      <c r="B575" s="27"/>
      <c r="D575" s="463"/>
      <c r="E575" s="51"/>
      <c r="F575" s="481"/>
      <c r="G575" s="9"/>
      <c r="H575" s="9"/>
      <c r="I575" s="11">
        <f t="shared" si="25"/>
        <v>0</v>
      </c>
      <c r="J575" s="128">
        <f t="shared" si="24"/>
        <v>-58.661000000035529</v>
      </c>
      <c r="K575" s="9"/>
    </row>
    <row r="576" spans="1:11" ht="15.75" x14ac:dyDescent="0.25">
      <c r="A576" s="269"/>
      <c r="B576" s="27"/>
      <c r="D576" s="463"/>
      <c r="E576" s="51"/>
      <c r="F576" s="481"/>
      <c r="G576" s="9"/>
      <c r="H576" s="9"/>
      <c r="I576" s="11">
        <f t="shared" si="25"/>
        <v>0</v>
      </c>
      <c r="J576" s="128">
        <f t="shared" si="24"/>
        <v>-58.661000000035529</v>
      </c>
      <c r="K576" s="9"/>
    </row>
    <row r="577" spans="1:11" ht="15.75" x14ac:dyDescent="0.25">
      <c r="A577" s="269"/>
      <c r="B577" s="27"/>
      <c r="D577" s="463"/>
      <c r="E577" s="51"/>
      <c r="F577" s="481"/>
      <c r="G577" s="9"/>
      <c r="H577" s="9"/>
      <c r="I577" s="11">
        <f t="shared" si="25"/>
        <v>0</v>
      </c>
      <c r="J577" s="128">
        <f t="shared" si="24"/>
        <v>-58.661000000035529</v>
      </c>
      <c r="K577" s="9"/>
    </row>
    <row r="578" spans="1:11" ht="15.75" x14ac:dyDescent="0.25">
      <c r="A578" s="269"/>
      <c r="B578" s="27"/>
      <c r="D578" s="463"/>
      <c r="E578" s="51"/>
      <c r="F578" s="481"/>
      <c r="G578" s="9"/>
      <c r="H578" s="9"/>
      <c r="I578" s="11">
        <f t="shared" si="25"/>
        <v>0</v>
      </c>
      <c r="J578" s="128">
        <f t="shared" si="24"/>
        <v>-58.661000000035529</v>
      </c>
      <c r="K578" s="9"/>
    </row>
    <row r="579" spans="1:11" ht="15.75" x14ac:dyDescent="0.25">
      <c r="A579" s="269"/>
      <c r="B579" s="27"/>
      <c r="D579" s="463"/>
      <c r="E579" s="51"/>
      <c r="F579" s="481"/>
      <c r="G579" s="9"/>
      <c r="H579" s="9"/>
      <c r="I579" s="11">
        <f t="shared" si="25"/>
        <v>0</v>
      </c>
      <c r="J579" s="128">
        <f t="shared" si="24"/>
        <v>-58.661000000035529</v>
      </c>
      <c r="K579" s="9"/>
    </row>
    <row r="580" spans="1:11" ht="15.75" x14ac:dyDescent="0.25">
      <c r="A580" s="269"/>
      <c r="B580" s="27"/>
      <c r="D580" s="463"/>
      <c r="E580" s="51"/>
      <c r="F580" s="481"/>
      <c r="G580" s="9"/>
      <c r="H580" s="9"/>
      <c r="I580" s="11">
        <f t="shared" si="25"/>
        <v>0</v>
      </c>
      <c r="J580" s="128">
        <f t="shared" ref="J580:J603" si="26">J579+I580</f>
        <v>-58.661000000035529</v>
      </c>
      <c r="K580" s="9"/>
    </row>
    <row r="581" spans="1:11" ht="15.75" x14ac:dyDescent="0.25">
      <c r="A581" s="269"/>
      <c r="B581" s="27"/>
      <c r="D581" s="463"/>
      <c r="E581" s="51"/>
      <c r="F581" s="481"/>
      <c r="G581" s="9"/>
      <c r="H581" s="9"/>
      <c r="I581" s="11">
        <f t="shared" si="25"/>
        <v>0</v>
      </c>
      <c r="J581" s="128">
        <f t="shared" si="26"/>
        <v>-58.661000000035529</v>
      </c>
      <c r="K581" s="9"/>
    </row>
    <row r="582" spans="1:11" ht="15.75" x14ac:dyDescent="0.25">
      <c r="A582" s="269"/>
      <c r="B582" s="27"/>
      <c r="D582" s="463"/>
      <c r="E582" s="51"/>
      <c r="F582" s="481"/>
      <c r="G582" s="9"/>
      <c r="H582" s="9"/>
      <c r="I582" s="11">
        <f t="shared" si="25"/>
        <v>0</v>
      </c>
      <c r="J582" s="128">
        <f t="shared" si="26"/>
        <v>-58.661000000035529</v>
      </c>
      <c r="K582" s="9"/>
    </row>
    <row r="583" spans="1:11" ht="15.75" x14ac:dyDescent="0.25">
      <c r="A583" s="269"/>
      <c r="B583" s="27"/>
      <c r="D583" s="463"/>
      <c r="E583" s="51"/>
      <c r="F583" s="481"/>
      <c r="G583" s="9"/>
      <c r="H583" s="9"/>
      <c r="I583" s="11">
        <f t="shared" si="25"/>
        <v>0</v>
      </c>
      <c r="J583" s="128">
        <f t="shared" si="26"/>
        <v>-58.661000000035529</v>
      </c>
      <c r="K583" s="9"/>
    </row>
    <row r="584" spans="1:11" ht="15.75" x14ac:dyDescent="0.25">
      <c r="A584" s="269"/>
      <c r="B584" s="27"/>
      <c r="D584" s="463"/>
      <c r="E584" s="51"/>
      <c r="F584" s="481"/>
      <c r="G584" s="9"/>
      <c r="H584" s="9"/>
      <c r="I584" s="11">
        <f t="shared" si="25"/>
        <v>0</v>
      </c>
      <c r="J584" s="128">
        <f t="shared" si="26"/>
        <v>-58.661000000035529</v>
      </c>
      <c r="K584" s="9"/>
    </row>
    <row r="585" spans="1:11" ht="15.75" x14ac:dyDescent="0.25">
      <c r="A585" s="269"/>
      <c r="B585" s="27"/>
      <c r="D585" s="463"/>
      <c r="E585" s="51"/>
      <c r="F585" s="481"/>
      <c r="G585" s="9"/>
      <c r="H585" s="9"/>
      <c r="I585" s="11">
        <f t="shared" si="25"/>
        <v>0</v>
      </c>
      <c r="J585" s="128">
        <f t="shared" si="26"/>
        <v>-58.661000000035529</v>
      </c>
      <c r="K585" s="9"/>
    </row>
    <row r="586" spans="1:11" ht="15.75" x14ac:dyDescent="0.25">
      <c r="A586" s="269"/>
      <c r="B586" s="27"/>
      <c r="D586" s="463"/>
      <c r="E586" s="51"/>
      <c r="F586" s="481"/>
      <c r="G586" s="9"/>
      <c r="H586" s="9"/>
      <c r="I586" s="11">
        <f t="shared" si="25"/>
        <v>0</v>
      </c>
      <c r="J586" s="128">
        <f t="shared" si="26"/>
        <v>-58.661000000035529</v>
      </c>
      <c r="K586" s="9"/>
    </row>
    <row r="587" spans="1:11" ht="15.75" x14ac:dyDescent="0.25">
      <c r="A587" s="269"/>
      <c r="B587" s="27"/>
      <c r="D587" s="463"/>
      <c r="E587" s="51"/>
      <c r="F587" s="481"/>
      <c r="G587" s="9"/>
      <c r="H587" s="9"/>
      <c r="I587" s="11">
        <f t="shared" si="25"/>
        <v>0</v>
      </c>
      <c r="J587" s="128">
        <f t="shared" si="26"/>
        <v>-58.661000000035529</v>
      </c>
      <c r="K587" s="9"/>
    </row>
    <row r="588" spans="1:11" ht="15.75" x14ac:dyDescent="0.25">
      <c r="A588" s="269"/>
      <c r="B588" s="27"/>
      <c r="D588" s="463"/>
      <c r="E588" s="51"/>
      <c r="F588" s="481"/>
      <c r="G588" s="9"/>
      <c r="H588" s="9"/>
      <c r="I588" s="11">
        <f t="shared" si="25"/>
        <v>0</v>
      </c>
      <c r="J588" s="128">
        <f t="shared" si="26"/>
        <v>-58.661000000035529</v>
      </c>
      <c r="K588" s="9"/>
    </row>
    <row r="589" spans="1:11" ht="15.75" x14ac:dyDescent="0.25">
      <c r="A589" s="269"/>
      <c r="B589" s="27"/>
      <c r="D589" s="463"/>
      <c r="E589" s="51"/>
      <c r="F589" s="481"/>
      <c r="G589" s="9"/>
      <c r="H589" s="9"/>
      <c r="I589" s="11">
        <f t="shared" si="25"/>
        <v>0</v>
      </c>
      <c r="J589" s="128">
        <f t="shared" si="26"/>
        <v>-58.661000000035529</v>
      </c>
      <c r="K589" s="9"/>
    </row>
    <row r="590" spans="1:11" ht="15.75" x14ac:dyDescent="0.25">
      <c r="A590" s="269"/>
      <c r="B590" s="27"/>
      <c r="D590" s="463"/>
      <c r="E590" s="51"/>
      <c r="F590" s="481"/>
      <c r="G590" s="9"/>
      <c r="H590" s="9"/>
      <c r="I590" s="11">
        <f t="shared" si="25"/>
        <v>0</v>
      </c>
      <c r="J590" s="128">
        <f t="shared" si="26"/>
        <v>-58.661000000035529</v>
      </c>
      <c r="K590" s="9"/>
    </row>
    <row r="591" spans="1:11" ht="15.75" x14ac:dyDescent="0.25">
      <c r="A591" s="269"/>
      <c r="B591" s="27"/>
      <c r="D591" s="463"/>
      <c r="E591" s="51"/>
      <c r="F591" s="481"/>
      <c r="G591" s="9"/>
      <c r="H591" s="9"/>
      <c r="I591" s="11">
        <f t="shared" si="25"/>
        <v>0</v>
      </c>
      <c r="J591" s="128">
        <f t="shared" si="26"/>
        <v>-58.661000000035529</v>
      </c>
      <c r="K591" s="9"/>
    </row>
    <row r="592" spans="1:11" ht="15.75" x14ac:dyDescent="0.25">
      <c r="A592" s="269"/>
      <c r="B592" s="27"/>
      <c r="D592" s="463"/>
      <c r="E592" s="51"/>
      <c r="F592" s="481"/>
      <c r="G592" s="9"/>
      <c r="H592" s="9"/>
      <c r="I592" s="11">
        <f t="shared" si="25"/>
        <v>0</v>
      </c>
      <c r="J592" s="128">
        <f t="shared" si="26"/>
        <v>-58.661000000035529</v>
      </c>
      <c r="K592" s="9"/>
    </row>
    <row r="593" spans="1:11" ht="15.75" x14ac:dyDescent="0.25">
      <c r="A593" s="269"/>
      <c r="B593" s="27"/>
      <c r="D593" s="463"/>
      <c r="E593" s="51"/>
      <c r="F593" s="481"/>
      <c r="G593" s="9"/>
      <c r="H593" s="9"/>
      <c r="I593" s="11">
        <f t="shared" si="25"/>
        <v>0</v>
      </c>
      <c r="J593" s="128">
        <f t="shared" si="26"/>
        <v>-58.661000000035529</v>
      </c>
      <c r="K593" s="9"/>
    </row>
    <row r="594" spans="1:11" ht="15.75" x14ac:dyDescent="0.25">
      <c r="A594" s="269"/>
      <c r="B594" s="27"/>
      <c r="D594" s="463"/>
      <c r="E594" s="51"/>
      <c r="F594" s="481"/>
      <c r="G594" s="9"/>
      <c r="H594" s="9"/>
      <c r="I594" s="11">
        <f t="shared" si="25"/>
        <v>0</v>
      </c>
      <c r="J594" s="128">
        <f t="shared" si="26"/>
        <v>-58.661000000035529</v>
      </c>
      <c r="K594" s="9"/>
    </row>
    <row r="595" spans="1:11" ht="15.75" x14ac:dyDescent="0.25">
      <c r="A595" s="269"/>
      <c r="B595" s="27"/>
      <c r="D595" s="463"/>
      <c r="E595" s="51"/>
      <c r="F595" s="481"/>
      <c r="G595" s="9"/>
      <c r="H595" s="9"/>
      <c r="I595" s="11">
        <f t="shared" si="25"/>
        <v>0</v>
      </c>
      <c r="J595" s="128">
        <f t="shared" si="26"/>
        <v>-58.661000000035529</v>
      </c>
      <c r="K595" s="9"/>
    </row>
    <row r="596" spans="1:11" ht="15.75" x14ac:dyDescent="0.25">
      <c r="A596" s="269"/>
      <c r="B596" s="27"/>
      <c r="D596" s="463"/>
      <c r="E596" s="51"/>
      <c r="F596" s="481"/>
      <c r="G596" s="9"/>
      <c r="H596" s="9"/>
      <c r="I596" s="11">
        <f t="shared" si="25"/>
        <v>0</v>
      </c>
      <c r="J596" s="128">
        <f t="shared" si="26"/>
        <v>-58.661000000035529</v>
      </c>
      <c r="K596" s="9"/>
    </row>
    <row r="597" spans="1:11" ht="15.75" x14ac:dyDescent="0.25">
      <c r="A597" s="269"/>
      <c r="B597" s="27"/>
      <c r="D597" s="463"/>
      <c r="E597" s="51"/>
      <c r="F597" s="481"/>
      <c r="G597" s="9"/>
      <c r="H597" s="9"/>
      <c r="I597" s="11">
        <f t="shared" si="25"/>
        <v>0</v>
      </c>
      <c r="J597" s="128">
        <f t="shared" si="26"/>
        <v>-58.661000000035529</v>
      </c>
      <c r="K597" s="9"/>
    </row>
    <row r="598" spans="1:11" ht="15.75" x14ac:dyDescent="0.25">
      <c r="A598" s="269"/>
      <c r="B598" s="27"/>
      <c r="D598" s="463"/>
      <c r="E598" s="51"/>
      <c r="F598" s="481"/>
      <c r="G598" s="9"/>
      <c r="H598" s="9"/>
      <c r="I598" s="11">
        <f t="shared" si="25"/>
        <v>0</v>
      </c>
      <c r="J598" s="128">
        <f t="shared" si="26"/>
        <v>-58.661000000035529</v>
      </c>
      <c r="K598" s="9"/>
    </row>
    <row r="599" spans="1:11" ht="15.75" x14ac:dyDescent="0.25">
      <c r="A599" s="269"/>
      <c r="B599" s="27"/>
      <c r="D599" s="463"/>
      <c r="E599" s="51"/>
      <c r="F599" s="481"/>
      <c r="G599" s="9"/>
      <c r="H599" s="9"/>
      <c r="I599" s="11">
        <f t="shared" si="25"/>
        <v>0</v>
      </c>
      <c r="J599" s="128">
        <f t="shared" si="26"/>
        <v>-58.661000000035529</v>
      </c>
      <c r="K599" s="9"/>
    </row>
    <row r="600" spans="1:11" ht="15.75" x14ac:dyDescent="0.25">
      <c r="A600" s="269"/>
      <c r="B600" s="27"/>
      <c r="D600" s="463"/>
      <c r="E600" s="51"/>
      <c r="F600" s="481"/>
      <c r="G600" s="9"/>
      <c r="H600" s="9"/>
      <c r="I600" s="11">
        <f t="shared" si="25"/>
        <v>0</v>
      </c>
      <c r="J600" s="128">
        <f t="shared" si="26"/>
        <v>-58.661000000035529</v>
      </c>
      <c r="K600" s="9"/>
    </row>
    <row r="601" spans="1:11" ht="15.75" x14ac:dyDescent="0.25">
      <c r="A601" s="269"/>
      <c r="B601" s="48"/>
      <c r="D601" s="463"/>
      <c r="E601" s="51"/>
      <c r="F601" s="481"/>
      <c r="G601" s="9"/>
      <c r="H601" s="9"/>
      <c r="I601" s="11">
        <f t="shared" si="25"/>
        <v>0</v>
      </c>
      <c r="J601" s="128">
        <f t="shared" si="26"/>
        <v>-58.661000000035529</v>
      </c>
      <c r="K601" s="9"/>
    </row>
    <row r="602" spans="1:11" ht="15.75" x14ac:dyDescent="0.25">
      <c r="A602" s="269"/>
      <c r="B602" s="27"/>
      <c r="D602" s="463"/>
      <c r="E602" s="51"/>
      <c r="F602" s="481"/>
      <c r="G602" s="9"/>
      <c r="H602" s="9"/>
      <c r="I602" s="11">
        <f t="shared" si="25"/>
        <v>0</v>
      </c>
      <c r="J602" s="128">
        <f t="shared" si="26"/>
        <v>-58.661000000035529</v>
      </c>
      <c r="K602" s="9"/>
    </row>
    <row r="603" spans="1:11" ht="15.75" x14ac:dyDescent="0.25">
      <c r="A603" s="269"/>
      <c r="B603" s="27"/>
      <c r="D603" s="463"/>
      <c r="E603" s="51"/>
      <c r="F603" s="481"/>
      <c r="G603" s="9"/>
      <c r="H603" s="9"/>
      <c r="I603" s="11">
        <f t="shared" si="25"/>
        <v>0</v>
      </c>
      <c r="J603" s="128">
        <f t="shared" si="26"/>
        <v>-58.661000000035529</v>
      </c>
    </row>
    <row r="604" spans="1:11" ht="18.75" x14ac:dyDescent="0.3">
      <c r="A604" s="269"/>
      <c r="B604" s="27"/>
      <c r="D604" s="463"/>
      <c r="E604" s="51"/>
      <c r="F604" s="481"/>
      <c r="G604" s="9"/>
      <c r="H604" s="9"/>
      <c r="I604" s="11">
        <f t="shared" si="25"/>
        <v>0</v>
      </c>
      <c r="K604" s="70" t="s">
        <v>1305</v>
      </c>
    </row>
    <row r="605" spans="1:11" x14ac:dyDescent="0.25">
      <c r="A605" s="269"/>
      <c r="B605" s="27"/>
      <c r="D605" s="463"/>
      <c r="E605" s="51"/>
      <c r="F605" s="481"/>
      <c r="G605" s="9"/>
      <c r="H605" s="9"/>
      <c r="I605" s="11">
        <f t="shared" si="25"/>
        <v>0</v>
      </c>
    </row>
    <row r="606" spans="1:11" ht="15.75" thickBot="1" x14ac:dyDescent="0.3">
      <c r="A606" s="269"/>
      <c r="B606" s="48"/>
      <c r="D606" s="463"/>
      <c r="E606" s="51"/>
      <c r="F606" s="489"/>
      <c r="G606" s="9"/>
      <c r="H606" s="9"/>
      <c r="I606" s="11">
        <f t="shared" si="25"/>
        <v>0</v>
      </c>
    </row>
    <row r="607" spans="1:11" ht="15.75" thickBot="1" x14ac:dyDescent="0.3">
      <c r="A607" s="269"/>
      <c r="D607" s="463"/>
      <c r="E607" s="51"/>
      <c r="F607" s="485"/>
      <c r="G607" s="9"/>
      <c r="H607" s="9"/>
      <c r="I607" s="11">
        <f t="shared" si="25"/>
        <v>0</v>
      </c>
    </row>
    <row r="608" spans="1:11" x14ac:dyDescent="0.25">
      <c r="A608" s="269"/>
      <c r="D608" s="463"/>
      <c r="E608" s="51"/>
      <c r="F608" s="572" t="s">
        <v>638</v>
      </c>
      <c r="G608" s="573"/>
      <c r="H608" s="570">
        <f>SUM(I3:I607)</f>
        <v>-58.661000000035529</v>
      </c>
      <c r="I608" s="566"/>
    </row>
    <row r="609" spans="1:9" ht="15.75" thickBot="1" x14ac:dyDescent="0.3">
      <c r="A609" s="269"/>
      <c r="D609" s="463"/>
      <c r="E609" s="51"/>
      <c r="F609" s="574"/>
      <c r="G609" s="575"/>
      <c r="H609" s="571"/>
      <c r="I609" s="568"/>
    </row>
    <row r="610" spans="1:9" x14ac:dyDescent="0.25">
      <c r="A610" s="269"/>
      <c r="D610" s="463"/>
      <c r="E610" s="51"/>
      <c r="F610" s="485"/>
      <c r="G610" s="9"/>
      <c r="H610" s="9"/>
      <c r="I610" s="9"/>
    </row>
  </sheetData>
  <sortState ref="A460:I462">
    <sortCondition ref="A460:A462"/>
  </sortState>
  <mergeCells count="7">
    <mergeCell ref="E1:H1"/>
    <mergeCell ref="F608:G609"/>
    <mergeCell ref="H608:I609"/>
    <mergeCell ref="K289:L290"/>
    <mergeCell ref="B407:B408"/>
    <mergeCell ref="C407:C408"/>
    <mergeCell ref="L529:Q529"/>
  </mergeCells>
  <phoneticPr fontId="27" type="noConversion"/>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33CC"/>
  </sheetPr>
  <dimension ref="A1:L24"/>
  <sheetViews>
    <sheetView topLeftCell="A10" workbookViewId="0">
      <selection activeCell="B29" sqref="B29"/>
    </sheetView>
  </sheetViews>
  <sheetFormatPr baseColWidth="10" defaultRowHeight="15" x14ac:dyDescent="0.25"/>
  <cols>
    <col min="1" max="1" width="10.42578125" bestFit="1" customWidth="1"/>
    <col min="2" max="2" width="64" customWidth="1"/>
    <col min="4" max="4" width="12.28515625" customWidth="1"/>
    <col min="5" max="5" width="15.5703125" bestFit="1" customWidth="1"/>
    <col min="6" max="6" width="15.140625" customWidth="1"/>
    <col min="7" max="10" width="14.7109375" customWidth="1"/>
  </cols>
  <sheetData>
    <row r="1" spans="1:12" ht="21.75" thickBot="1" x14ac:dyDescent="0.4">
      <c r="A1" s="2"/>
      <c r="B1" s="214" t="s">
        <v>2317</v>
      </c>
      <c r="C1" s="215"/>
      <c r="D1" s="216"/>
      <c r="E1" s="599" t="s">
        <v>2318</v>
      </c>
      <c r="F1" s="599"/>
      <c r="G1" s="599"/>
      <c r="H1" s="599"/>
      <c r="I1" s="9"/>
    </row>
    <row r="2" spans="1:12" ht="32.25" thickBot="1" x14ac:dyDescent="0.3">
      <c r="A2" s="26"/>
      <c r="B2" s="13" t="s">
        <v>0</v>
      </c>
      <c r="C2" s="90"/>
      <c r="D2" s="160"/>
      <c r="E2" s="22" t="s">
        <v>1</v>
      </c>
      <c r="F2" s="15" t="s">
        <v>2</v>
      </c>
      <c r="G2" s="14" t="s">
        <v>3</v>
      </c>
      <c r="H2" s="28" t="s">
        <v>4</v>
      </c>
      <c r="I2" s="126" t="s">
        <v>1293</v>
      </c>
      <c r="J2" s="130" t="s">
        <v>1294</v>
      </c>
    </row>
    <row r="3" spans="1:12" ht="15.75" thickTop="1" x14ac:dyDescent="0.25"/>
    <row r="4" spans="1:12" ht="46.5" customHeight="1" x14ac:dyDescent="0.25">
      <c r="A4" s="2">
        <v>43507</v>
      </c>
      <c r="B4" s="190" t="s">
        <v>2319</v>
      </c>
      <c r="C4" s="91"/>
      <c r="D4" s="69" t="s">
        <v>2320</v>
      </c>
      <c r="E4" s="51">
        <v>477525</v>
      </c>
      <c r="F4" s="16">
        <v>9000730561</v>
      </c>
      <c r="G4" s="9">
        <v>21891.98</v>
      </c>
      <c r="H4" s="9">
        <v>25000</v>
      </c>
      <c r="I4" s="11">
        <f t="shared" ref="I4:I12" si="0">H4-G4</f>
        <v>3108.0200000000004</v>
      </c>
      <c r="J4" s="128">
        <f t="shared" ref="J4:J12" si="1">J3+I4</f>
        <v>3108.0200000000004</v>
      </c>
    </row>
    <row r="5" spans="1:12" ht="47.25" customHeight="1" x14ac:dyDescent="0.25">
      <c r="A5" s="2">
        <v>43508</v>
      </c>
      <c r="B5" s="190" t="s">
        <v>2329</v>
      </c>
      <c r="C5" s="91"/>
      <c r="D5" s="69" t="s">
        <v>2330</v>
      </c>
      <c r="E5" s="51">
        <v>444590</v>
      </c>
      <c r="F5" s="16">
        <v>9000737600</v>
      </c>
      <c r="G5" s="9">
        <v>21236.44</v>
      </c>
      <c r="H5" s="9">
        <v>23000</v>
      </c>
      <c r="I5" s="11">
        <f t="shared" si="0"/>
        <v>1763.5600000000013</v>
      </c>
      <c r="J5" s="128">
        <f t="shared" si="1"/>
        <v>4871.5800000000017</v>
      </c>
    </row>
    <row r="6" spans="1:12" ht="45" x14ac:dyDescent="0.25">
      <c r="A6" s="2">
        <v>43511</v>
      </c>
      <c r="B6" s="190" t="s">
        <v>2332</v>
      </c>
      <c r="C6" s="91"/>
      <c r="D6" s="69" t="s">
        <v>2331</v>
      </c>
      <c r="E6" s="51">
        <v>425040</v>
      </c>
      <c r="F6" s="16">
        <v>9000748243</v>
      </c>
      <c r="G6" s="9">
        <v>22227.11</v>
      </c>
      <c r="H6" s="9">
        <v>22000</v>
      </c>
      <c r="I6" s="11">
        <f t="shared" si="0"/>
        <v>-227.11000000000058</v>
      </c>
      <c r="J6" s="128">
        <f t="shared" si="1"/>
        <v>4644.4700000000012</v>
      </c>
    </row>
    <row r="7" spans="1:12" ht="45" x14ac:dyDescent="0.25">
      <c r="A7" s="2">
        <v>43511</v>
      </c>
      <c r="B7" s="190" t="s">
        <v>2333</v>
      </c>
      <c r="C7" s="91"/>
      <c r="D7" s="69" t="s">
        <v>2334</v>
      </c>
      <c r="E7" s="51">
        <v>425040</v>
      </c>
      <c r="F7" s="16">
        <v>9000746845</v>
      </c>
      <c r="G7" s="9">
        <v>20538.02</v>
      </c>
      <c r="H7" s="9">
        <v>22000</v>
      </c>
      <c r="I7" s="11">
        <f t="shared" si="0"/>
        <v>1461.9799999999996</v>
      </c>
      <c r="J7" s="128">
        <f t="shared" si="1"/>
        <v>6106.4500000000007</v>
      </c>
    </row>
    <row r="8" spans="1:12" ht="45" x14ac:dyDescent="0.25">
      <c r="A8" s="2">
        <v>43515</v>
      </c>
      <c r="B8" s="190" t="s">
        <v>2337</v>
      </c>
      <c r="C8" s="91"/>
      <c r="D8" s="69" t="s">
        <v>2338</v>
      </c>
      <c r="E8" s="51">
        <v>425018</v>
      </c>
      <c r="F8" s="16">
        <v>9000754882</v>
      </c>
      <c r="G8" s="9">
        <v>21912.46</v>
      </c>
      <c r="H8" s="9">
        <v>22000</v>
      </c>
      <c r="I8" s="11">
        <f t="shared" si="0"/>
        <v>87.540000000000873</v>
      </c>
      <c r="J8" s="128">
        <f t="shared" si="1"/>
        <v>6193.9900000000016</v>
      </c>
    </row>
    <row r="9" spans="1:12" ht="45" x14ac:dyDescent="0.25">
      <c r="A9" s="2">
        <v>43521</v>
      </c>
      <c r="B9" s="190" t="s">
        <v>2343</v>
      </c>
      <c r="C9" s="91"/>
      <c r="D9" s="69" t="s">
        <v>2344</v>
      </c>
      <c r="E9" s="51">
        <v>421542</v>
      </c>
      <c r="F9" s="16">
        <v>9000764039</v>
      </c>
      <c r="G9" s="9">
        <v>23097.67</v>
      </c>
      <c r="H9" s="9">
        <v>22000</v>
      </c>
      <c r="I9" s="11">
        <f t="shared" si="0"/>
        <v>-1097.6699999999983</v>
      </c>
      <c r="J9" s="128">
        <f t="shared" si="1"/>
        <v>5096.3200000000033</v>
      </c>
    </row>
    <row r="10" spans="1:12" ht="45" x14ac:dyDescent="0.25">
      <c r="A10" s="2">
        <v>43522</v>
      </c>
      <c r="B10" s="190" t="s">
        <v>2351</v>
      </c>
      <c r="C10" s="91"/>
      <c r="D10" s="69" t="s">
        <v>2352</v>
      </c>
      <c r="E10" s="51">
        <v>382900</v>
      </c>
      <c r="F10" s="16">
        <v>9000770375</v>
      </c>
      <c r="G10" s="9">
        <v>21948.22</v>
      </c>
      <c r="H10" s="9">
        <v>20000</v>
      </c>
      <c r="I10" s="11">
        <f t="shared" si="0"/>
        <v>-1948.2200000000012</v>
      </c>
      <c r="J10" s="128">
        <f t="shared" si="1"/>
        <v>3148.1000000000022</v>
      </c>
    </row>
    <row r="11" spans="1:12" ht="45" x14ac:dyDescent="0.25">
      <c r="A11" s="2">
        <v>43528</v>
      </c>
      <c r="B11" s="159" t="s">
        <v>2355</v>
      </c>
      <c r="C11" s="91"/>
      <c r="D11" s="69" t="s">
        <v>2356</v>
      </c>
      <c r="E11" s="51">
        <v>464160</v>
      </c>
      <c r="F11" s="16">
        <v>9000778986</v>
      </c>
      <c r="G11" s="9">
        <v>24036.81</v>
      </c>
      <c r="H11" s="9">
        <v>24000</v>
      </c>
      <c r="I11" s="11">
        <f t="shared" si="0"/>
        <v>-36.81000000000131</v>
      </c>
      <c r="J11" s="128">
        <f t="shared" si="1"/>
        <v>3111.2900000000009</v>
      </c>
    </row>
    <row r="12" spans="1:12" ht="45" x14ac:dyDescent="0.25">
      <c r="A12" s="2">
        <v>43529</v>
      </c>
      <c r="B12" s="159" t="s">
        <v>2357</v>
      </c>
      <c r="C12" s="91"/>
      <c r="D12" s="69" t="s">
        <v>2358</v>
      </c>
      <c r="E12" s="51">
        <v>463680</v>
      </c>
      <c r="F12" s="16">
        <v>9000784546</v>
      </c>
      <c r="G12" s="9">
        <v>26266.59</v>
      </c>
      <c r="H12" s="9">
        <v>24000</v>
      </c>
      <c r="I12" s="11">
        <f t="shared" si="0"/>
        <v>-2266.59</v>
      </c>
      <c r="J12" s="128">
        <f t="shared" si="1"/>
        <v>844.70000000000073</v>
      </c>
    </row>
    <row r="13" spans="1:12" ht="48" x14ac:dyDescent="0.45">
      <c r="A13" s="2">
        <v>43539</v>
      </c>
      <c r="B13" s="159" t="s">
        <v>2366</v>
      </c>
      <c r="C13" s="91"/>
      <c r="D13" s="69" t="s">
        <v>2365</v>
      </c>
      <c r="E13" s="51">
        <v>506569.01</v>
      </c>
      <c r="F13" s="16">
        <v>9000786960</v>
      </c>
      <c r="G13" s="9">
        <v>27025.33</v>
      </c>
      <c r="H13" s="9">
        <v>26180.63</v>
      </c>
      <c r="I13" s="11">
        <f t="shared" ref="I13:I24" si="2">H13-G13</f>
        <v>-844.70000000000073</v>
      </c>
      <c r="J13" s="128">
        <f t="shared" ref="J13:J24" si="3">J12+I13</f>
        <v>0</v>
      </c>
      <c r="K13" s="221" t="s">
        <v>1305</v>
      </c>
      <c r="L13" s="212"/>
    </row>
    <row r="14" spans="1:12" ht="15.75" x14ac:dyDescent="0.25">
      <c r="H14" s="218"/>
      <c r="I14" s="219">
        <f t="shared" si="2"/>
        <v>0</v>
      </c>
      <c r="J14" s="220">
        <f t="shared" si="3"/>
        <v>0</v>
      </c>
      <c r="K14" s="212"/>
      <c r="L14" s="212"/>
    </row>
    <row r="15" spans="1:12" ht="15.75" x14ac:dyDescent="0.25">
      <c r="H15" s="218"/>
      <c r="I15" s="219">
        <f t="shared" si="2"/>
        <v>0</v>
      </c>
      <c r="J15" s="220">
        <f t="shared" si="3"/>
        <v>0</v>
      </c>
    </row>
    <row r="16" spans="1:12" ht="15.75" x14ac:dyDescent="0.25">
      <c r="H16" s="218"/>
      <c r="I16" s="219">
        <f t="shared" si="2"/>
        <v>0</v>
      </c>
      <c r="J16" s="220">
        <f t="shared" si="3"/>
        <v>0</v>
      </c>
    </row>
    <row r="17" spans="1:10" ht="15.75" x14ac:dyDescent="0.25">
      <c r="H17" s="218"/>
      <c r="I17" s="219">
        <f t="shared" si="2"/>
        <v>0</v>
      </c>
      <c r="J17" s="220">
        <f t="shared" si="3"/>
        <v>0</v>
      </c>
    </row>
    <row r="18" spans="1:10" ht="15.75" x14ac:dyDescent="0.25">
      <c r="I18" s="11">
        <f t="shared" si="2"/>
        <v>0</v>
      </c>
      <c r="J18" s="128">
        <f t="shared" si="3"/>
        <v>0</v>
      </c>
    </row>
    <row r="19" spans="1:10" ht="15.75" x14ac:dyDescent="0.25">
      <c r="A19" s="543"/>
      <c r="B19" s="543"/>
      <c r="C19" s="543"/>
      <c r="D19" s="543"/>
      <c r="E19" s="543"/>
      <c r="F19" s="543"/>
      <c r="G19" s="543"/>
      <c r="H19" s="543"/>
      <c r="I19" s="544">
        <f t="shared" si="2"/>
        <v>0</v>
      </c>
      <c r="J19" s="545">
        <f t="shared" si="3"/>
        <v>0</v>
      </c>
    </row>
    <row r="20" spans="1:10" ht="15.75" x14ac:dyDescent="0.25">
      <c r="A20" s="543"/>
      <c r="B20" s="543"/>
      <c r="C20" s="543"/>
      <c r="D20" s="543"/>
      <c r="E20" s="543"/>
      <c r="F20" s="543"/>
      <c r="G20" s="543"/>
      <c r="H20" s="543"/>
      <c r="I20" s="544">
        <f t="shared" si="2"/>
        <v>0</v>
      </c>
      <c r="J20" s="545">
        <f t="shared" si="3"/>
        <v>0</v>
      </c>
    </row>
    <row r="21" spans="1:10" ht="60" customHeight="1" x14ac:dyDescent="0.25">
      <c r="A21" s="540">
        <v>45230</v>
      </c>
      <c r="B21" s="546" t="s">
        <v>4822</v>
      </c>
      <c r="D21" s="476" t="s">
        <v>4823</v>
      </c>
      <c r="E21" s="541">
        <v>1082700</v>
      </c>
      <c r="F21" s="485">
        <v>9004036834</v>
      </c>
      <c r="G21" s="542">
        <v>59608.5</v>
      </c>
      <c r="H21" s="542">
        <v>60000</v>
      </c>
      <c r="I21" s="11">
        <f t="shared" si="2"/>
        <v>391.5</v>
      </c>
      <c r="J21" s="128">
        <f t="shared" si="3"/>
        <v>391.5</v>
      </c>
    </row>
    <row r="22" spans="1:10" ht="15.75" x14ac:dyDescent="0.25">
      <c r="I22" s="11">
        <f t="shared" si="2"/>
        <v>0</v>
      </c>
      <c r="J22" s="128">
        <f t="shared" si="3"/>
        <v>391.5</v>
      </c>
    </row>
    <row r="23" spans="1:10" ht="15.75" x14ac:dyDescent="0.25">
      <c r="I23" s="11">
        <f t="shared" si="2"/>
        <v>0</v>
      </c>
      <c r="J23" s="128">
        <f t="shared" si="3"/>
        <v>391.5</v>
      </c>
    </row>
    <row r="24" spans="1:10" ht="15.75" x14ac:dyDescent="0.25">
      <c r="I24" s="11">
        <f t="shared" si="2"/>
        <v>0</v>
      </c>
      <c r="J24" s="128">
        <f t="shared" si="3"/>
        <v>391.5</v>
      </c>
    </row>
  </sheetData>
  <mergeCells count="1">
    <mergeCell ref="E1:H1"/>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29"/>
  <sheetViews>
    <sheetView topLeftCell="A22" workbookViewId="0">
      <selection activeCell="I12" sqref="I12"/>
    </sheetView>
  </sheetViews>
  <sheetFormatPr baseColWidth="10" defaultRowHeight="15" x14ac:dyDescent="0.25"/>
  <cols>
    <col min="2" max="2" width="15.140625" bestFit="1" customWidth="1"/>
    <col min="6" max="6" width="12.42578125" customWidth="1"/>
  </cols>
  <sheetData>
    <row r="1" spans="1:9" ht="32.25" thickBot="1" x14ac:dyDescent="0.4">
      <c r="B1" s="282" t="s">
        <v>3251</v>
      </c>
      <c r="G1" s="294" t="s">
        <v>3269</v>
      </c>
      <c r="H1" s="295" t="s">
        <v>3270</v>
      </c>
    </row>
    <row r="2" spans="1:9" ht="21" x14ac:dyDescent="0.35">
      <c r="A2" s="283">
        <v>44321</v>
      </c>
      <c r="B2" s="263" t="s">
        <v>3250</v>
      </c>
      <c r="C2" s="284" t="s">
        <v>2933</v>
      </c>
      <c r="D2" s="285" t="s">
        <v>3236</v>
      </c>
      <c r="E2" s="286">
        <v>856898.93</v>
      </c>
      <c r="F2" s="287">
        <v>4529</v>
      </c>
      <c r="G2" s="288">
        <v>42994.44</v>
      </c>
      <c r="H2" s="288">
        <v>42414.44</v>
      </c>
      <c r="I2" s="248"/>
    </row>
    <row r="3" spans="1:9" ht="36" x14ac:dyDescent="0.55000000000000004">
      <c r="A3" s="283">
        <v>44322</v>
      </c>
      <c r="B3" s="263" t="s">
        <v>3250</v>
      </c>
      <c r="C3" s="289" t="s">
        <v>2798</v>
      </c>
      <c r="D3" s="285" t="s">
        <v>3240</v>
      </c>
      <c r="E3" s="286">
        <v>874047.87</v>
      </c>
      <c r="F3" s="287">
        <v>3754</v>
      </c>
      <c r="G3" s="288">
        <v>43205.53</v>
      </c>
      <c r="H3" s="288">
        <v>43205.53</v>
      </c>
      <c r="I3" s="248"/>
    </row>
    <row r="4" spans="1:9" ht="36" x14ac:dyDescent="0.55000000000000004">
      <c r="A4" s="283">
        <v>44328</v>
      </c>
      <c r="B4" s="263" t="s">
        <v>3250</v>
      </c>
      <c r="C4" s="289" t="s">
        <v>2798</v>
      </c>
      <c r="D4" s="285" t="s">
        <v>3241</v>
      </c>
      <c r="E4" s="286">
        <v>829550.29</v>
      </c>
      <c r="F4" s="287">
        <v>5012</v>
      </c>
      <c r="G4" s="288">
        <v>41189.19</v>
      </c>
      <c r="H4" s="288">
        <v>41189.19</v>
      </c>
      <c r="I4" s="248"/>
    </row>
    <row r="5" spans="1:9" ht="33.75" customHeight="1" x14ac:dyDescent="0.35">
      <c r="A5" s="283">
        <v>44329</v>
      </c>
      <c r="B5" s="263" t="s">
        <v>3250</v>
      </c>
      <c r="C5" s="284" t="s">
        <v>2933</v>
      </c>
      <c r="D5" s="285" t="s">
        <v>3245</v>
      </c>
      <c r="E5" s="286">
        <v>804034.06</v>
      </c>
      <c r="F5" s="287">
        <v>5541</v>
      </c>
      <c r="G5" s="288">
        <v>40121.46</v>
      </c>
      <c r="H5" s="288">
        <v>40121.46</v>
      </c>
      <c r="I5" s="248"/>
    </row>
    <row r="6" spans="1:9" ht="36" x14ac:dyDescent="0.55000000000000004">
      <c r="A6" s="283">
        <v>44336</v>
      </c>
      <c r="B6" s="263" t="s">
        <v>3250</v>
      </c>
      <c r="C6" s="289" t="s">
        <v>2798</v>
      </c>
      <c r="D6" s="285" t="s">
        <v>3247</v>
      </c>
      <c r="E6" s="286">
        <v>707572.93</v>
      </c>
      <c r="F6" s="287">
        <v>5423</v>
      </c>
      <c r="G6" s="288">
        <v>35583.25</v>
      </c>
      <c r="H6" s="288">
        <v>35583.25</v>
      </c>
      <c r="I6" s="248"/>
    </row>
    <row r="7" spans="1:9" ht="36" x14ac:dyDescent="0.55000000000000004">
      <c r="A7" s="283">
        <v>44337</v>
      </c>
      <c r="B7" s="263" t="s">
        <v>3250</v>
      </c>
      <c r="C7" s="289" t="s">
        <v>2798</v>
      </c>
      <c r="D7" s="285" t="s">
        <v>3249</v>
      </c>
      <c r="E7" s="286">
        <v>713048.81</v>
      </c>
      <c r="F7" s="287">
        <v>4550</v>
      </c>
      <c r="G7" s="288">
        <v>35679.199999999997</v>
      </c>
      <c r="H7" s="288">
        <v>35679.199999999997</v>
      </c>
      <c r="I7" s="248"/>
    </row>
    <row r="9" spans="1:9" ht="15.75" thickBot="1" x14ac:dyDescent="0.3"/>
    <row r="10" spans="1:9" ht="32.25" thickBot="1" x14ac:dyDescent="0.4">
      <c r="A10" s="291"/>
      <c r="B10" s="292" t="s">
        <v>3252</v>
      </c>
      <c r="C10" s="293"/>
      <c r="D10" s="293"/>
      <c r="E10" s="293"/>
      <c r="F10" s="293"/>
      <c r="G10" s="294" t="s">
        <v>3269</v>
      </c>
      <c r="H10" s="295" t="s">
        <v>3270</v>
      </c>
    </row>
    <row r="11" spans="1:9" ht="15.75" thickBot="1" x14ac:dyDescent="0.3"/>
    <row r="12" spans="1:9" ht="21" x14ac:dyDescent="0.35">
      <c r="A12" s="307">
        <v>44319</v>
      </c>
      <c r="B12" s="290" t="s">
        <v>3267</v>
      </c>
      <c r="C12" s="296" t="s">
        <v>2933</v>
      </c>
      <c r="D12" s="297" t="s">
        <v>3220</v>
      </c>
      <c r="E12" s="301">
        <v>930120</v>
      </c>
      <c r="F12" s="303">
        <v>1897308</v>
      </c>
      <c r="G12" s="302">
        <v>42627.31</v>
      </c>
      <c r="H12" s="298">
        <v>46000</v>
      </c>
    </row>
    <row r="13" spans="1:9" ht="21" x14ac:dyDescent="0.35">
      <c r="A13" s="307">
        <v>44320</v>
      </c>
      <c r="B13" s="290" t="s">
        <v>3267</v>
      </c>
      <c r="C13" s="296" t="s">
        <v>2933</v>
      </c>
      <c r="D13" s="297" t="s">
        <v>3221</v>
      </c>
      <c r="E13" s="301">
        <v>909000</v>
      </c>
      <c r="F13" s="304">
        <v>1897309</v>
      </c>
      <c r="G13" s="302">
        <v>43339.97</v>
      </c>
      <c r="H13" s="298">
        <v>45000</v>
      </c>
    </row>
    <row r="14" spans="1:9" ht="28.5" x14ac:dyDescent="0.45">
      <c r="A14" s="307">
        <v>44323</v>
      </c>
      <c r="B14" s="290" t="s">
        <v>3267</v>
      </c>
      <c r="C14" s="299" t="s">
        <v>2798</v>
      </c>
      <c r="D14" s="297" t="s">
        <v>3222</v>
      </c>
      <c r="E14" s="301">
        <v>759620</v>
      </c>
      <c r="F14" s="304">
        <v>1898923</v>
      </c>
      <c r="G14" s="302">
        <v>40582.080000000002</v>
      </c>
      <c r="H14" s="298">
        <v>38000</v>
      </c>
    </row>
    <row r="15" spans="1:9" ht="28.5" x14ac:dyDescent="0.45">
      <c r="A15" s="307">
        <v>44323</v>
      </c>
      <c r="B15" s="290" t="s">
        <v>3267</v>
      </c>
      <c r="C15" s="299" t="s">
        <v>2798</v>
      </c>
      <c r="D15" s="297" t="s">
        <v>3223</v>
      </c>
      <c r="E15" s="301">
        <v>759620</v>
      </c>
      <c r="F15" s="304">
        <v>1898924</v>
      </c>
      <c r="G15" s="302">
        <v>40272.959999999999</v>
      </c>
      <c r="H15" s="298">
        <v>38000</v>
      </c>
    </row>
    <row r="16" spans="1:9" ht="21" x14ac:dyDescent="0.35">
      <c r="A16" s="307">
        <v>44326</v>
      </c>
      <c r="B16" s="290" t="s">
        <v>3267</v>
      </c>
      <c r="C16" s="296" t="s">
        <v>2933</v>
      </c>
      <c r="D16" s="297" t="s">
        <v>3224</v>
      </c>
      <c r="E16" s="301">
        <v>776490</v>
      </c>
      <c r="F16" s="304">
        <v>1900120</v>
      </c>
      <c r="G16" s="302">
        <v>36732.589999999997</v>
      </c>
      <c r="H16" s="298">
        <v>39000</v>
      </c>
    </row>
    <row r="17" spans="1:8" ht="21" x14ac:dyDescent="0.35">
      <c r="A17" s="307">
        <v>44327</v>
      </c>
      <c r="B17" s="290" t="s">
        <v>3267</v>
      </c>
      <c r="C17" s="296" t="s">
        <v>2933</v>
      </c>
      <c r="D17" s="297" t="s">
        <v>3225</v>
      </c>
      <c r="E17" s="301">
        <v>776100</v>
      </c>
      <c r="F17" s="304">
        <v>1900121</v>
      </c>
      <c r="G17" s="302">
        <v>36943.32</v>
      </c>
      <c r="H17" s="298">
        <v>39000</v>
      </c>
    </row>
    <row r="18" spans="1:8" ht="21" x14ac:dyDescent="0.35">
      <c r="A18" s="307">
        <v>44330</v>
      </c>
      <c r="B18" s="290" t="s">
        <v>3267</v>
      </c>
      <c r="C18" s="296" t="s">
        <v>2933</v>
      </c>
      <c r="D18" s="297" t="s">
        <v>3226</v>
      </c>
      <c r="E18" s="301">
        <v>675580</v>
      </c>
      <c r="F18" s="304">
        <v>1901448</v>
      </c>
      <c r="G18" s="302">
        <v>36531.160000000003</v>
      </c>
      <c r="H18" s="298">
        <v>34000</v>
      </c>
    </row>
    <row r="19" spans="1:8" ht="21" x14ac:dyDescent="0.35">
      <c r="A19" s="307">
        <v>44333</v>
      </c>
      <c r="B19" s="290" t="s">
        <v>3267</v>
      </c>
      <c r="C19" s="296" t="s">
        <v>2933</v>
      </c>
      <c r="D19" s="297" t="s">
        <v>3227</v>
      </c>
      <c r="E19" s="301">
        <v>676770</v>
      </c>
      <c r="F19" s="304">
        <v>1901449</v>
      </c>
      <c r="G19" s="302">
        <v>36107.760000000002</v>
      </c>
      <c r="H19" s="298">
        <v>34000</v>
      </c>
    </row>
    <row r="20" spans="1:8" ht="28.5" x14ac:dyDescent="0.45">
      <c r="A20" s="307">
        <v>44334</v>
      </c>
      <c r="B20" s="290" t="s">
        <v>3267</v>
      </c>
      <c r="C20" s="299" t="s">
        <v>2798</v>
      </c>
      <c r="D20" s="297" t="s">
        <v>3228</v>
      </c>
      <c r="E20" s="301">
        <v>714240</v>
      </c>
      <c r="F20" s="304">
        <v>1902856</v>
      </c>
      <c r="G20" s="302">
        <v>36108.160000000003</v>
      </c>
      <c r="H20" s="298">
        <v>36000</v>
      </c>
    </row>
    <row r="21" spans="1:8" ht="21" x14ac:dyDescent="0.35">
      <c r="A21" s="307">
        <v>44335</v>
      </c>
      <c r="B21" s="290" t="s">
        <v>3267</v>
      </c>
      <c r="C21" s="296" t="s">
        <v>2933</v>
      </c>
      <c r="D21" s="297" t="s">
        <v>3229</v>
      </c>
      <c r="E21" s="301">
        <v>712980</v>
      </c>
      <c r="F21" s="304">
        <v>1902857</v>
      </c>
      <c r="G21" s="302">
        <v>34423.19</v>
      </c>
      <c r="H21" s="298">
        <v>36000</v>
      </c>
    </row>
    <row r="22" spans="1:8" ht="31.5" x14ac:dyDescent="0.5">
      <c r="A22" s="307">
        <v>44337</v>
      </c>
      <c r="B22" s="290" t="s">
        <v>3267</v>
      </c>
      <c r="C22" s="300" t="s">
        <v>2798</v>
      </c>
      <c r="D22" s="297" t="s">
        <v>3230</v>
      </c>
      <c r="E22" s="301">
        <v>659505</v>
      </c>
      <c r="F22" s="304">
        <v>1904076</v>
      </c>
      <c r="G22" s="302">
        <v>37687.279999999999</v>
      </c>
      <c r="H22" s="298">
        <v>33000</v>
      </c>
    </row>
    <row r="23" spans="1:8" ht="21" x14ac:dyDescent="0.35">
      <c r="A23" s="307">
        <v>44340</v>
      </c>
      <c r="B23" s="290" t="s">
        <v>3267</v>
      </c>
      <c r="C23" s="296" t="s">
        <v>2933</v>
      </c>
      <c r="D23" s="297" t="s">
        <v>3231</v>
      </c>
      <c r="E23" s="301">
        <v>657690</v>
      </c>
      <c r="F23" s="304">
        <v>1904077</v>
      </c>
      <c r="G23" s="302">
        <v>37433.68</v>
      </c>
      <c r="H23" s="298">
        <v>33000</v>
      </c>
    </row>
    <row r="24" spans="1:8" ht="21" x14ac:dyDescent="0.35">
      <c r="A24" s="307">
        <v>44340</v>
      </c>
      <c r="B24" s="290" t="s">
        <v>3267</v>
      </c>
      <c r="C24" s="296" t="s">
        <v>2933</v>
      </c>
      <c r="D24" s="297" t="s">
        <v>3232</v>
      </c>
      <c r="E24" s="301">
        <v>755820</v>
      </c>
      <c r="F24" s="304">
        <v>1904444</v>
      </c>
      <c r="G24" s="302">
        <v>37638.089999999997</v>
      </c>
      <c r="H24" s="298">
        <v>38000</v>
      </c>
    </row>
    <row r="25" spans="1:8" ht="21" x14ac:dyDescent="0.35">
      <c r="A25" s="307">
        <v>44341</v>
      </c>
      <c r="B25" s="290" t="s">
        <v>3267</v>
      </c>
      <c r="C25" s="296" t="s">
        <v>2933</v>
      </c>
      <c r="D25" s="297" t="s">
        <v>3233</v>
      </c>
      <c r="E25" s="301">
        <v>758100</v>
      </c>
      <c r="F25" s="304">
        <v>1904078</v>
      </c>
      <c r="G25" s="302">
        <v>37926.800000000003</v>
      </c>
      <c r="H25" s="298">
        <v>38000</v>
      </c>
    </row>
    <row r="26" spans="1:8" ht="31.5" x14ac:dyDescent="0.5">
      <c r="A26" s="307">
        <v>44344</v>
      </c>
      <c r="B26" s="290" t="s">
        <v>3267</v>
      </c>
      <c r="C26" s="300" t="s">
        <v>2798</v>
      </c>
      <c r="D26" s="297" t="s">
        <v>3234</v>
      </c>
      <c r="E26" s="301">
        <v>799000</v>
      </c>
      <c r="F26" s="305" t="s">
        <v>3268</v>
      </c>
      <c r="G26" s="302"/>
      <c r="H26" s="298">
        <v>40000</v>
      </c>
    </row>
    <row r="27" spans="1:8" ht="32.25" thickBot="1" x14ac:dyDescent="0.55000000000000004">
      <c r="A27" s="307">
        <v>44344</v>
      </c>
      <c r="B27" s="290" t="s">
        <v>3267</v>
      </c>
      <c r="C27" s="300" t="s">
        <v>2798</v>
      </c>
      <c r="D27" s="297" t="s">
        <v>3235</v>
      </c>
      <c r="E27" s="301">
        <v>799000</v>
      </c>
      <c r="F27" s="306" t="s">
        <v>3268</v>
      </c>
      <c r="G27" s="302"/>
      <c r="H27" s="298">
        <v>40000</v>
      </c>
    </row>
    <row r="29" spans="1:8" ht="21" x14ac:dyDescent="0.35">
      <c r="A29" s="307">
        <v>44319</v>
      </c>
      <c r="B29" s="308" t="s">
        <v>3267</v>
      </c>
      <c r="C29" s="296" t="s">
        <v>2933</v>
      </c>
      <c r="D29" s="309" t="s">
        <v>3271</v>
      </c>
      <c r="E29" s="301">
        <v>757864.53</v>
      </c>
      <c r="F29" s="304">
        <v>9002391210</v>
      </c>
      <c r="G29" s="302">
        <v>37471.67</v>
      </c>
      <c r="H29" s="298">
        <v>37471.67</v>
      </c>
    </row>
  </sheetData>
  <pageMargins left="0.16" right="0.18" top="0.43" bottom="0.3"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
  <sheetViews>
    <sheetView workbookViewId="0">
      <selection activeCell="B11" sqref="B11"/>
    </sheetView>
  </sheetViews>
  <sheetFormatPr baseColWidth="10" defaultRowHeight="15" x14ac:dyDescent="0.25"/>
  <cols>
    <col min="2" max="2" width="50.5703125" customWidth="1"/>
  </cols>
  <sheetData>
    <row r="5" spans="2:2" ht="21" x14ac:dyDescent="0.35">
      <c r="B5" s="206"/>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AÑO  2 0 1 4</vt:lpstr>
      <vt:lpstr>SEABOARD  A Ñ O  2015</vt:lpstr>
      <vt:lpstr>SEABOARD  AÑO  2 0 1 6 </vt:lpstr>
      <vt:lpstr>SEABOARD AÑO  2 0 1 7 -2023   </vt:lpstr>
      <vt:lpstr>INDIANA 2015</vt:lpstr>
      <vt:lpstr>  INDIANA 2016     2017     </vt:lpstr>
      <vt:lpstr>TYSON  FRESH      </vt:lpstr>
      <vt:lpstr>SMITHFIELD   2019   2023  </vt:lpstr>
      <vt:lpstr>Hoja1</vt:lpstr>
      <vt:lpstr>VECTOR   2021    </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ROUSS</dc:creator>
  <cp:lastModifiedBy>ROUSS</cp:lastModifiedBy>
  <cp:lastPrinted>2022-08-01T20:11:00Z</cp:lastPrinted>
  <dcterms:created xsi:type="dcterms:W3CDTF">2014-01-12T15:47:45Z</dcterms:created>
  <dcterms:modified xsi:type="dcterms:W3CDTF">2024-03-08T15:44:10Z</dcterms:modified>
</cp:coreProperties>
</file>