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6710" windowHeight="10305" firstSheet="9" activeTab="1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  REMISIONES   JULIO  2022    " sheetId="14" r:id="rId14"/>
    <sheet name="Hoja3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<sst xmlns="http://schemas.openxmlformats.org/spreadsheetml/2006/main" count="767" uniqueCount="421">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</sst>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0000FF"/>
      <color rgb="FF80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01"/>
      <c r="C1" s="303" t="s">
        <v>28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18" ht="16.5" thickBot="1" x14ac:dyDescent="0.3">
      <c r="B2" s="302"/>
      <c r="C2" s="3"/>
      <c r="H2" s="5"/>
      <c r="I2" s="6"/>
      <c r="J2" s="7"/>
      <c r="L2" s="8"/>
      <c r="M2" s="6"/>
      <c r="N2" s="9"/>
    </row>
    <row r="3" spans="1:18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1">
        <f>SUM(M5:M39)</f>
        <v>1527030</v>
      </c>
      <c r="N40" s="323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2"/>
      <c r="N41" s="324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50143.28</v>
      </c>
      <c r="L53" s="328"/>
      <c r="M53" s="329">
        <f>N40+M40</f>
        <v>1577043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-1419082.77</v>
      </c>
      <c r="I55" s="333" t="s">
        <v>15</v>
      </c>
      <c r="J55" s="334"/>
      <c r="K55" s="335">
        <f>F57+F58+F59</f>
        <v>296963.46999999997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37">
        <f>-C4</f>
        <v>-221059.7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14" t="s">
        <v>20</v>
      </c>
      <c r="E59" s="315"/>
      <c r="F59" s="134">
        <v>154314.51999999999</v>
      </c>
      <c r="I59" s="316" t="s">
        <v>168</v>
      </c>
      <c r="J59" s="317"/>
      <c r="K59" s="318">
        <f>K55+K57</f>
        <v>75903.76999999996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M59" sqref="M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01"/>
      <c r="C1" s="303" t="s">
        <v>326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1">
        <f>SUM(M5:M39)</f>
        <v>2772689</v>
      </c>
      <c r="N40" s="323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22"/>
      <c r="N41" s="324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297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60691.69</v>
      </c>
      <c r="L53" s="328"/>
      <c r="M53" s="329">
        <f>N40+M40</f>
        <v>2880043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-2747780.48</v>
      </c>
      <c r="I55" s="333" t="s">
        <v>15</v>
      </c>
      <c r="J55" s="334"/>
      <c r="K55" s="335">
        <f>F57+F58+F59</f>
        <v>375154.74000000011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37">
        <f>-C4</f>
        <v>-149938.81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14" t="s">
        <v>20</v>
      </c>
      <c r="E59" s="315"/>
      <c r="F59" s="134">
        <v>232165.91</v>
      </c>
      <c r="I59" s="316" t="s">
        <v>168</v>
      </c>
      <c r="J59" s="317"/>
      <c r="K59" s="318">
        <f>K55+K57</f>
        <v>225215.93000000011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37" sqref="B36:B37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abSelected="1" topLeftCell="A31" workbookViewId="0">
      <selection activeCell="Q53" sqref="Q5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01"/>
      <c r="C1" s="303" t="s">
        <v>380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 t="s">
        <v>419</v>
      </c>
      <c r="K36" s="298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00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1">
        <f>SUM(M5:M39)</f>
        <v>2373103</v>
      </c>
      <c r="N40" s="323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2"/>
      <c r="N41" s="324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79649.720000000016</v>
      </c>
      <c r="L53" s="328"/>
      <c r="M53" s="329">
        <f>N40+M40</f>
        <v>2440411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-2471332.31</v>
      </c>
      <c r="I55" s="333" t="s">
        <v>15</v>
      </c>
      <c r="J55" s="334"/>
      <c r="K55" s="335">
        <f>F57+F58+F59</f>
        <v>214026.38999999972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37">
        <f>-C4</f>
        <v>-232165.91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314" t="s">
        <v>20</v>
      </c>
      <c r="E59" s="315"/>
      <c r="F59" s="134">
        <v>273736.42</v>
      </c>
      <c r="I59" s="316" t="s">
        <v>325</v>
      </c>
      <c r="J59" s="317"/>
      <c r="K59" s="318">
        <f>K55+K57</f>
        <v>-18139.520000000281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9" workbookViewId="0">
      <selection activeCell="C30" sqref="C30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288"/>
      <c r="E3" s="289"/>
      <c r="F3" s="158">
        <f>C3-E3</f>
        <v>129755.9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288"/>
      <c r="E4" s="284"/>
      <c r="F4" s="196">
        <f>C4-E4+F3</f>
        <v>144703.1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288"/>
      <c r="E5" s="284"/>
      <c r="F5" s="196">
        <f t="shared" ref="F5:F68" si="0">C5-E5+F4</f>
        <v>237345.7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288"/>
      <c r="E6" s="284"/>
      <c r="F6" s="196">
        <f t="shared" si="0"/>
        <v>307249.80000000005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288"/>
      <c r="E7" s="284"/>
      <c r="F7" s="196">
        <f t="shared" si="0"/>
        <v>451492.56000000006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269"/>
      <c r="E8" s="132"/>
      <c r="F8" s="196">
        <f t="shared" si="0"/>
        <v>456565.16000000003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69"/>
      <c r="E9" s="132"/>
      <c r="F9" s="196">
        <f t="shared" si="0"/>
        <v>456830.66000000003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69"/>
      <c r="E10" s="132"/>
      <c r="F10" s="196">
        <f t="shared" si="0"/>
        <v>575860.56000000006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69"/>
      <c r="E11" s="132"/>
      <c r="F11" s="196">
        <f t="shared" si="0"/>
        <v>662473.5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69"/>
      <c r="E12" s="132"/>
      <c r="F12" s="196">
        <f t="shared" si="0"/>
        <v>691529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69"/>
      <c r="E13" s="132"/>
      <c r="F13" s="196">
        <f t="shared" si="0"/>
        <v>779088.6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69"/>
      <c r="E14" s="132"/>
      <c r="F14" s="196">
        <f t="shared" si="0"/>
        <v>911653.39999999991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69"/>
      <c r="E15" s="132"/>
      <c r="F15" s="196">
        <f t="shared" si="0"/>
        <v>956636.79999999993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/>
      <c r="E16" s="132"/>
      <c r="F16" s="196">
        <f t="shared" si="0"/>
        <v>1111857.0799999998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/>
      <c r="E17" s="132"/>
      <c r="F17" s="196">
        <f t="shared" si="0"/>
        <v>1188918.0799999998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/>
      <c r="E18" s="132"/>
      <c r="F18" s="196">
        <f t="shared" si="0"/>
        <v>1267158.2799999998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/>
      <c r="E19" s="132"/>
      <c r="F19" s="196">
        <f t="shared" si="0"/>
        <v>1283519.5799999998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/>
      <c r="E20" s="132"/>
      <c r="F20" s="196">
        <f t="shared" si="0"/>
        <v>1446327.42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/>
      <c r="E21" s="132"/>
      <c r="F21" s="196">
        <f t="shared" si="0"/>
        <v>1590536.6099999999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/>
      <c r="E22" s="132"/>
      <c r="F22" s="196">
        <f t="shared" si="0"/>
        <v>1711495.4899999998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269"/>
      <c r="E23" s="132"/>
      <c r="F23" s="196">
        <f t="shared" si="0"/>
        <v>1847249.5499999998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269"/>
      <c r="E24" s="132"/>
      <c r="F24" s="196">
        <f t="shared" si="0"/>
        <v>1851449.5499999998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269"/>
      <c r="E25" s="132"/>
      <c r="F25" s="196">
        <f t="shared" si="0"/>
        <v>1952231.67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269"/>
      <c r="E26" s="132"/>
      <c r="F26" s="196">
        <f t="shared" si="0"/>
        <v>2111460.0499999998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269"/>
      <c r="E27" s="132"/>
      <c r="F27" s="196">
        <f t="shared" si="0"/>
        <v>2188701.71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269"/>
      <c r="E28" s="132"/>
      <c r="F28" s="196">
        <f t="shared" si="0"/>
        <v>2315538.21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269"/>
      <c r="E29" s="132"/>
      <c r="F29" s="196">
        <f t="shared" si="0"/>
        <v>2365174.41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267"/>
      <c r="E30" s="132"/>
      <c r="F30" s="196">
        <f t="shared" si="0"/>
        <v>2471332.31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2471332.31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2471332.31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2471332.31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2471332.31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2471332.31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2471332.31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2471332.31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2471332.31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2471332.31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2471332.31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2471332.31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2471332.31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2471332.31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2471332.31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2471332.31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2471332.31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2471332.31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2471332.31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2471332.31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2471332.31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2471332.31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2471332.31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2471332.31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2471332.31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2471332.31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2471332.31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2471332.31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2471332.31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2471332.31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2471332.31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2471332.31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2471332.31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2471332.31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2471332.31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2471332.31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2471332.31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2471332.31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2471332.31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2471332.31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2471332.31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2471332.31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2471332.31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2471332.31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2471332.31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2471332.31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2471332.31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2471332.31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2471332.31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0</v>
      </c>
      <c r="F79" s="179">
        <f>F78</f>
        <v>2471332.31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1"/>
      <c r="C1" s="303" t="s">
        <v>125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9">
        <f>SUM(M5:M39)</f>
        <v>1636108</v>
      </c>
      <c r="N40" s="323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2"/>
      <c r="N41" s="324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45634.280000000006</v>
      </c>
      <c r="L53" s="328"/>
      <c r="M53" s="329">
        <f>N40+M40</f>
        <v>1691783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-1631962.77</v>
      </c>
      <c r="I55" s="333" t="s">
        <v>15</v>
      </c>
      <c r="J55" s="334"/>
      <c r="K55" s="335">
        <f>F57+F58+F59</f>
        <v>238822.13999999996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37">
        <f>-C4</f>
        <v>-154314.51999999999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14" t="s">
        <v>20</v>
      </c>
      <c r="E59" s="315"/>
      <c r="F59" s="134">
        <v>184342.19</v>
      </c>
      <c r="I59" s="316" t="s">
        <v>168</v>
      </c>
      <c r="J59" s="317"/>
      <c r="K59" s="318">
        <f>K55+K57</f>
        <v>84507.619999999966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1"/>
      <c r="C1" s="303" t="s">
        <v>135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1">
        <f>SUM(M5:M39)</f>
        <v>1793435</v>
      </c>
      <c r="N40" s="323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22"/>
      <c r="N41" s="324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25" t="s">
        <v>12</v>
      </c>
      <c r="I49" s="326"/>
      <c r="J49" s="119"/>
      <c r="K49" s="327">
        <f>I47+L47</f>
        <v>90434.03</v>
      </c>
      <c r="L49" s="328"/>
      <c r="M49" s="329">
        <f>N40+M40</f>
        <v>1857430</v>
      </c>
      <c r="N49" s="330"/>
      <c r="P49" s="34"/>
      <c r="Q49" s="9"/>
    </row>
    <row r="50" spans="1:17" ht="15.75" x14ac:dyDescent="0.25">
      <c r="D50" s="331" t="s">
        <v>13</v>
      </c>
      <c r="E50" s="331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32" t="s">
        <v>14</v>
      </c>
      <c r="E51" s="332"/>
      <c r="F51" s="115">
        <v>-1848136.64</v>
      </c>
      <c r="I51" s="333" t="s">
        <v>15</v>
      </c>
      <c r="J51" s="334"/>
      <c r="K51" s="335">
        <f>F53+F54+F55</f>
        <v>195541.70000000007</v>
      </c>
      <c r="L51" s="336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37">
        <f>-C4</f>
        <v>-184342.19</v>
      </c>
      <c r="L53" s="338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14" t="s">
        <v>20</v>
      </c>
      <c r="E55" s="315"/>
      <c r="F55" s="134">
        <v>219417.37</v>
      </c>
      <c r="I55" s="316" t="s">
        <v>226</v>
      </c>
      <c r="J55" s="317"/>
      <c r="K55" s="318">
        <f>K51+K53</f>
        <v>11199.510000000068</v>
      </c>
      <c r="L55" s="318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01"/>
      <c r="C1" s="303" t="s">
        <v>225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21">
        <f>SUM(M5:M39)</f>
        <v>2146671</v>
      </c>
      <c r="N40" s="323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22"/>
      <c r="N41" s="324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91272.77</v>
      </c>
      <c r="L53" s="328"/>
      <c r="M53" s="329">
        <f>N40+M40</f>
        <v>2215261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-2227493.48</v>
      </c>
      <c r="I55" s="333" t="s">
        <v>15</v>
      </c>
      <c r="J55" s="334"/>
      <c r="K55" s="335">
        <f>F57+F58+F59</f>
        <v>261521.34000000003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37">
        <f>-C4</f>
        <v>-219417.37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14" t="s">
        <v>20</v>
      </c>
      <c r="E59" s="315"/>
      <c r="F59" s="134">
        <v>297874.59000000003</v>
      </c>
      <c r="I59" s="316" t="s">
        <v>168</v>
      </c>
      <c r="J59" s="317"/>
      <c r="K59" s="318">
        <f>K55+K57</f>
        <v>42103.97000000003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01"/>
      <c r="C1" s="303" t="s">
        <v>277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1">
        <f>SUM(M5:M39)</f>
        <v>2144215</v>
      </c>
      <c r="N40" s="323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2"/>
      <c r="N41" s="324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51231.42</v>
      </c>
      <c r="L53" s="328"/>
      <c r="M53" s="329">
        <f>N40+M40</f>
        <v>2206740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-2251924.65</v>
      </c>
      <c r="I55" s="333" t="s">
        <v>15</v>
      </c>
      <c r="J55" s="334"/>
      <c r="K55" s="335">
        <f>F57+F58+F59</f>
        <v>112552.74000000017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37">
        <f>-C4</f>
        <v>-297874.59000000003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14" t="s">
        <v>20</v>
      </c>
      <c r="E59" s="315"/>
      <c r="F59" s="134">
        <v>149938.81</v>
      </c>
      <c r="I59" s="316" t="s">
        <v>325</v>
      </c>
      <c r="J59" s="317"/>
      <c r="K59" s="318">
        <f>K55+K57</f>
        <v>-185321.84999999986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  REMISIONES   JULIO  2022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2022-08-08T20:47:03Z</cp:lastPrinted>
  <dcterms:created xsi:type="dcterms:W3CDTF">2022-01-21T15:38:45Z</dcterms:created>
  <dcterms:modified xsi:type="dcterms:W3CDTF">2022-08-09T17:18:59Z</dcterms:modified>
</cp:coreProperties>
</file>