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4700" windowHeight="10215" firstSheet="9" activeTab="11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    S E P T I E M B RE    2022 " sheetId="10" r:id="rId10"/>
    <sheet name="  O C T U B R E      2 0 2 2   " sheetId="11" r:id="rId11"/>
    <sheet name=" N O V  I E M B R E   2022   " sheetId="12" r:id="rId12"/>
    <sheet name="Hoja1" sheetId="13" r:id="rId13"/>
    <sheet name="Hoja3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2" l="1"/>
  <c r="I38" i="12"/>
  <c r="N38" i="12" s="1"/>
  <c r="H38" i="12"/>
  <c r="M38" i="12" s="1"/>
  <c r="I37" i="12"/>
  <c r="N37" i="12" s="1"/>
  <c r="H37" i="12"/>
  <c r="M37" i="12" s="1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I32" i="12"/>
  <c r="N32" i="12" s="1"/>
  <c r="H32" i="12"/>
  <c r="M32" i="12" s="1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I39" i="12" l="1"/>
  <c r="H39" i="12"/>
  <c r="N5" i="12"/>
  <c r="K39" i="11"/>
  <c r="I38" i="11"/>
  <c r="N38" i="11" s="1"/>
  <c r="H38" i="11"/>
  <c r="M38" i="11" s="1"/>
  <c r="I37" i="11"/>
  <c r="N37" i="11" s="1"/>
  <c r="H37" i="11"/>
  <c r="M37" i="11" s="1"/>
  <c r="I36" i="11"/>
  <c r="N36" i="11" s="1"/>
  <c r="H36" i="11"/>
  <c r="M36" i="11" s="1"/>
  <c r="I35" i="11"/>
  <c r="N35" i="11" s="1"/>
  <c r="H35" i="11"/>
  <c r="M35" i="11" s="1"/>
  <c r="I34" i="11"/>
  <c r="N34" i="11" s="1"/>
  <c r="H34" i="11"/>
  <c r="M34" i="11" s="1"/>
  <c r="I33" i="11"/>
  <c r="N33" i="11" s="1"/>
  <c r="H33" i="11"/>
  <c r="M33" i="11" s="1"/>
  <c r="I32" i="11"/>
  <c r="N32" i="11" s="1"/>
  <c r="H32" i="11"/>
  <c r="M32" i="11" s="1"/>
  <c r="I31" i="11"/>
  <c r="N31" i="11" s="1"/>
  <c r="H31" i="11"/>
  <c r="M31" i="11" s="1"/>
  <c r="I30" i="11"/>
  <c r="N30" i="11" s="1"/>
  <c r="H30" i="11"/>
  <c r="M30" i="11" s="1"/>
  <c r="I29" i="11"/>
  <c r="N29" i="11" s="1"/>
  <c r="H29" i="11"/>
  <c r="M29" i="11" s="1"/>
  <c r="I28" i="11"/>
  <c r="N28" i="11" s="1"/>
  <c r="H28" i="11"/>
  <c r="M28" i="11" s="1"/>
  <c r="I27" i="11"/>
  <c r="N27" i="11" s="1"/>
  <c r="H27" i="11"/>
  <c r="M27" i="11" s="1"/>
  <c r="I26" i="11"/>
  <c r="N26" i="11" s="1"/>
  <c r="H26" i="11"/>
  <c r="M26" i="11" s="1"/>
  <c r="I25" i="11"/>
  <c r="N25" i="11" s="1"/>
  <c r="H25" i="11"/>
  <c r="M25" i="11" s="1"/>
  <c r="I24" i="11"/>
  <c r="N24" i="11" s="1"/>
  <c r="H24" i="11"/>
  <c r="M24" i="11" s="1"/>
  <c r="I23" i="11"/>
  <c r="N23" i="11" s="1"/>
  <c r="H23" i="11"/>
  <c r="M23" i="11" s="1"/>
  <c r="I22" i="11"/>
  <c r="N22" i="11" s="1"/>
  <c r="H22" i="11"/>
  <c r="M22" i="11" s="1"/>
  <c r="I21" i="11"/>
  <c r="N21" i="11" s="1"/>
  <c r="H21" i="11"/>
  <c r="M21" i="11" s="1"/>
  <c r="I20" i="11"/>
  <c r="N20" i="11" s="1"/>
  <c r="H20" i="11"/>
  <c r="M20" i="11" s="1"/>
  <c r="I19" i="11"/>
  <c r="N19" i="11" s="1"/>
  <c r="H19" i="11"/>
  <c r="M19" i="11" s="1"/>
  <c r="I18" i="11"/>
  <c r="N18" i="11" s="1"/>
  <c r="H18" i="11"/>
  <c r="M18" i="11" s="1"/>
  <c r="I17" i="11"/>
  <c r="N17" i="11" s="1"/>
  <c r="H17" i="11"/>
  <c r="M17" i="11" s="1"/>
  <c r="I16" i="11"/>
  <c r="N16" i="11" s="1"/>
  <c r="H16" i="11"/>
  <c r="M16" i="11" s="1"/>
  <c r="I15" i="11"/>
  <c r="N15" i="11" s="1"/>
  <c r="H15" i="11"/>
  <c r="M15" i="11" s="1"/>
  <c r="I14" i="11"/>
  <c r="N14" i="11" s="1"/>
  <c r="H14" i="11"/>
  <c r="M14" i="11" s="1"/>
  <c r="I13" i="11"/>
  <c r="N13" i="11" s="1"/>
  <c r="H13" i="11"/>
  <c r="M13" i="11" s="1"/>
  <c r="I12" i="11"/>
  <c r="N12" i="11" s="1"/>
  <c r="H12" i="11"/>
  <c r="M12" i="11" s="1"/>
  <c r="I11" i="11"/>
  <c r="N11" i="11" s="1"/>
  <c r="H11" i="11"/>
  <c r="M11" i="11" s="1"/>
  <c r="I10" i="11"/>
  <c r="N10" i="11" s="1"/>
  <c r="H10" i="11"/>
  <c r="M10" i="11" s="1"/>
  <c r="I9" i="11"/>
  <c r="N9" i="11" s="1"/>
  <c r="H9" i="11"/>
  <c r="M9" i="11" s="1"/>
  <c r="I8" i="11"/>
  <c r="N8" i="11" s="1"/>
  <c r="H8" i="11"/>
  <c r="M8" i="11" s="1"/>
  <c r="I7" i="11"/>
  <c r="N7" i="11" s="1"/>
  <c r="H7" i="11"/>
  <c r="M7" i="11" s="1"/>
  <c r="I6" i="11"/>
  <c r="N6" i="11" s="1"/>
  <c r="H6" i="11"/>
  <c r="M6" i="11" s="1"/>
  <c r="I5" i="11"/>
  <c r="N5" i="11" s="1"/>
  <c r="H5" i="11"/>
  <c r="M5" i="11" s="1"/>
  <c r="H39" i="11" l="1"/>
  <c r="I39" i="11"/>
  <c r="K39" i="10"/>
  <c r="M38" i="10"/>
  <c r="I38" i="10"/>
  <c r="N38" i="10" s="1"/>
  <c r="H38" i="10"/>
  <c r="I37" i="10"/>
  <c r="N37" i="10" s="1"/>
  <c r="H37" i="10"/>
  <c r="M37" i="10" s="1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M24" i="10"/>
  <c r="I24" i="10"/>
  <c r="N24" i="10" s="1"/>
  <c r="H24" i="10"/>
  <c r="I23" i="10"/>
  <c r="N23" i="10" s="1"/>
  <c r="H23" i="10"/>
  <c r="M23" i="10" s="1"/>
  <c r="I22" i="10"/>
  <c r="N22" i="10" s="1"/>
  <c r="H22" i="10"/>
  <c r="M22" i="10" s="1"/>
  <c r="M21" i="10"/>
  <c r="I21" i="10"/>
  <c r="N21" i="10" s="1"/>
  <c r="H21" i="10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H5" i="10"/>
  <c r="M5" i="10" s="1"/>
  <c r="H39" i="10" l="1"/>
  <c r="I39" i="10"/>
  <c r="N5" i="10"/>
  <c r="K39" i="9"/>
  <c r="M38" i="9"/>
  <c r="I38" i="9"/>
  <c r="N38" i="9" s="1"/>
  <c r="H38" i="9"/>
  <c r="M37" i="9"/>
  <c r="I37" i="9"/>
  <c r="N37" i="9" s="1"/>
  <c r="H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M5" i="9"/>
  <c r="I5" i="9"/>
  <c r="H5" i="9"/>
  <c r="I39" i="9" l="1"/>
  <c r="H39" i="9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<sst xmlns="http://schemas.openxmlformats.org/spreadsheetml/2006/main" count="741" uniqueCount="156">
  <si>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</si>
  <si>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</si>
  <si>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</si>
  <si>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</si>
  <si>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</si>
  <si>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</si>
  <si>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</si>
  <si>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</si>
  <si>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</si>
  <si>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</si>
  <si>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</si>
  <si>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</si>
  <si>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</si>
  <si>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</si>
  <si>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</si>
  <si>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</si>
  <si>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</si>
  <si>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</si>
  <si>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</si>
  <si>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</si>
  <si>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</si>
  <si>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</si>
  <si>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</si>
  <si>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</si>
  <si>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</si>
  <si>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</si>
  <si>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</si>
  <si>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</si>
  <si>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</si>
  <si>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</si>
  <si>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</si>
  <si>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</si>
  <si>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</si>
  <si>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</si>
  <si>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</si>
  <si>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</si>
  <si>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</si>
  <si>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</si>
  <si>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</si>
  <si>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</si>
  <si>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</si>
  <si>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</si>
  <si>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</si>
  <si>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</si>
  <si>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</si>
  <si>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</si>
  <si>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</si>
  <si>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</si>
  <si>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</si>
  <si>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</si>
  <si>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</si>
  <si>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</si>
  <si>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</si>
  <si>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</si>
  <si>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</si>
  <si>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</si>
  <si>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</si>
  <si>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</si>
  <si>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</si>
  <si>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</si>
  <si>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</si>
  <si>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</si>
  <si>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</si>
  <si>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</si>
  <si>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</si>
  <si>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</si>
  <si>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</si>
  <si>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</si>
  <si>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</si>
  <si>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</si>
  <si>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</si>
  <si>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</si>
  <si>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</si>
  <si>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</si>
  <si>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</si>
  <si>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</si>
  <si>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</si>
  <si>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</si>
  <si>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</si>
  <si>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</si>
  <si>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</si>
  <si>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</si>
  <si>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</si>
  <si>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</si>
  <si>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</si>
  <si>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</si>
  <si>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</si>
  <si>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</si>
  <si>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</si>
  <si>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</si>
  <si>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</si>
  <si>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</si>
  <si>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</si>
  <si>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</si>
  <si>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</si>
  <si>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</si>
  <si>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</si>
  <si>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</si>
  <si>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</si>
  <si>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</si>
  <si>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</si>
  <si>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</si>
  <si>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</si>
  <si>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</si>
  <si>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</si>
  <si>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</si>
  <si>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</si>
  <si>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</si>
  <si>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</si>
  <si>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</si>
  <si>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</si>
  <si>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</si>
  <si>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</si>
  <si>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</si>
  <si>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</si>
  <si>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</si>
  <si>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</si>
  <si>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</si>
  <si>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</si>
  <si>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</si>
  <si>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</si>
  <si>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</si>
  <si>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</si>
  <si>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</si>
  <si>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</si>
  <si>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</si>
  <si>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</si>
  <si>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</si>
  <si>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</si>
  <si>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</si>
  <si>
    <t>SESOS DE CERDO MARQUETA</t>
  </si>
  <si>
    <t xml:space="preserve"> OBSERVACIONES </t>
  </si>
  <si>
    <t xml:space="preserve">NO ME REPORTARON ESTA CARGA Y ES DEL 26 DE AGOSTO </t>
  </si>
  <si>
    <t>ME DA ESE FALTANTE  Y TIENE   ERROR EN EL TRASPSO 0589 A1</t>
  </si>
  <si>
    <t>ME DA ESE FALTANTE  Y TIENE  ERROR EN EL TRASPASO 0758 A1</t>
  </si>
  <si>
    <t>JuL, 2022</t>
  </si>
  <si>
    <t>Ago.,2022</t>
  </si>
  <si>
    <t>PUNTAS DE CHULETA</t>
  </si>
  <si>
    <t>Traspaso 0017 B1  ( 10 Pzas )</t>
  </si>
  <si>
    <t xml:space="preserve">ESTE ERROR ESTA DESDE AGOSTO  </t>
  </si>
  <si>
    <t>ESTE ERROR ES DE AGOSTO</t>
  </si>
  <si>
    <t>POR DIF EN LA ENTRADA</t>
  </si>
  <si>
    <t>POR DIFERENCIA EN KILOS EN LA ENTRADA QUE RETISTRA ALMACEN</t>
  </si>
  <si>
    <t>ERROR DE ALMACEN EN TRASPASO # 0017 B1  en piezas</t>
  </si>
  <si>
    <t>Ago, 2022</t>
  </si>
  <si>
    <t>Sept.,2022</t>
  </si>
  <si>
    <t>Sept, 2022</t>
  </si>
  <si>
    <t>Oct.,2022</t>
  </si>
  <si>
    <t>ARRACHERA TAMPIQUEÑA</t>
  </si>
  <si>
    <t>FILETE VAG  DE CERDO</t>
  </si>
  <si>
    <t>Según le sobran 2 cajas pero en kilos no da DEBEN SER 1248.50</t>
  </si>
  <si>
    <t xml:space="preserve">EN SU KARDEX traspaso 0124 B1 registra 4 cajas  y hace ajustes en gramos </t>
  </si>
  <si>
    <t>3.-  FALTANTE</t>
  </si>
  <si>
    <r>
      <rPr>
        <b/>
        <sz val="14"/>
        <color rgb="FFFF0000"/>
        <rFont val="Calibri"/>
        <family val="2"/>
        <scheme val="minor"/>
      </rPr>
      <t xml:space="preserve">FALTANTE     </t>
    </r>
    <r>
      <rPr>
        <b/>
        <sz val="14"/>
        <color rgb="FF0000FF"/>
        <rFont val="Calibri"/>
        <family val="2"/>
        <scheme val="minor"/>
      </rPr>
      <t xml:space="preserve"> EL TRASPASO 0265 B1  cancelado</t>
    </r>
  </si>
  <si>
    <t>Oct, 2022</t>
  </si>
  <si>
    <t>Nov.,2022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</si>
</sst>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3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1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4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0" xfId="0" applyNumberFormat="1" applyFont="1"/>
    <xf numFmtId="0" fontId="47" fillId="0" borderId="0" xfId="0" applyFont="1"/>
    <xf numFmtId="2" fontId="14" fillId="0" borderId="1" xfId="0" applyNumberFormat="1" applyFont="1" applyBorder="1"/>
    <xf numFmtId="4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" fontId="14" fillId="0" borderId="40" xfId="0" applyNumberFormat="1" applyFont="1" applyBorder="1"/>
    <xf numFmtId="0" fontId="14" fillId="0" borderId="41" xfId="0" applyFont="1" applyBorder="1" applyAlignment="1">
      <alignment horizontal="center"/>
    </xf>
    <xf numFmtId="4" fontId="14" fillId="0" borderId="43" xfId="0" applyNumberFormat="1" applyFont="1" applyBorder="1"/>
    <xf numFmtId="0" fontId="14" fillId="0" borderId="43" xfId="0" applyFont="1" applyBorder="1" applyAlignment="1">
      <alignment horizontal="center"/>
    </xf>
    <xf numFmtId="0" fontId="14" fillId="8" borderId="44" xfId="0" applyFont="1" applyFill="1" applyBorder="1"/>
    <xf numFmtId="0" fontId="14" fillId="0" borderId="3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14" fillId="8" borderId="0" xfId="0" applyFont="1" applyFill="1" applyBorder="1"/>
    <xf numFmtId="0" fontId="14" fillId="0" borderId="47" xfId="0" applyFont="1" applyBorder="1" applyAlignment="1">
      <alignment horizontal="center"/>
    </xf>
    <xf numFmtId="0" fontId="14" fillId="8" borderId="0" xfId="0" applyFont="1" applyFill="1"/>
    <xf numFmtId="4" fontId="14" fillId="0" borderId="19" xfId="0" applyNumberFormat="1" applyFont="1" applyBorder="1"/>
    <xf numFmtId="4" fontId="14" fillId="0" borderId="65" xfId="0" applyNumberFormat="1" applyFont="1" applyBorder="1"/>
    <xf numFmtId="0" fontId="14" fillId="0" borderId="65" xfId="0" applyFont="1" applyBorder="1" applyAlignment="1">
      <alignment horizontal="center"/>
    </xf>
    <xf numFmtId="0" fontId="14" fillId="8" borderId="8" xfId="0" applyFont="1" applyFill="1" applyBorder="1"/>
    <xf numFmtId="0" fontId="14" fillId="0" borderId="66" xfId="0" applyFont="1" applyBorder="1" applyAlignment="1">
      <alignment horizontal="center"/>
    </xf>
    <xf numFmtId="0" fontId="48" fillId="0" borderId="46" xfId="0" applyFont="1" applyBorder="1" applyAlignment="1">
      <alignment vertical="center" wrapText="1"/>
    </xf>
    <xf numFmtId="2" fontId="10" fillId="2" borderId="19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wrapText="1"/>
    </xf>
    <xf numFmtId="2" fontId="24" fillId="7" borderId="26" xfId="0" applyNumberFormat="1" applyFont="1" applyFill="1" applyBorder="1" applyAlignment="1">
      <alignment horizontal="center"/>
    </xf>
    <xf numFmtId="0" fontId="10" fillId="7" borderId="19" xfId="0" applyFont="1" applyFill="1" applyBorder="1"/>
    <xf numFmtId="0" fontId="10" fillId="7" borderId="16" xfId="0" applyFont="1" applyFill="1" applyBorder="1"/>
    <xf numFmtId="0" fontId="10" fillId="8" borderId="0" xfId="0" applyFont="1" applyFill="1" applyBorder="1" applyAlignment="1">
      <alignment horizontal="left"/>
    </xf>
    <xf numFmtId="2" fontId="33" fillId="7" borderId="0" xfId="0" applyNumberFormat="1" applyFont="1" applyFill="1" applyBorder="1" applyAlignment="1">
      <alignment horizontal="right"/>
    </xf>
    <xf numFmtId="2" fontId="2" fillId="15" borderId="26" xfId="0" applyNumberFormat="1" applyFont="1" applyFill="1" applyBorder="1" applyAlignment="1">
      <alignment horizontal="center"/>
    </xf>
    <xf numFmtId="0" fontId="10" fillId="15" borderId="19" xfId="0" applyFont="1" applyFill="1" applyBorder="1" applyAlignment="1">
      <alignment horizontal="center" wrapText="1"/>
    </xf>
    <xf numFmtId="0" fontId="10" fillId="15" borderId="16" xfId="0" applyFont="1" applyFill="1" applyBorder="1" applyAlignment="1">
      <alignment horizontal="center" wrapText="1"/>
    </xf>
    <xf numFmtId="0" fontId="40" fillId="15" borderId="0" xfId="0" applyFont="1" applyFill="1" applyBorder="1" applyAlignment="1">
      <alignment horizontal="left"/>
    </xf>
    <xf numFmtId="2" fontId="33" fillId="15" borderId="0" xfId="0" applyNumberFormat="1" applyFont="1" applyFill="1" applyBorder="1" applyAlignment="1">
      <alignment horizontal="right"/>
    </xf>
    <xf numFmtId="0" fontId="49" fillId="15" borderId="0" xfId="0" applyFont="1" applyFill="1" applyBorder="1" applyAlignment="1">
      <alignment horizontal="left"/>
    </xf>
    <xf numFmtId="0" fontId="42" fillId="15" borderId="0" xfId="0" applyFont="1" applyFill="1" applyBorder="1" applyAlignment="1">
      <alignment wrapText="1"/>
    </xf>
    <xf numFmtId="0" fontId="33" fillId="8" borderId="0" xfId="0" applyFont="1" applyFill="1" applyBorder="1"/>
    <xf numFmtId="0" fontId="11" fillId="8" borderId="0" xfId="0" applyFont="1" applyFill="1" applyBorder="1"/>
    <xf numFmtId="0" fontId="0" fillId="8" borderId="0" xfId="0" applyFill="1" applyBorder="1"/>
    <xf numFmtId="0" fontId="33" fillId="7" borderId="0" xfId="0" applyFont="1" applyFill="1" applyBorder="1" applyAlignment="1"/>
    <xf numFmtId="0" fontId="33" fillId="7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2" fontId="11" fillId="0" borderId="21" xfId="0" applyNumberFormat="1" applyFont="1" applyFill="1" applyBorder="1" applyAlignment="1">
      <alignment horizontal="center"/>
    </xf>
    <xf numFmtId="2" fontId="11" fillId="0" borderId="26" xfId="0" applyNumberFormat="1" applyFont="1" applyFill="1" applyBorder="1" applyAlignment="1">
      <alignment horizontal="center" vertical="center"/>
    </xf>
    <xf numFmtId="2" fontId="11" fillId="0" borderId="70" xfId="0" applyNumberFormat="1" applyFont="1" applyFill="1" applyBorder="1" applyAlignment="1">
      <alignment horizontal="center"/>
    </xf>
    <xf numFmtId="2" fontId="11" fillId="0" borderId="61" xfId="0" applyNumberFormat="1" applyFont="1" applyFill="1" applyBorder="1"/>
    <xf numFmtId="4" fontId="11" fillId="0" borderId="17" xfId="0" applyNumberFormat="1" applyFont="1" applyBorder="1"/>
    <xf numFmtId="0" fontId="11" fillId="0" borderId="18" xfId="0" applyFont="1" applyBorder="1" applyAlignment="1">
      <alignment horizontal="center"/>
    </xf>
    <xf numFmtId="4" fontId="11" fillId="0" borderId="25" xfId="0" applyNumberFormat="1" applyFont="1" applyBorder="1"/>
    <xf numFmtId="0" fontId="11" fillId="0" borderId="30" xfId="0" applyFont="1" applyBorder="1" applyAlignment="1">
      <alignment horizontal="center"/>
    </xf>
    <xf numFmtId="4" fontId="11" fillId="0" borderId="32" xfId="0" applyNumberFormat="1" applyFont="1" applyBorder="1"/>
    <xf numFmtId="4" fontId="11" fillId="0" borderId="33" xfId="0" applyNumberFormat="1" applyFont="1" applyBorder="1"/>
    <xf numFmtId="4" fontId="11" fillId="0" borderId="33" xfId="0" applyNumberFormat="1" applyFont="1" applyFill="1" applyBorder="1"/>
    <xf numFmtId="0" fontId="11" fillId="0" borderId="30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4" fontId="11" fillId="0" borderId="45" xfId="0" applyNumberFormat="1" applyFont="1" applyBorder="1"/>
    <xf numFmtId="0" fontId="11" fillId="0" borderId="35" xfId="0" applyFont="1" applyBorder="1" applyAlignment="1">
      <alignment horizontal="center"/>
    </xf>
    <xf numFmtId="4" fontId="11" fillId="0" borderId="67" xfId="0" applyNumberFormat="1" applyFont="1" applyBorder="1"/>
    <xf numFmtId="0" fontId="11" fillId="0" borderId="68" xfId="0" applyFont="1" applyBorder="1" applyAlignment="1">
      <alignment horizontal="center"/>
    </xf>
    <xf numFmtId="0" fontId="38" fillId="9" borderId="0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38" fillId="9" borderId="0" xfId="0" applyFont="1" applyFill="1" applyBorder="1" applyAlignment="1">
      <alignment horizontal="right" vertical="center"/>
    </xf>
    <xf numFmtId="2" fontId="11" fillId="9" borderId="27" xfId="0" applyNumberFormat="1" applyFont="1" applyFill="1" applyBorder="1" applyAlignment="1">
      <alignment vertical="center"/>
    </xf>
    <xf numFmtId="1" fontId="16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8" fillId="0" borderId="1" xfId="0" applyFont="1" applyBorder="1" applyAlignment="1">
      <alignment vertical="center" wrapText="1"/>
    </xf>
    <xf numFmtId="0" fontId="23" fillId="0" borderId="0" xfId="0" applyFont="1" applyFill="1" applyBorder="1" applyAlignment="1">
      <alignment horizontal="center"/>
    </xf>
    <xf numFmtId="2" fontId="23" fillId="0" borderId="26" xfId="0" applyNumberFormat="1" applyFont="1" applyFill="1" applyBorder="1" applyAlignment="1">
      <alignment horizontal="center"/>
    </xf>
    <xf numFmtId="2" fontId="23" fillId="0" borderId="27" xfId="0" applyNumberFormat="1" applyFont="1" applyFill="1" applyBorder="1"/>
    <xf numFmtId="0" fontId="10" fillId="9" borderId="0" xfId="0" applyFont="1" applyFill="1" applyBorder="1" applyAlignment="1">
      <alignment horizontal="left"/>
    </xf>
    <xf numFmtId="0" fontId="33" fillId="9" borderId="0" xfId="0" applyFont="1" applyFill="1" applyBorder="1" applyAlignment="1">
      <alignment horizontal="left"/>
    </xf>
    <xf numFmtId="0" fontId="33" fillId="8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14" fillId="2" borderId="46" xfId="0" applyFont="1" applyFill="1" applyBorder="1"/>
    <xf numFmtId="4" fontId="14" fillId="2" borderId="1" xfId="0" applyNumberFormat="1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0" xfId="0" applyFont="1" applyFill="1"/>
    <xf numFmtId="4" fontId="14" fillId="2" borderId="43" xfId="0" applyNumberFormat="1" applyFont="1" applyFill="1" applyBorder="1"/>
    <xf numFmtId="0" fontId="14" fillId="2" borderId="47" xfId="0" applyFont="1" applyFill="1" applyBorder="1" applyAlignment="1">
      <alignment horizontal="center"/>
    </xf>
    <xf numFmtId="4" fontId="2" fillId="2" borderId="32" xfId="0" applyNumberFormat="1" applyFont="1" applyFill="1" applyBorder="1"/>
    <xf numFmtId="0" fontId="2" fillId="2" borderId="42" xfId="0" applyFont="1" applyFill="1" applyBorder="1" applyAlignment="1">
      <alignment horizontal="center"/>
    </xf>
    <xf numFmtId="2" fontId="23" fillId="2" borderId="26" xfId="0" applyNumberFormat="1" applyFont="1" applyFill="1" applyBorder="1" applyAlignment="1">
      <alignment horizontal="center"/>
    </xf>
    <xf numFmtId="2" fontId="23" fillId="2" borderId="27" xfId="0" applyNumberFormat="1" applyFont="1" applyFill="1" applyBorder="1"/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14" fillId="0" borderId="0" xfId="0" applyNumberFormat="1" applyFont="1" applyFill="1"/>
    <xf numFmtId="0" fontId="47" fillId="0" borderId="0" xfId="0" applyFont="1" applyFill="1"/>
    <xf numFmtId="2" fontId="14" fillId="0" borderId="1" xfId="0" applyNumberFormat="1" applyFont="1" applyFill="1" applyBorder="1"/>
    <xf numFmtId="4" fontId="14" fillId="0" borderId="40" xfId="0" applyNumberFormat="1" applyFont="1" applyFill="1" applyBorder="1"/>
    <xf numFmtId="0" fontId="14" fillId="0" borderId="41" xfId="0" applyFont="1" applyFill="1" applyBorder="1" applyAlignment="1">
      <alignment horizontal="center"/>
    </xf>
    <xf numFmtId="4" fontId="14" fillId="0" borderId="43" xfId="0" applyNumberFormat="1" applyFont="1" applyFill="1" applyBorder="1"/>
    <xf numFmtId="0" fontId="14" fillId="0" borderId="43" xfId="0" applyFont="1" applyFill="1" applyBorder="1" applyAlignment="1">
      <alignment horizontal="center"/>
    </xf>
    <xf numFmtId="0" fontId="14" fillId="0" borderId="44" xfId="0" applyFont="1" applyFill="1" applyBorder="1"/>
    <xf numFmtId="0" fontId="14" fillId="0" borderId="37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14" fillId="0" borderId="0" xfId="0" applyFont="1" applyFill="1"/>
    <xf numFmtId="4" fontId="14" fillId="0" borderId="19" xfId="0" applyNumberFormat="1" applyFont="1" applyFill="1" applyBorder="1"/>
    <xf numFmtId="4" fontId="14" fillId="0" borderId="65" xfId="0" applyNumberFormat="1" applyFont="1" applyFill="1" applyBorder="1"/>
    <xf numFmtId="0" fontId="14" fillId="0" borderId="65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66" xfId="0" applyFont="1" applyFill="1" applyBorder="1" applyAlignment="1">
      <alignment horizontal="center"/>
    </xf>
    <xf numFmtId="2" fontId="10" fillId="0" borderId="65" xfId="0" applyNumberFormat="1" applyFont="1" applyFill="1" applyBorder="1" applyAlignment="1">
      <alignment horizontal="center"/>
    </xf>
    <xf numFmtId="1" fontId="10" fillId="0" borderId="69" xfId="0" applyNumberFormat="1" applyFont="1" applyFill="1" applyBorder="1" applyAlignment="1">
      <alignment horizontal="center"/>
    </xf>
    <xf numFmtId="4" fontId="2" fillId="0" borderId="32" xfId="0" applyNumberFormat="1" applyFont="1" applyFill="1" applyBorder="1"/>
    <xf numFmtId="0" fontId="2" fillId="0" borderId="42" xfId="0" applyFont="1" applyFill="1" applyBorder="1" applyAlignment="1">
      <alignment horizontal="center"/>
    </xf>
    <xf numFmtId="0" fontId="14" fillId="0" borderId="46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66FF"/>
      <color rgb="FF66FF99"/>
      <color rgb="FF00FFFF"/>
      <color rgb="FF0000FF"/>
      <color rgb="FFCC99FF"/>
      <color rgb="FFFF00FF"/>
      <color rgb="FFFFCCFF"/>
      <color rgb="FFFF9900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547" t="s">
        <v>0</v>
      </c>
      <c r="C1" s="5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44591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</row>
    <row r="3" spans="2:24" ht="17.25" thickTop="1" thickBot="1" x14ac:dyDescent="0.3">
      <c r="B3" s="11"/>
      <c r="C3" s="551" t="s">
        <v>44</v>
      </c>
      <c r="D3" s="552"/>
      <c r="E3" s="11"/>
      <c r="F3" s="553" t="s">
        <v>45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561"/>
      <c r="P5" s="562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563"/>
      <c r="P6" s="5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545"/>
      <c r="P8" s="546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537"/>
      <c r="P10" s="538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539"/>
      <c r="P14" s="539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540"/>
      <c r="P19" s="540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541"/>
      <c r="P21" s="541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542"/>
      <c r="P22" s="543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544"/>
      <c r="P25" s="544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536" t="s">
        <v>43</v>
      </c>
      <c r="G37" s="536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535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535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535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535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535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535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51"/>
  <sheetViews>
    <sheetView zoomScale="85" zoomScaleNormal="85" workbookViewId="0">
      <selection activeCell="H20" sqref="H20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38.140625" style="329" customWidth="1"/>
  </cols>
  <sheetData>
    <row r="1" spans="2:24" ht="47.25" customHeight="1" thickBot="1" x14ac:dyDescent="0.3">
      <c r="B1" s="598" t="s">
        <v>0</v>
      </c>
      <c r="C1" s="599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44836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51" t="s">
        <v>144</v>
      </c>
      <c r="D3" s="552"/>
      <c r="E3" s="11"/>
      <c r="F3" s="553" t="s">
        <v>145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97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18.75" thickTop="1" thickBot="1" x14ac:dyDescent="0.35">
      <c r="B5" s="24" t="s">
        <v>12</v>
      </c>
      <c r="C5" s="441">
        <v>70.44</v>
      </c>
      <c r="D5" s="442">
        <v>6</v>
      </c>
      <c r="E5" s="255"/>
      <c r="F5" s="441">
        <v>500.75</v>
      </c>
      <c r="G5" s="443">
        <v>43</v>
      </c>
      <c r="H5" s="29">
        <f t="shared" ref="H5:I36" si="0">F5+C5</f>
        <v>571.19000000000005</v>
      </c>
      <c r="I5" s="30">
        <f t="shared" si="0"/>
        <v>49</v>
      </c>
      <c r="J5" s="31"/>
      <c r="K5" s="51">
        <v>571.19000000000005</v>
      </c>
      <c r="L5" s="52">
        <v>49</v>
      </c>
      <c r="M5" s="491">
        <f>K5-H5</f>
        <v>0</v>
      </c>
      <c r="N5" s="311">
        <f>L5-I5</f>
        <v>0</v>
      </c>
      <c r="O5" s="561"/>
      <c r="P5" s="561"/>
      <c r="Q5" s="330"/>
      <c r="R5" s="185"/>
      <c r="S5" s="185"/>
      <c r="T5" s="185"/>
    </row>
    <row r="6" spans="2:24" ht="18.75" thickTop="1" thickBot="1" x14ac:dyDescent="0.35">
      <c r="B6" s="24" t="s">
        <v>13</v>
      </c>
      <c r="C6" s="444"/>
      <c r="D6" s="442"/>
      <c r="E6" s="255"/>
      <c r="F6" s="441">
        <v>858.14</v>
      </c>
      <c r="G6" s="443">
        <v>79</v>
      </c>
      <c r="H6" s="29">
        <f t="shared" si="0"/>
        <v>858.14</v>
      </c>
      <c r="I6" s="30">
        <f t="shared" si="0"/>
        <v>79</v>
      </c>
      <c r="J6" s="31"/>
      <c r="K6" s="51">
        <v>858.16</v>
      </c>
      <c r="L6" s="52">
        <v>71</v>
      </c>
      <c r="M6" s="492">
        <f t="shared" ref="M6:N23" si="1">K6-H6</f>
        <v>1.999999999998181E-2</v>
      </c>
      <c r="N6" s="512">
        <f t="shared" si="1"/>
        <v>-8</v>
      </c>
      <c r="O6" s="563"/>
      <c r="P6" s="563"/>
      <c r="Q6" s="489" t="s">
        <v>138</v>
      </c>
      <c r="R6" s="185"/>
      <c r="S6" s="513"/>
      <c r="T6" s="514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18" thickTop="1" x14ac:dyDescent="0.3">
      <c r="B8" s="264" t="s">
        <v>15</v>
      </c>
      <c r="C8" s="441"/>
      <c r="D8" s="442"/>
      <c r="E8" s="255"/>
      <c r="F8" s="441">
        <v>475.15</v>
      </c>
      <c r="G8" s="443">
        <v>44</v>
      </c>
      <c r="H8" s="34">
        <f t="shared" si="0"/>
        <v>475.15</v>
      </c>
      <c r="I8" s="30">
        <f t="shared" si="0"/>
        <v>44</v>
      </c>
      <c r="J8" s="31"/>
      <c r="K8" s="51">
        <v>475.45</v>
      </c>
      <c r="L8" s="52">
        <v>44</v>
      </c>
      <c r="M8" s="220">
        <f t="shared" si="1"/>
        <v>0.30000000000001137</v>
      </c>
      <c r="N8" s="270">
        <f t="shared" si="1"/>
        <v>0</v>
      </c>
      <c r="O8" s="545"/>
      <c r="P8" s="545"/>
      <c r="Q8" s="300"/>
      <c r="R8" s="185"/>
      <c r="S8" s="185"/>
      <c r="T8" s="185"/>
    </row>
    <row r="9" spans="2:24" ht="17.25" hidden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  <c r="S9" s="185"/>
      <c r="T9" s="185"/>
    </row>
    <row r="10" spans="2:24" ht="17.25" x14ac:dyDescent="0.3">
      <c r="B10" s="264" t="s">
        <v>17</v>
      </c>
      <c r="C10" s="441">
        <v>20</v>
      </c>
      <c r="D10" s="442">
        <v>2</v>
      </c>
      <c r="E10" s="255"/>
      <c r="F10" s="441">
        <v>150</v>
      </c>
      <c r="G10" s="443">
        <v>15</v>
      </c>
      <c r="H10" s="34">
        <f t="shared" si="0"/>
        <v>170</v>
      </c>
      <c r="I10" s="47">
        <f t="shared" si="0"/>
        <v>17</v>
      </c>
      <c r="J10" s="31"/>
      <c r="K10" s="51">
        <v>170</v>
      </c>
      <c r="L10" s="52">
        <v>17</v>
      </c>
      <c r="M10" s="220">
        <f t="shared" si="1"/>
        <v>0</v>
      </c>
      <c r="N10" s="270">
        <f t="shared" si="1"/>
        <v>0</v>
      </c>
      <c r="O10" s="537"/>
      <c r="P10" s="537"/>
      <c r="Q10" s="379"/>
      <c r="R10" s="185"/>
      <c r="S10" s="185"/>
      <c r="T10" s="185"/>
    </row>
    <row r="11" spans="2:24" ht="17.25" x14ac:dyDescent="0.3">
      <c r="B11" s="264" t="s">
        <v>18</v>
      </c>
      <c r="C11" s="441"/>
      <c r="D11" s="442"/>
      <c r="E11" s="255"/>
      <c r="F11" s="441">
        <v>70</v>
      </c>
      <c r="G11" s="443">
        <v>7</v>
      </c>
      <c r="H11" s="34">
        <f t="shared" si="0"/>
        <v>70</v>
      </c>
      <c r="I11" s="47">
        <f t="shared" si="0"/>
        <v>7</v>
      </c>
      <c r="J11" s="31"/>
      <c r="K11" s="51">
        <v>70</v>
      </c>
      <c r="L11" s="52">
        <v>7</v>
      </c>
      <c r="M11" s="220">
        <f t="shared" si="1"/>
        <v>0</v>
      </c>
      <c r="N11" s="270">
        <f t="shared" si="1"/>
        <v>0</v>
      </c>
      <c r="O11" s="488"/>
      <c r="P11" s="488"/>
      <c r="Q11" s="379"/>
      <c r="R11" s="185"/>
      <c r="S11" s="185"/>
      <c r="T11" s="185"/>
    </row>
    <row r="12" spans="2:24" ht="18" customHeight="1" thickBot="1" x14ac:dyDescent="0.35">
      <c r="B12" s="364" t="s">
        <v>81</v>
      </c>
      <c r="C12" s="446">
        <v>624.57000000000005</v>
      </c>
      <c r="D12" s="442">
        <v>20</v>
      </c>
      <c r="E12" s="255"/>
      <c r="F12" s="446"/>
      <c r="G12" s="443"/>
      <c r="H12" s="60">
        <f t="shared" si="0"/>
        <v>624.57000000000005</v>
      </c>
      <c r="I12" s="47">
        <f t="shared" si="0"/>
        <v>20</v>
      </c>
      <c r="J12" s="31"/>
      <c r="K12" s="51">
        <v>624.57000000000005</v>
      </c>
      <c r="L12" s="52">
        <v>20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18" thickBot="1" x14ac:dyDescent="0.35">
      <c r="B13" s="264" t="s">
        <v>21</v>
      </c>
      <c r="C13" s="441"/>
      <c r="D13" s="442"/>
      <c r="E13" s="255"/>
      <c r="F13" s="441">
        <v>12085.12</v>
      </c>
      <c r="G13" s="443">
        <v>390</v>
      </c>
      <c r="H13" s="63">
        <f t="shared" si="0"/>
        <v>12085.12</v>
      </c>
      <c r="I13" s="47">
        <f t="shared" si="0"/>
        <v>390</v>
      </c>
      <c r="J13" s="31"/>
      <c r="K13" s="51">
        <v>12085.12</v>
      </c>
      <c r="L13" s="52">
        <v>390</v>
      </c>
      <c r="M13" s="220">
        <f t="shared" si="1"/>
        <v>0</v>
      </c>
      <c r="N13" s="270">
        <f t="shared" si="1"/>
        <v>0</v>
      </c>
      <c r="O13" s="539"/>
      <c r="P13" s="539"/>
      <c r="Q13" s="190"/>
      <c r="R13" s="188"/>
      <c r="S13" s="188"/>
      <c r="T13" s="185"/>
    </row>
    <row r="14" spans="2:24" ht="18" customHeight="1" thickBot="1" x14ac:dyDescent="0.35">
      <c r="B14" s="264" t="s">
        <v>23</v>
      </c>
      <c r="C14" s="441"/>
      <c r="D14" s="442"/>
      <c r="E14" s="255"/>
      <c r="F14" s="441">
        <v>1309.6500000000001</v>
      </c>
      <c r="G14" s="443">
        <v>51</v>
      </c>
      <c r="H14" s="63">
        <f t="shared" si="0"/>
        <v>1309.6500000000001</v>
      </c>
      <c r="I14" s="47">
        <f t="shared" si="0"/>
        <v>51</v>
      </c>
      <c r="J14" s="31"/>
      <c r="K14" s="51">
        <v>1309.6500000000001</v>
      </c>
      <c r="L14" s="52">
        <v>51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18" customHeight="1" thickBot="1" x14ac:dyDescent="0.35">
      <c r="B15" s="264" t="s">
        <v>46</v>
      </c>
      <c r="C15" s="441"/>
      <c r="D15" s="442"/>
      <c r="E15" s="255"/>
      <c r="F15" s="441">
        <v>1959.84</v>
      </c>
      <c r="G15" s="443">
        <v>144</v>
      </c>
      <c r="H15" s="63">
        <f t="shared" si="0"/>
        <v>1959.84</v>
      </c>
      <c r="I15" s="47">
        <f t="shared" si="0"/>
        <v>144</v>
      </c>
      <c r="J15" s="31"/>
      <c r="K15" s="51">
        <v>1959.84</v>
      </c>
      <c r="L15" s="52">
        <v>144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18" hidden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18" thickBot="1" x14ac:dyDescent="0.35">
      <c r="B17" s="264" t="s">
        <v>109</v>
      </c>
      <c r="C17" s="441">
        <v>1339.68</v>
      </c>
      <c r="D17" s="442">
        <v>52</v>
      </c>
      <c r="E17" s="255"/>
      <c r="F17" s="441"/>
      <c r="G17" s="443"/>
      <c r="H17" s="63">
        <f t="shared" si="0"/>
        <v>1339.68</v>
      </c>
      <c r="I17" s="47">
        <f t="shared" si="0"/>
        <v>52</v>
      </c>
      <c r="J17" s="31"/>
      <c r="K17" s="51">
        <v>1339.68</v>
      </c>
      <c r="L17" s="52">
        <v>52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18" thickBot="1" x14ac:dyDescent="0.35">
      <c r="B18" s="264" t="s">
        <v>24</v>
      </c>
      <c r="C18" s="441"/>
      <c r="D18" s="448"/>
      <c r="E18" s="255"/>
      <c r="F18" s="441">
        <v>881.49</v>
      </c>
      <c r="G18" s="443">
        <v>42</v>
      </c>
      <c r="H18" s="63">
        <f t="shared" si="0"/>
        <v>881.49</v>
      </c>
      <c r="I18" s="47">
        <f t="shared" si="0"/>
        <v>42</v>
      </c>
      <c r="J18" s="31"/>
      <c r="K18" s="51">
        <v>884.99</v>
      </c>
      <c r="L18" s="52">
        <v>43</v>
      </c>
      <c r="M18" s="315">
        <f t="shared" si="1"/>
        <v>3.5</v>
      </c>
      <c r="N18" s="316">
        <f t="shared" si="1"/>
        <v>1</v>
      </c>
      <c r="O18" s="69"/>
      <c r="P18" s="174"/>
      <c r="Q18" s="489" t="s">
        <v>139</v>
      </c>
      <c r="R18" s="185"/>
      <c r="S18" s="185"/>
      <c r="T18" s="185"/>
    </row>
    <row r="19" spans="2:20" ht="18" hidden="1" thickBot="1" x14ac:dyDescent="0.35">
      <c r="B19" s="264" t="s">
        <v>82</v>
      </c>
      <c r="C19" s="441"/>
      <c r="D19" s="442"/>
      <c r="E19" s="255"/>
      <c r="F19" s="441"/>
      <c r="G19" s="443"/>
      <c r="H19" s="63">
        <f t="shared" si="0"/>
        <v>0</v>
      </c>
      <c r="I19" s="47">
        <f t="shared" si="0"/>
        <v>0</v>
      </c>
      <c r="J19" s="31"/>
      <c r="K19" s="51"/>
      <c r="L19" s="52"/>
      <c r="M19" s="220">
        <f t="shared" si="1"/>
        <v>0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18" thickBot="1" x14ac:dyDescent="0.35">
      <c r="B20" s="264" t="s">
        <v>25</v>
      </c>
      <c r="C20" s="447"/>
      <c r="D20" s="448"/>
      <c r="E20" s="264"/>
      <c r="F20" s="447">
        <v>86.26</v>
      </c>
      <c r="G20" s="449">
        <v>19</v>
      </c>
      <c r="H20" s="268">
        <f t="shared" si="0"/>
        <v>86.26</v>
      </c>
      <c r="I20" s="269">
        <f t="shared" si="0"/>
        <v>19</v>
      </c>
      <c r="J20" s="241"/>
      <c r="K20" s="51">
        <v>86.36</v>
      </c>
      <c r="L20" s="52">
        <v>19</v>
      </c>
      <c r="M20" s="220">
        <f t="shared" si="1"/>
        <v>9.9999999999994316E-2</v>
      </c>
      <c r="N20" s="270">
        <f t="shared" si="1"/>
        <v>0</v>
      </c>
      <c r="O20" s="540"/>
      <c r="P20" s="540"/>
      <c r="Q20" s="190"/>
      <c r="R20" s="185"/>
      <c r="S20" s="185"/>
      <c r="T20" s="185"/>
    </row>
    <row r="21" spans="2:20" ht="18" hidden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18" thickBot="1" x14ac:dyDescent="0.35">
      <c r="B22" s="364" t="s">
        <v>26</v>
      </c>
      <c r="C22" s="441">
        <v>3161.94</v>
      </c>
      <c r="D22" s="442">
        <v>129</v>
      </c>
      <c r="E22" s="255"/>
      <c r="F22" s="441">
        <v>1299.74</v>
      </c>
      <c r="G22" s="443">
        <v>48</v>
      </c>
      <c r="H22" s="63">
        <f t="shared" si="0"/>
        <v>4461.68</v>
      </c>
      <c r="I22" s="47">
        <f t="shared" si="0"/>
        <v>177</v>
      </c>
      <c r="J22" s="31"/>
      <c r="K22" s="51">
        <v>4461.7299999999996</v>
      </c>
      <c r="L22" s="52">
        <v>177</v>
      </c>
      <c r="M22" s="220">
        <f t="shared" si="1"/>
        <v>4.9999999999272404E-2</v>
      </c>
      <c r="N22" s="270">
        <f t="shared" si="1"/>
        <v>0</v>
      </c>
      <c r="O22" s="541"/>
      <c r="P22" s="541"/>
      <c r="Q22" s="190"/>
      <c r="R22" s="189"/>
      <c r="S22" s="189"/>
      <c r="T22" s="185"/>
    </row>
    <row r="23" spans="2:20" ht="18" hidden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542"/>
      <c r="P23" s="542"/>
      <c r="Q23" s="190"/>
      <c r="R23" s="185"/>
      <c r="S23" s="185"/>
      <c r="T23" s="185"/>
    </row>
    <row r="24" spans="2:20" ht="18" hidden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18" hidden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17.25" customHeight="1" thickBot="1" x14ac:dyDescent="0.35">
      <c r="B26" s="322" t="s">
        <v>27</v>
      </c>
      <c r="C26" s="441"/>
      <c r="D26" s="442"/>
      <c r="E26" s="255"/>
      <c r="F26" s="441">
        <v>458.41</v>
      </c>
      <c r="G26" s="443">
        <v>15</v>
      </c>
      <c r="H26" s="63">
        <f t="shared" si="0"/>
        <v>458.41</v>
      </c>
      <c r="I26" s="47">
        <f t="shared" si="0"/>
        <v>15</v>
      </c>
      <c r="J26" s="31"/>
      <c r="K26" s="83">
        <v>458.41</v>
      </c>
      <c r="L26" s="52">
        <v>16</v>
      </c>
      <c r="M26" s="220">
        <f>K26-H26</f>
        <v>0</v>
      </c>
      <c r="N26" s="248">
        <f t="shared" si="2"/>
        <v>1</v>
      </c>
      <c r="O26" s="544"/>
      <c r="P26" s="544"/>
      <c r="Q26" s="489" t="s">
        <v>140</v>
      </c>
      <c r="R26" s="185"/>
      <c r="S26" s="185"/>
      <c r="T26" s="185"/>
    </row>
    <row r="27" spans="2:20" ht="18" thickBot="1" x14ac:dyDescent="0.35">
      <c r="B27" s="321" t="s">
        <v>29</v>
      </c>
      <c r="C27" s="441"/>
      <c r="D27" s="442"/>
      <c r="E27" s="255"/>
      <c r="F27" s="450">
        <v>16631.419999999998</v>
      </c>
      <c r="G27" s="451">
        <v>611</v>
      </c>
      <c r="H27" s="60">
        <f t="shared" si="0"/>
        <v>16631.419999999998</v>
      </c>
      <c r="I27" s="88">
        <f t="shared" si="0"/>
        <v>611</v>
      </c>
      <c r="J27" s="31"/>
      <c r="K27" s="83">
        <v>16631.419999999998</v>
      </c>
      <c r="L27" s="52">
        <v>611</v>
      </c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  <c r="S27" s="185"/>
      <c r="T27" s="185"/>
    </row>
    <row r="28" spans="2:20" ht="18" hidden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1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18" hidden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0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2.5" customHeight="1" thickBot="1" x14ac:dyDescent="0.35">
      <c r="B32" s="366" t="s">
        <v>137</v>
      </c>
      <c r="C32" s="452"/>
      <c r="D32" s="456"/>
      <c r="E32" s="457"/>
      <c r="F32" s="452">
        <v>6950.3</v>
      </c>
      <c r="G32" s="458">
        <v>246</v>
      </c>
      <c r="H32" s="60">
        <f t="shared" si="0"/>
        <v>6950.3</v>
      </c>
      <c r="I32" s="88">
        <f t="shared" si="0"/>
        <v>246</v>
      </c>
      <c r="J32" s="31"/>
      <c r="K32" s="83">
        <v>6948.3</v>
      </c>
      <c r="L32" s="52">
        <v>246</v>
      </c>
      <c r="M32" s="324">
        <f t="shared" si="2"/>
        <v>-2</v>
      </c>
      <c r="N32" s="270">
        <f t="shared" si="2"/>
        <v>0</v>
      </c>
      <c r="O32" s="367"/>
      <c r="P32" s="368"/>
      <c r="Q32" s="489" t="s">
        <v>141</v>
      </c>
      <c r="R32" s="185"/>
      <c r="S32" s="185"/>
      <c r="T32" s="185"/>
    </row>
    <row r="33" spans="2:20" ht="18" hidden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2:20" ht="22.5" customHeight="1" thickBot="1" x14ac:dyDescent="0.35">
      <c r="B34" s="465" t="s">
        <v>130</v>
      </c>
      <c r="C34" s="441"/>
      <c r="D34" s="442"/>
      <c r="E34" s="459"/>
      <c r="F34" s="452">
        <v>825</v>
      </c>
      <c r="G34" s="458">
        <v>55</v>
      </c>
      <c r="H34" s="60">
        <f t="shared" si="0"/>
        <v>825</v>
      </c>
      <c r="I34" s="88">
        <f t="shared" si="0"/>
        <v>55</v>
      </c>
      <c r="J34" s="31"/>
      <c r="K34" s="83">
        <v>825</v>
      </c>
      <c r="L34" s="52">
        <v>55</v>
      </c>
      <c r="M34" s="220">
        <f t="shared" si="2"/>
        <v>0</v>
      </c>
      <c r="N34" s="270">
        <f t="shared" si="2"/>
        <v>0</v>
      </c>
      <c r="O34" s="232"/>
      <c r="P34" s="233"/>
      <c r="Q34" s="190"/>
      <c r="R34" s="185"/>
      <c r="S34" s="185"/>
      <c r="T34" s="185"/>
    </row>
    <row r="35" spans="2:20" ht="22.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2:20" ht="18.75" x14ac:dyDescent="0.3">
      <c r="B36" s="24" t="s">
        <v>40</v>
      </c>
      <c r="C36" s="460"/>
      <c r="D36" s="442"/>
      <c r="E36" s="457"/>
      <c r="F36" s="452">
        <v>79.37</v>
      </c>
      <c r="G36" s="458">
        <v>7</v>
      </c>
      <c r="H36" s="100">
        <f t="shared" si="0"/>
        <v>79.37</v>
      </c>
      <c r="I36" s="101">
        <f t="shared" si="0"/>
        <v>7</v>
      </c>
      <c r="J36" s="31"/>
      <c r="K36" s="83">
        <v>79.37</v>
      </c>
      <c r="L36" s="52">
        <v>7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2:20" ht="25.5" customHeight="1" thickBot="1" x14ac:dyDescent="0.35">
      <c r="B37" s="24" t="s">
        <v>41</v>
      </c>
      <c r="C37" s="461">
        <v>584.52</v>
      </c>
      <c r="D37" s="462">
        <v>21</v>
      </c>
      <c r="E37" s="463"/>
      <c r="F37" s="461">
        <v>1999.52</v>
      </c>
      <c r="G37" s="464">
        <v>70</v>
      </c>
      <c r="H37" s="401">
        <f t="shared" ref="H37:I38" si="3">F37+C37</f>
        <v>2584.04</v>
      </c>
      <c r="I37" s="402">
        <f t="shared" si="3"/>
        <v>91</v>
      </c>
      <c r="J37" s="403"/>
      <c r="K37" s="404">
        <v>2584.0500000000002</v>
      </c>
      <c r="L37" s="405">
        <v>91</v>
      </c>
      <c r="M37" s="493">
        <f t="shared" si="2"/>
        <v>1.0000000000218279E-2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2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2:20" ht="17.25" thickTop="1" thickBot="1" x14ac:dyDescent="0.3">
      <c r="B39" s="126"/>
      <c r="D39" s="128"/>
      <c r="F39" s="536" t="s">
        <v>43</v>
      </c>
      <c r="G39" s="536"/>
      <c r="H39" s="129">
        <f>SUM(H5:H31)</f>
        <v>41982.6</v>
      </c>
      <c r="I39" s="130">
        <f>SUM(I5:I31)</f>
        <v>1717</v>
      </c>
      <c r="J39" s="131"/>
      <c r="K39" s="132">
        <f>SUM(K5:K37)</f>
        <v>52423.290000000008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2:20" x14ac:dyDescent="0.25">
      <c r="M40" s="195"/>
      <c r="N40" s="196"/>
      <c r="O40" s="197"/>
      <c r="Q40" s="300"/>
      <c r="R40" s="185"/>
      <c r="S40" s="185"/>
      <c r="T40" s="185"/>
    </row>
    <row r="41" spans="2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2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20" ht="26.25" customHeight="1" x14ac:dyDescent="0.25">
      <c r="C43" s="511" t="s">
        <v>47</v>
      </c>
      <c r="D43" s="508" t="s">
        <v>143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2:20" ht="28.5" customHeight="1" x14ac:dyDescent="0.3">
      <c r="B44" s="244"/>
      <c r="C44" s="475" t="s">
        <v>48</v>
      </c>
      <c r="D44" s="486" t="s">
        <v>133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2:20" ht="23.25" customHeight="1" x14ac:dyDescent="0.3">
      <c r="B45" s="244"/>
      <c r="C45" s="201" t="s">
        <v>49</v>
      </c>
      <c r="D45" s="483" t="s">
        <v>134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2:20" ht="27.75" customHeight="1" x14ac:dyDescent="0.3">
      <c r="B46" s="244"/>
      <c r="C46" s="480" t="s">
        <v>50</v>
      </c>
      <c r="D46" s="481" t="s">
        <v>142</v>
      </c>
      <c r="E46" s="482"/>
      <c r="F46" s="482"/>
      <c r="G46" s="482"/>
      <c r="H46" s="482"/>
      <c r="I46" s="482"/>
      <c r="J46" s="482"/>
      <c r="K46" s="482"/>
      <c r="L46" s="470"/>
      <c r="M46" s="211"/>
      <c r="N46" s="212"/>
    </row>
    <row r="47" spans="2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2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mergeCells count="19">
    <mergeCell ref="B1:C1"/>
    <mergeCell ref="B2:C2"/>
    <mergeCell ref="F2:H2"/>
    <mergeCell ref="K2:L3"/>
    <mergeCell ref="C3:D3"/>
    <mergeCell ref="F3:G3"/>
    <mergeCell ref="I3:I4"/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51"/>
  <sheetViews>
    <sheetView topLeftCell="A2" zoomScale="130" zoomScaleNormal="130" workbookViewId="0">
      <selection activeCell="C20" sqref="C20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9.42578125" style="329" customWidth="1"/>
  </cols>
  <sheetData>
    <row r="1" spans="2:24" ht="47.25" customHeight="1" thickBot="1" x14ac:dyDescent="0.3">
      <c r="B1" s="598" t="s">
        <v>0</v>
      </c>
      <c r="C1" s="599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44864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51" t="s">
        <v>146</v>
      </c>
      <c r="D3" s="552"/>
      <c r="E3" s="11"/>
      <c r="F3" s="553" t="s">
        <v>147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97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23.25" customHeight="1" thickTop="1" thickBot="1" x14ac:dyDescent="0.35">
      <c r="B5" s="24" t="s">
        <v>148</v>
      </c>
      <c r="C5" s="441"/>
      <c r="D5" s="442"/>
      <c r="E5" s="255"/>
      <c r="F5" s="441">
        <v>338.7</v>
      </c>
      <c r="G5" s="443">
        <v>29</v>
      </c>
      <c r="H5" s="29">
        <f t="shared" ref="H5:I36" si="0">F5+C5</f>
        <v>338.7</v>
      </c>
      <c r="I5" s="30">
        <f t="shared" si="0"/>
        <v>29</v>
      </c>
      <c r="J5" s="31"/>
      <c r="K5" s="51">
        <v>338.7</v>
      </c>
      <c r="L5" s="52">
        <v>29</v>
      </c>
      <c r="M5" s="491">
        <f>K5-H5</f>
        <v>0</v>
      </c>
      <c r="N5" s="311">
        <f>L5-I5</f>
        <v>0</v>
      </c>
      <c r="O5" s="561"/>
      <c r="P5" s="561"/>
      <c r="Q5" s="330"/>
      <c r="R5" s="185"/>
      <c r="S5" s="185"/>
      <c r="T5" s="185"/>
    </row>
    <row r="6" spans="2:24" ht="23.25" customHeight="1" thickTop="1" thickBot="1" x14ac:dyDescent="0.35">
      <c r="B6" s="24" t="s">
        <v>12</v>
      </c>
      <c r="C6" s="444"/>
      <c r="D6" s="442"/>
      <c r="E6" s="255"/>
      <c r="F6" s="441">
        <v>511.01</v>
      </c>
      <c r="G6" s="443">
        <v>43</v>
      </c>
      <c r="H6" s="29">
        <f t="shared" si="0"/>
        <v>511.01</v>
      </c>
      <c r="I6" s="30">
        <f t="shared" si="0"/>
        <v>43</v>
      </c>
      <c r="J6" s="31"/>
      <c r="K6" s="51">
        <v>510.98</v>
      </c>
      <c r="L6" s="52">
        <v>43</v>
      </c>
      <c r="M6" s="492">
        <f t="shared" ref="M6:N23" si="1">K6-H6</f>
        <v>-2.9999999999972715E-2</v>
      </c>
      <c r="N6" s="312">
        <f t="shared" si="1"/>
        <v>0</v>
      </c>
      <c r="O6" s="563"/>
      <c r="P6" s="563"/>
      <c r="Q6" s="489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23.25" customHeight="1" thickTop="1" x14ac:dyDescent="0.3">
      <c r="B8" s="24" t="s">
        <v>13</v>
      </c>
      <c r="C8" s="441"/>
      <c r="D8" s="442"/>
      <c r="E8" s="255"/>
      <c r="F8" s="441">
        <v>665.04</v>
      </c>
      <c r="G8" s="443">
        <v>55</v>
      </c>
      <c r="H8" s="34">
        <f t="shared" si="0"/>
        <v>665.04</v>
      </c>
      <c r="I8" s="30">
        <f t="shared" si="0"/>
        <v>55</v>
      </c>
      <c r="J8" s="31"/>
      <c r="K8" s="51">
        <v>665.21</v>
      </c>
      <c r="L8" s="52">
        <v>55</v>
      </c>
      <c r="M8" s="220">
        <f t="shared" si="1"/>
        <v>0.17000000000007276</v>
      </c>
      <c r="N8" s="270">
        <f t="shared" si="1"/>
        <v>0</v>
      </c>
      <c r="O8" s="545"/>
      <c r="P8" s="545"/>
      <c r="Q8" s="300"/>
      <c r="R8" s="185"/>
      <c r="S8" s="185"/>
      <c r="T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20">
        <f t="shared" si="1"/>
        <v>0</v>
      </c>
      <c r="N9" s="270">
        <f t="shared" si="1"/>
        <v>0</v>
      </c>
      <c r="O9" s="48"/>
      <c r="P9" s="170"/>
      <c r="Q9" s="190"/>
      <c r="R9" s="185"/>
      <c r="S9" s="185"/>
      <c r="T9" s="185"/>
    </row>
    <row r="10" spans="2:24" ht="23.25" hidden="1" customHeight="1" x14ac:dyDescent="0.3">
      <c r="B10" s="264" t="s">
        <v>15</v>
      </c>
      <c r="C10" s="441"/>
      <c r="D10" s="442"/>
      <c r="E10" s="255"/>
      <c r="F10" s="441"/>
      <c r="G10" s="443"/>
      <c r="H10" s="34">
        <f t="shared" si="0"/>
        <v>0</v>
      </c>
      <c r="I10" s="47">
        <f t="shared" si="0"/>
        <v>0</v>
      </c>
      <c r="J10" s="31"/>
      <c r="K10" s="51"/>
      <c r="L10" s="52"/>
      <c r="M10" s="220">
        <f t="shared" si="1"/>
        <v>0</v>
      </c>
      <c r="N10" s="270">
        <f t="shared" si="1"/>
        <v>0</v>
      </c>
      <c r="O10" s="537"/>
      <c r="P10" s="537"/>
      <c r="Q10" s="517"/>
      <c r="R10" s="185"/>
      <c r="S10" s="185"/>
      <c r="T10" s="185"/>
    </row>
    <row r="11" spans="2:24" ht="23.25" customHeight="1" x14ac:dyDescent="0.3">
      <c r="B11" s="264" t="s">
        <v>17</v>
      </c>
      <c r="C11" s="441">
        <v>20</v>
      </c>
      <c r="D11" s="442">
        <v>2</v>
      </c>
      <c r="E11" s="255"/>
      <c r="F11" s="441">
        <v>150</v>
      </c>
      <c r="G11" s="443">
        <v>15</v>
      </c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220">
        <f t="shared" si="1"/>
        <v>0</v>
      </c>
      <c r="N11" s="270">
        <f t="shared" si="1"/>
        <v>0</v>
      </c>
      <c r="O11" s="515"/>
      <c r="P11" s="515"/>
      <c r="Q11" s="379"/>
      <c r="R11" s="185"/>
      <c r="S11" s="185"/>
      <c r="T11" s="185"/>
    </row>
    <row r="12" spans="2:24" ht="23.25" customHeight="1" thickBot="1" x14ac:dyDescent="0.35">
      <c r="B12" s="264" t="s">
        <v>18</v>
      </c>
      <c r="C12" s="446"/>
      <c r="D12" s="442"/>
      <c r="E12" s="255"/>
      <c r="F12" s="446">
        <v>220</v>
      </c>
      <c r="G12" s="443">
        <v>22</v>
      </c>
      <c r="H12" s="60">
        <f t="shared" si="0"/>
        <v>220</v>
      </c>
      <c r="I12" s="47">
        <f t="shared" si="0"/>
        <v>22</v>
      </c>
      <c r="J12" s="31"/>
      <c r="K12" s="51">
        <v>220</v>
      </c>
      <c r="L12" s="52">
        <v>22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23.25" customHeight="1" thickBot="1" x14ac:dyDescent="0.35">
      <c r="B13" s="364" t="s">
        <v>81</v>
      </c>
      <c r="C13" s="441">
        <v>473.94</v>
      </c>
      <c r="D13" s="442">
        <v>15</v>
      </c>
      <c r="E13" s="255"/>
      <c r="F13" s="441"/>
      <c r="G13" s="443"/>
      <c r="H13" s="63">
        <f t="shared" si="0"/>
        <v>473.94</v>
      </c>
      <c r="I13" s="47">
        <f t="shared" si="0"/>
        <v>15</v>
      </c>
      <c r="J13" s="31"/>
      <c r="K13" s="51">
        <v>473.89</v>
      </c>
      <c r="L13" s="52">
        <v>15</v>
      </c>
      <c r="M13" s="220">
        <f t="shared" si="1"/>
        <v>-5.0000000000011369E-2</v>
      </c>
      <c r="N13" s="270">
        <f t="shared" si="1"/>
        <v>0</v>
      </c>
      <c r="O13" s="539"/>
      <c r="P13" s="539"/>
      <c r="Q13" s="190"/>
      <c r="R13" s="188"/>
      <c r="S13" s="188"/>
      <c r="T13" s="185"/>
    </row>
    <row r="14" spans="2:24" ht="23.25" customHeight="1" thickBot="1" x14ac:dyDescent="0.35">
      <c r="B14" s="264" t="s">
        <v>109</v>
      </c>
      <c r="C14" s="441">
        <v>243.18</v>
      </c>
      <c r="D14" s="442">
        <v>10</v>
      </c>
      <c r="E14" s="255"/>
      <c r="F14" s="441"/>
      <c r="G14" s="443"/>
      <c r="H14" s="63">
        <f t="shared" si="0"/>
        <v>243.18</v>
      </c>
      <c r="I14" s="47">
        <f t="shared" si="0"/>
        <v>10</v>
      </c>
      <c r="J14" s="31"/>
      <c r="K14" s="51">
        <v>243.18</v>
      </c>
      <c r="L14" s="52">
        <v>10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23.25" customHeight="1" thickBot="1" x14ac:dyDescent="0.35">
      <c r="B15" s="264" t="s">
        <v>21</v>
      </c>
      <c r="C15" s="441"/>
      <c r="D15" s="442"/>
      <c r="E15" s="255"/>
      <c r="F15" s="441">
        <v>4552.21</v>
      </c>
      <c r="G15" s="443">
        <v>148</v>
      </c>
      <c r="H15" s="63">
        <f t="shared" si="0"/>
        <v>4552.21</v>
      </c>
      <c r="I15" s="47">
        <f t="shared" si="0"/>
        <v>148</v>
      </c>
      <c r="J15" s="31"/>
      <c r="K15" s="51">
        <v>4552.21</v>
      </c>
      <c r="L15" s="52">
        <v>148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23.25" customHeight="1" thickBot="1" x14ac:dyDescent="0.35">
      <c r="B17" s="264" t="s">
        <v>46</v>
      </c>
      <c r="C17" s="441">
        <v>1919.01</v>
      </c>
      <c r="D17" s="442">
        <v>141</v>
      </c>
      <c r="E17" s="255"/>
      <c r="F17" s="441"/>
      <c r="G17" s="443"/>
      <c r="H17" s="63">
        <f t="shared" si="0"/>
        <v>1919.01</v>
      </c>
      <c r="I17" s="47">
        <f t="shared" si="0"/>
        <v>141</v>
      </c>
      <c r="J17" s="31"/>
      <c r="K17" s="51">
        <v>1919.01</v>
      </c>
      <c r="L17" s="52">
        <v>141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23.25" hidden="1" customHeight="1" thickBot="1" x14ac:dyDescent="0.35">
      <c r="B18" s="264" t="s">
        <v>23</v>
      </c>
      <c r="C18" s="441"/>
      <c r="D18" s="448"/>
      <c r="E18" s="255"/>
      <c r="F18" s="441"/>
      <c r="G18" s="443"/>
      <c r="H18" s="63">
        <f t="shared" si="0"/>
        <v>0</v>
      </c>
      <c r="I18" s="47">
        <f t="shared" si="0"/>
        <v>0</v>
      </c>
      <c r="J18" s="31"/>
      <c r="K18" s="51"/>
      <c r="L18" s="52"/>
      <c r="M18" s="220">
        <f t="shared" si="1"/>
        <v>0</v>
      </c>
      <c r="N18" s="270">
        <f t="shared" si="1"/>
        <v>0</v>
      </c>
      <c r="O18" s="69"/>
      <c r="P18" s="174"/>
      <c r="Q18" s="489"/>
      <c r="R18" s="185"/>
      <c r="S18" s="185"/>
      <c r="T18" s="185"/>
    </row>
    <row r="19" spans="2:20" ht="23.25" customHeight="1" thickBot="1" x14ac:dyDescent="0.35">
      <c r="B19" s="264" t="s">
        <v>24</v>
      </c>
      <c r="C19" s="441">
        <v>63.27</v>
      </c>
      <c r="D19" s="442">
        <v>3</v>
      </c>
      <c r="E19" s="255"/>
      <c r="F19" s="441"/>
      <c r="G19" s="443"/>
      <c r="H19" s="63">
        <f t="shared" si="0"/>
        <v>63.27</v>
      </c>
      <c r="I19" s="47">
        <f t="shared" si="0"/>
        <v>3</v>
      </c>
      <c r="J19" s="31"/>
      <c r="K19" s="51">
        <v>63.41</v>
      </c>
      <c r="L19" s="52">
        <v>3</v>
      </c>
      <c r="M19" s="220">
        <f t="shared" si="1"/>
        <v>0.13999999999999346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23.25" customHeight="1" thickBot="1" x14ac:dyDescent="0.35">
      <c r="B20" s="264" t="s">
        <v>149</v>
      </c>
      <c r="C20" s="447"/>
      <c r="D20" s="448"/>
      <c r="E20" s="264"/>
      <c r="F20" s="447">
        <v>1727.08</v>
      </c>
      <c r="G20" s="449">
        <v>69</v>
      </c>
      <c r="H20" s="268">
        <f t="shared" si="0"/>
        <v>1727.08</v>
      </c>
      <c r="I20" s="269">
        <f t="shared" si="0"/>
        <v>69</v>
      </c>
      <c r="J20" s="241"/>
      <c r="K20" s="51">
        <v>1727.2</v>
      </c>
      <c r="L20" s="52">
        <v>69</v>
      </c>
      <c r="M20" s="220">
        <f t="shared" si="1"/>
        <v>0.12000000000011823</v>
      </c>
      <c r="N20" s="270">
        <f t="shared" si="1"/>
        <v>0</v>
      </c>
      <c r="O20" s="540"/>
      <c r="P20" s="540"/>
      <c r="Q20" s="190"/>
      <c r="R20" s="185"/>
      <c r="S20" s="185"/>
      <c r="T20" s="185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23.25" customHeight="1" thickBot="1" x14ac:dyDescent="0.35">
      <c r="B22" s="264" t="s">
        <v>25</v>
      </c>
      <c r="C22" s="441"/>
      <c r="D22" s="442"/>
      <c r="E22" s="255"/>
      <c r="F22" s="441">
        <v>1239.42</v>
      </c>
      <c r="G22" s="443">
        <v>273</v>
      </c>
      <c r="H22" s="63">
        <f t="shared" si="0"/>
        <v>1239.42</v>
      </c>
      <c r="I22" s="47">
        <f t="shared" si="0"/>
        <v>273</v>
      </c>
      <c r="J22" s="31"/>
      <c r="K22" s="51">
        <v>1223.75</v>
      </c>
      <c r="L22" s="52">
        <v>275</v>
      </c>
      <c r="M22" s="220">
        <f t="shared" si="1"/>
        <v>-15.670000000000073</v>
      </c>
      <c r="N22" s="270">
        <f t="shared" si="1"/>
        <v>2</v>
      </c>
      <c r="O22" s="541"/>
      <c r="P22" s="541"/>
      <c r="Q22" s="520" t="s">
        <v>47</v>
      </c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542"/>
      <c r="P23" s="542"/>
      <c r="Q23" s="190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23.25" customHeight="1" thickBot="1" x14ac:dyDescent="0.35">
      <c r="B26" s="364" t="s">
        <v>26</v>
      </c>
      <c r="C26" s="441"/>
      <c r="D26" s="442"/>
      <c r="E26" s="255"/>
      <c r="F26" s="441">
        <v>3117.77</v>
      </c>
      <c r="G26" s="443">
        <v>123</v>
      </c>
      <c r="H26" s="63">
        <f t="shared" si="0"/>
        <v>3117.77</v>
      </c>
      <c r="I26" s="47">
        <f t="shared" si="0"/>
        <v>123</v>
      </c>
      <c r="J26" s="31"/>
      <c r="K26" s="83">
        <v>3117.78</v>
      </c>
      <c r="L26" s="52">
        <v>123</v>
      </c>
      <c r="M26" s="220">
        <f>K26-H26</f>
        <v>1.0000000000218279E-2</v>
      </c>
      <c r="N26" s="270">
        <f t="shared" si="2"/>
        <v>0</v>
      </c>
      <c r="O26" s="544"/>
      <c r="P26" s="544"/>
      <c r="Q26" s="489"/>
      <c r="R26" s="185"/>
      <c r="S26" s="185"/>
      <c r="T26" s="185"/>
    </row>
    <row r="27" spans="2:20" ht="23.25" customHeight="1" thickBot="1" x14ac:dyDescent="0.35">
      <c r="B27" s="322" t="s">
        <v>27</v>
      </c>
      <c r="C27" s="441"/>
      <c r="D27" s="442"/>
      <c r="E27" s="255"/>
      <c r="F27" s="450">
        <v>1426</v>
      </c>
      <c r="G27" s="451">
        <v>45</v>
      </c>
      <c r="H27" s="60">
        <f t="shared" si="0"/>
        <v>1426</v>
      </c>
      <c r="I27" s="88">
        <f t="shared" si="0"/>
        <v>45</v>
      </c>
      <c r="J27" s="31"/>
      <c r="K27" s="83">
        <v>1426.1</v>
      </c>
      <c r="L27" s="52">
        <v>46</v>
      </c>
      <c r="M27" s="518">
        <f t="shared" si="2"/>
        <v>9.9999999999909051E-2</v>
      </c>
      <c r="N27" s="519">
        <f t="shared" si="2"/>
        <v>1</v>
      </c>
      <c r="O27" s="221"/>
      <c r="P27" s="222"/>
      <c r="Q27" s="469" t="s">
        <v>48</v>
      </c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3.25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3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3.25" customHeight="1" thickBot="1" x14ac:dyDescent="0.35">
      <c r="B32" s="366" t="s">
        <v>29</v>
      </c>
      <c r="C32" s="452">
        <v>2637.82</v>
      </c>
      <c r="D32" s="453">
        <v>97</v>
      </c>
      <c r="E32" s="457"/>
      <c r="F32" s="452">
        <v>5012.16</v>
      </c>
      <c r="G32" s="458">
        <v>184</v>
      </c>
      <c r="H32" s="60">
        <f t="shared" si="0"/>
        <v>7649.98</v>
      </c>
      <c r="I32" s="88">
        <f t="shared" si="0"/>
        <v>281</v>
      </c>
      <c r="J32" s="31"/>
      <c r="K32" s="83">
        <v>7648.82</v>
      </c>
      <c r="L32" s="52">
        <v>281</v>
      </c>
      <c r="M32" s="518">
        <f t="shared" si="2"/>
        <v>-1.1599999999998545</v>
      </c>
      <c r="N32" s="270">
        <f t="shared" si="2"/>
        <v>0</v>
      </c>
      <c r="O32" s="367"/>
      <c r="P32" s="368"/>
      <c r="Q32" s="489"/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1:20" ht="23.25" customHeight="1" thickBot="1" x14ac:dyDescent="0.35">
      <c r="A34" s="167"/>
      <c r="B34" s="525" t="s">
        <v>137</v>
      </c>
      <c r="C34" s="526">
        <v>2052</v>
      </c>
      <c r="D34" s="527">
        <v>72</v>
      </c>
      <c r="E34" s="528"/>
      <c r="F34" s="529"/>
      <c r="G34" s="530"/>
      <c r="H34" s="531">
        <f t="shared" si="0"/>
        <v>2052</v>
      </c>
      <c r="I34" s="532">
        <f t="shared" si="0"/>
        <v>72</v>
      </c>
      <c r="J34" s="31"/>
      <c r="K34" s="468">
        <v>1760.3</v>
      </c>
      <c r="L34" s="467">
        <v>62</v>
      </c>
      <c r="M34" s="533">
        <f t="shared" si="2"/>
        <v>-291.70000000000005</v>
      </c>
      <c r="N34" s="534">
        <f t="shared" si="2"/>
        <v>-10</v>
      </c>
      <c r="O34" s="232"/>
      <c r="P34" s="233"/>
      <c r="Q34" s="474" t="s">
        <v>152</v>
      </c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1:20" ht="23.25" customHeight="1" x14ac:dyDescent="0.3">
      <c r="B36" s="516" t="s">
        <v>130</v>
      </c>
      <c r="C36" s="460">
        <v>135</v>
      </c>
      <c r="D36" s="442">
        <v>9</v>
      </c>
      <c r="E36" s="457"/>
      <c r="F36" s="452">
        <v>2000</v>
      </c>
      <c r="G36" s="458">
        <v>200</v>
      </c>
      <c r="H36" s="100">
        <f t="shared" si="0"/>
        <v>2135</v>
      </c>
      <c r="I36" s="101">
        <f t="shared" si="0"/>
        <v>209</v>
      </c>
      <c r="J36" s="31"/>
      <c r="K36" s="83">
        <v>2135</v>
      </c>
      <c r="L36" s="52">
        <v>209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1:20" ht="23.25" customHeight="1" thickBot="1" x14ac:dyDescent="0.35">
      <c r="B37" s="24" t="s">
        <v>41</v>
      </c>
      <c r="C37" s="461">
        <v>811.01</v>
      </c>
      <c r="D37" s="462">
        <v>28</v>
      </c>
      <c r="E37" s="463"/>
      <c r="F37" s="461">
        <v>2025.36</v>
      </c>
      <c r="G37" s="464">
        <v>70</v>
      </c>
      <c r="H37" s="401">
        <f t="shared" ref="H37:I38" si="3">F37+C37</f>
        <v>2836.37</v>
      </c>
      <c r="I37" s="402">
        <f t="shared" si="3"/>
        <v>98</v>
      </c>
      <c r="J37" s="403"/>
      <c r="K37" s="404">
        <v>2835.98</v>
      </c>
      <c r="L37" s="405">
        <v>98</v>
      </c>
      <c r="M37" s="493">
        <f t="shared" si="2"/>
        <v>-0.38999999999987267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1:20" ht="17.25" thickTop="1" thickBot="1" x14ac:dyDescent="0.3">
      <c r="B39" s="126"/>
      <c r="D39" s="128"/>
      <c r="F39" s="536" t="s">
        <v>43</v>
      </c>
      <c r="G39" s="536"/>
      <c r="H39" s="129">
        <f>SUM(H5:H31)</f>
        <v>16666.63</v>
      </c>
      <c r="I39" s="130">
        <f>SUM(I5:I31)</f>
        <v>993</v>
      </c>
      <c r="J39" s="131"/>
      <c r="K39" s="132">
        <f>SUM(K5:K37)</f>
        <v>31031.52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1:20" x14ac:dyDescent="0.25">
      <c r="M40" s="195"/>
      <c r="N40" s="196"/>
      <c r="O40" s="197"/>
      <c r="Q40" s="300"/>
      <c r="R40" s="185"/>
      <c r="S40" s="185"/>
      <c r="T40" s="185"/>
    </row>
    <row r="41" spans="1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1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x14ac:dyDescent="0.3">
      <c r="C43" s="511" t="s">
        <v>47</v>
      </c>
      <c r="D43" s="521" t="s">
        <v>150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1:20" ht="28.5" customHeight="1" x14ac:dyDescent="0.3">
      <c r="B44" s="244"/>
      <c r="C44" s="475" t="s">
        <v>48</v>
      </c>
      <c r="D44" s="469" t="s">
        <v>151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1:20" ht="23.25" customHeight="1" x14ac:dyDescent="0.3">
      <c r="B45" s="244"/>
      <c r="C45" s="201" t="s">
        <v>49</v>
      </c>
      <c r="D45" s="522" t="s">
        <v>153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sortState ref="B5:B37">
    <sortCondition ref="B5:B37"/>
  </sortState>
  <mergeCells count="19"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5748031496062992" right="0.15748031496062992" top="0.27559055118110237" bottom="0.31496062992125984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66FF"/>
  </sheetPr>
  <dimension ref="A1:X51"/>
  <sheetViews>
    <sheetView tabSelected="1" workbookViewId="0">
      <selection activeCell="F19" sqref="F19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9.42578125" style="329" customWidth="1"/>
  </cols>
  <sheetData>
    <row r="1" spans="2:24" ht="47.25" customHeight="1" thickBot="1" x14ac:dyDescent="0.3">
      <c r="B1" s="598" t="s">
        <v>0</v>
      </c>
      <c r="C1" s="599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44893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51" t="s">
        <v>154</v>
      </c>
      <c r="D3" s="552"/>
      <c r="E3" s="11"/>
      <c r="F3" s="553" t="s">
        <v>155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97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23.25" customHeight="1" thickTop="1" thickBot="1" x14ac:dyDescent="0.35">
      <c r="B5" s="24" t="s">
        <v>148</v>
      </c>
      <c r="C5" s="447"/>
      <c r="D5" s="448"/>
      <c r="E5" s="264"/>
      <c r="F5" s="447"/>
      <c r="G5" s="449"/>
      <c r="H5" s="29">
        <f t="shared" ref="H5:I36" si="0">F5+C5</f>
        <v>0</v>
      </c>
      <c r="I5" s="30">
        <f t="shared" si="0"/>
        <v>0</v>
      </c>
      <c r="J5" s="31"/>
      <c r="K5" s="51"/>
      <c r="L5" s="52"/>
      <c r="M5" s="491">
        <f>K5-H5</f>
        <v>0</v>
      </c>
      <c r="N5" s="311">
        <f>L5-I5</f>
        <v>0</v>
      </c>
      <c r="O5" s="561"/>
      <c r="P5" s="561"/>
      <c r="Q5" s="330"/>
      <c r="R5" s="185"/>
      <c r="S5" s="185"/>
      <c r="T5" s="185"/>
    </row>
    <row r="6" spans="2:24" ht="23.25" customHeight="1" thickTop="1" thickBot="1" x14ac:dyDescent="0.35">
      <c r="B6" s="24" t="s">
        <v>12</v>
      </c>
      <c r="C6" s="600"/>
      <c r="D6" s="448"/>
      <c r="E6" s="264"/>
      <c r="F6" s="447"/>
      <c r="G6" s="449"/>
      <c r="H6" s="29">
        <f t="shared" si="0"/>
        <v>0</v>
      </c>
      <c r="I6" s="30">
        <f t="shared" si="0"/>
        <v>0</v>
      </c>
      <c r="J6" s="31"/>
      <c r="K6" s="51"/>
      <c r="L6" s="52"/>
      <c r="M6" s="492">
        <f t="shared" ref="M6:N23" si="1">K6-H6</f>
        <v>0</v>
      </c>
      <c r="N6" s="312">
        <f t="shared" si="1"/>
        <v>0</v>
      </c>
      <c r="O6" s="563"/>
      <c r="P6" s="563"/>
      <c r="Q6" s="489"/>
      <c r="R6" s="185"/>
      <c r="S6" s="513"/>
      <c r="T6" s="514"/>
      <c r="U6" s="39"/>
      <c r="V6" s="40"/>
      <c r="W6" s="41"/>
      <c r="X6" s="1"/>
    </row>
    <row r="7" spans="2:24" ht="23.25" hidden="1" customHeight="1" x14ac:dyDescent="0.3">
      <c r="B7" s="264" t="s">
        <v>14</v>
      </c>
      <c r="C7" s="447"/>
      <c r="D7" s="448"/>
      <c r="E7" s="447"/>
      <c r="F7" s="447"/>
      <c r="G7" s="449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23.25" customHeight="1" thickTop="1" x14ac:dyDescent="0.3">
      <c r="B8" s="24" t="s">
        <v>13</v>
      </c>
      <c r="C8" s="447"/>
      <c r="D8" s="448"/>
      <c r="E8" s="264"/>
      <c r="F8" s="447"/>
      <c r="G8" s="449"/>
      <c r="H8" s="34">
        <f t="shared" si="0"/>
        <v>0</v>
      </c>
      <c r="I8" s="30">
        <f t="shared" si="0"/>
        <v>0</v>
      </c>
      <c r="J8" s="31"/>
      <c r="K8" s="51"/>
      <c r="L8" s="52"/>
      <c r="M8" s="220">
        <f t="shared" si="1"/>
        <v>0</v>
      </c>
      <c r="N8" s="270">
        <f t="shared" si="1"/>
        <v>0</v>
      </c>
      <c r="O8" s="545"/>
      <c r="P8" s="545"/>
      <c r="Q8" s="300"/>
      <c r="R8" s="185"/>
      <c r="S8" s="185"/>
      <c r="T8" s="185"/>
    </row>
    <row r="9" spans="2:24" ht="23.25" hidden="1" customHeight="1" x14ac:dyDescent="0.3">
      <c r="B9" s="264" t="s">
        <v>16</v>
      </c>
      <c r="C9" s="447"/>
      <c r="D9" s="448"/>
      <c r="E9" s="601"/>
      <c r="F9" s="447"/>
      <c r="G9" s="449"/>
      <c r="H9" s="34">
        <f t="shared" si="0"/>
        <v>0</v>
      </c>
      <c r="I9" s="47">
        <f t="shared" si="0"/>
        <v>0</v>
      </c>
      <c r="J9" s="31"/>
      <c r="K9" s="51"/>
      <c r="L9" s="52"/>
      <c r="M9" s="220">
        <f t="shared" si="1"/>
        <v>0</v>
      </c>
      <c r="N9" s="270">
        <f t="shared" si="1"/>
        <v>0</v>
      </c>
      <c r="O9" s="48"/>
      <c r="P9" s="170"/>
      <c r="Q9" s="190"/>
      <c r="R9" s="185"/>
      <c r="S9" s="185"/>
      <c r="T9" s="185"/>
    </row>
    <row r="10" spans="2:24" ht="23.25" hidden="1" customHeight="1" x14ac:dyDescent="0.3">
      <c r="B10" s="264" t="s">
        <v>15</v>
      </c>
      <c r="C10" s="447"/>
      <c r="D10" s="448"/>
      <c r="E10" s="264"/>
      <c r="F10" s="447"/>
      <c r="G10" s="449"/>
      <c r="H10" s="34">
        <f t="shared" si="0"/>
        <v>0</v>
      </c>
      <c r="I10" s="47">
        <f t="shared" si="0"/>
        <v>0</v>
      </c>
      <c r="J10" s="31"/>
      <c r="K10" s="51"/>
      <c r="L10" s="52"/>
      <c r="M10" s="220">
        <f t="shared" si="1"/>
        <v>0</v>
      </c>
      <c r="N10" s="270">
        <f t="shared" si="1"/>
        <v>0</v>
      </c>
      <c r="O10" s="537"/>
      <c r="P10" s="537"/>
      <c r="Q10" s="517"/>
      <c r="R10" s="185"/>
      <c r="S10" s="185"/>
      <c r="T10" s="185"/>
    </row>
    <row r="11" spans="2:24" ht="23.25" customHeight="1" x14ac:dyDescent="0.3">
      <c r="B11" s="264" t="s">
        <v>17</v>
      </c>
      <c r="C11" s="447"/>
      <c r="D11" s="448"/>
      <c r="E11" s="264"/>
      <c r="F11" s="447"/>
      <c r="G11" s="449"/>
      <c r="H11" s="34">
        <f t="shared" si="0"/>
        <v>0</v>
      </c>
      <c r="I11" s="47">
        <f t="shared" si="0"/>
        <v>0</v>
      </c>
      <c r="J11" s="31"/>
      <c r="K11" s="51"/>
      <c r="L11" s="52"/>
      <c r="M11" s="220">
        <f t="shared" si="1"/>
        <v>0</v>
      </c>
      <c r="N11" s="270">
        <f t="shared" si="1"/>
        <v>0</v>
      </c>
      <c r="O11" s="524"/>
      <c r="P11" s="524"/>
      <c r="Q11" s="379"/>
      <c r="R11" s="185"/>
      <c r="S11" s="185"/>
      <c r="T11" s="185"/>
    </row>
    <row r="12" spans="2:24" ht="23.25" customHeight="1" thickBot="1" x14ac:dyDescent="0.35">
      <c r="B12" s="264" t="s">
        <v>18</v>
      </c>
      <c r="C12" s="602"/>
      <c r="D12" s="448"/>
      <c r="E12" s="264"/>
      <c r="F12" s="602"/>
      <c r="G12" s="449"/>
      <c r="H12" s="60">
        <f t="shared" si="0"/>
        <v>0</v>
      </c>
      <c r="I12" s="47">
        <f t="shared" si="0"/>
        <v>0</v>
      </c>
      <c r="J12" s="31"/>
      <c r="K12" s="51"/>
      <c r="L12" s="52"/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23.25" customHeight="1" thickBot="1" x14ac:dyDescent="0.35">
      <c r="B13" s="364" t="s">
        <v>81</v>
      </c>
      <c r="C13" s="447"/>
      <c r="D13" s="448"/>
      <c r="E13" s="264"/>
      <c r="F13" s="447"/>
      <c r="G13" s="449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270">
        <f t="shared" si="1"/>
        <v>0</v>
      </c>
      <c r="O13" s="539"/>
      <c r="P13" s="539"/>
      <c r="Q13" s="190"/>
      <c r="R13" s="188"/>
      <c r="S13" s="188"/>
      <c r="T13" s="185"/>
    </row>
    <row r="14" spans="2:24" ht="23.25" customHeight="1" thickBot="1" x14ac:dyDescent="0.35">
      <c r="B14" s="264" t="s">
        <v>109</v>
      </c>
      <c r="C14" s="447"/>
      <c r="D14" s="448"/>
      <c r="E14" s="264"/>
      <c r="F14" s="447"/>
      <c r="G14" s="449"/>
      <c r="H14" s="63">
        <f t="shared" si="0"/>
        <v>0</v>
      </c>
      <c r="I14" s="47">
        <f t="shared" si="0"/>
        <v>0</v>
      </c>
      <c r="J14" s="31"/>
      <c r="K14" s="51"/>
      <c r="L14" s="52"/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23.25" customHeight="1" thickBot="1" x14ac:dyDescent="0.35">
      <c r="B15" s="264" t="s">
        <v>21</v>
      </c>
      <c r="C15" s="447"/>
      <c r="D15" s="448"/>
      <c r="E15" s="264"/>
      <c r="F15" s="447"/>
      <c r="G15" s="449"/>
      <c r="H15" s="63">
        <f t="shared" si="0"/>
        <v>0</v>
      </c>
      <c r="I15" s="47">
        <f t="shared" si="0"/>
        <v>0</v>
      </c>
      <c r="J15" s="31"/>
      <c r="K15" s="51"/>
      <c r="L15" s="52"/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23.25" hidden="1" customHeight="1" x14ac:dyDescent="0.3">
      <c r="B16" s="264" t="s">
        <v>22</v>
      </c>
      <c r="C16" s="447"/>
      <c r="D16" s="448"/>
      <c r="E16" s="264"/>
      <c r="F16" s="447"/>
      <c r="G16" s="449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23.25" customHeight="1" thickBot="1" x14ac:dyDescent="0.35">
      <c r="B17" s="264" t="s">
        <v>46</v>
      </c>
      <c r="C17" s="447"/>
      <c r="D17" s="448"/>
      <c r="E17" s="264"/>
      <c r="F17" s="447"/>
      <c r="G17" s="449"/>
      <c r="H17" s="63">
        <f t="shared" si="0"/>
        <v>0</v>
      </c>
      <c r="I17" s="47">
        <f t="shared" si="0"/>
        <v>0</v>
      </c>
      <c r="J17" s="31"/>
      <c r="K17" s="51"/>
      <c r="L17" s="52"/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23.25" hidden="1" customHeight="1" x14ac:dyDescent="0.3">
      <c r="B18" s="264" t="s">
        <v>23</v>
      </c>
      <c r="C18" s="447"/>
      <c r="D18" s="448"/>
      <c r="E18" s="264"/>
      <c r="F18" s="447"/>
      <c r="G18" s="449"/>
      <c r="H18" s="63">
        <f t="shared" si="0"/>
        <v>0</v>
      </c>
      <c r="I18" s="47">
        <f t="shared" si="0"/>
        <v>0</v>
      </c>
      <c r="J18" s="31"/>
      <c r="K18" s="51"/>
      <c r="L18" s="52"/>
      <c r="M18" s="220">
        <f t="shared" si="1"/>
        <v>0</v>
      </c>
      <c r="N18" s="270">
        <f t="shared" si="1"/>
        <v>0</v>
      </c>
      <c r="O18" s="69"/>
      <c r="P18" s="174"/>
      <c r="Q18" s="489"/>
      <c r="R18" s="185"/>
      <c r="S18" s="185"/>
      <c r="T18" s="185"/>
    </row>
    <row r="19" spans="2:20" ht="23.25" customHeight="1" thickBot="1" x14ac:dyDescent="0.35">
      <c r="B19" s="264" t="s">
        <v>24</v>
      </c>
      <c r="C19" s="447"/>
      <c r="D19" s="448"/>
      <c r="E19" s="264"/>
      <c r="F19" s="447"/>
      <c r="G19" s="449"/>
      <c r="H19" s="63">
        <f t="shared" si="0"/>
        <v>0</v>
      </c>
      <c r="I19" s="47">
        <f t="shared" si="0"/>
        <v>0</v>
      </c>
      <c r="J19" s="31"/>
      <c r="K19" s="51"/>
      <c r="L19" s="52"/>
      <c r="M19" s="220">
        <f t="shared" si="1"/>
        <v>0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23.25" customHeight="1" thickBot="1" x14ac:dyDescent="0.35">
      <c r="B20" s="264" t="s">
        <v>149</v>
      </c>
      <c r="C20" s="447"/>
      <c r="D20" s="448"/>
      <c r="E20" s="264"/>
      <c r="F20" s="447"/>
      <c r="G20" s="449"/>
      <c r="H20" s="268">
        <f t="shared" si="0"/>
        <v>0</v>
      </c>
      <c r="I20" s="269">
        <f t="shared" si="0"/>
        <v>0</v>
      </c>
      <c r="J20" s="241"/>
      <c r="K20" s="51"/>
      <c r="L20" s="52"/>
      <c r="M20" s="220">
        <f t="shared" si="1"/>
        <v>0</v>
      </c>
      <c r="N20" s="270">
        <f t="shared" si="1"/>
        <v>0</v>
      </c>
      <c r="O20" s="540"/>
      <c r="P20" s="540"/>
      <c r="Q20" s="190"/>
      <c r="R20" s="185"/>
      <c r="S20" s="185"/>
      <c r="T20" s="185"/>
    </row>
    <row r="21" spans="2:20" ht="23.25" hidden="1" customHeight="1" x14ac:dyDescent="0.3">
      <c r="B21" s="264" t="s">
        <v>83</v>
      </c>
      <c r="C21" s="447"/>
      <c r="D21" s="448"/>
      <c r="E21" s="264"/>
      <c r="F21" s="447"/>
      <c r="G21" s="449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23.25" customHeight="1" thickBot="1" x14ac:dyDescent="0.35">
      <c r="B22" s="264" t="s">
        <v>25</v>
      </c>
      <c r="C22" s="447"/>
      <c r="D22" s="448"/>
      <c r="E22" s="264"/>
      <c r="F22" s="447"/>
      <c r="G22" s="449"/>
      <c r="H22" s="63">
        <f t="shared" si="0"/>
        <v>0</v>
      </c>
      <c r="I22" s="47">
        <f t="shared" si="0"/>
        <v>0</v>
      </c>
      <c r="J22" s="31"/>
      <c r="K22" s="51"/>
      <c r="L22" s="52"/>
      <c r="M22" s="220">
        <f t="shared" si="1"/>
        <v>0</v>
      </c>
      <c r="N22" s="270">
        <f t="shared" si="1"/>
        <v>0</v>
      </c>
      <c r="O22" s="541"/>
      <c r="P22" s="541"/>
      <c r="Q22" s="489"/>
      <c r="R22" s="189"/>
      <c r="S22" s="189"/>
      <c r="T22" s="185"/>
    </row>
    <row r="23" spans="2:20" ht="23.25" hidden="1" customHeight="1" x14ac:dyDescent="0.3">
      <c r="B23" s="264" t="s">
        <v>28</v>
      </c>
      <c r="C23" s="447"/>
      <c r="D23" s="448"/>
      <c r="E23" s="264"/>
      <c r="F23" s="447"/>
      <c r="G23" s="449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542"/>
      <c r="P23" s="542"/>
      <c r="Q23" s="190"/>
      <c r="R23" s="185"/>
      <c r="S23" s="185"/>
      <c r="T23" s="185"/>
    </row>
    <row r="24" spans="2:20" ht="23.25" hidden="1" customHeight="1" x14ac:dyDescent="0.3">
      <c r="B24" s="264" t="s">
        <v>30</v>
      </c>
      <c r="C24" s="447"/>
      <c r="D24" s="448"/>
      <c r="E24" s="264"/>
      <c r="F24" s="447"/>
      <c r="G24" s="449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23.25" hidden="1" customHeight="1" x14ac:dyDescent="0.3">
      <c r="B25" s="264" t="s">
        <v>31</v>
      </c>
      <c r="C25" s="447"/>
      <c r="D25" s="448"/>
      <c r="E25" s="264"/>
      <c r="F25" s="447"/>
      <c r="G25" s="449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23.25" customHeight="1" thickBot="1" x14ac:dyDescent="0.35">
      <c r="B26" s="364" t="s">
        <v>26</v>
      </c>
      <c r="C26" s="447"/>
      <c r="D26" s="448"/>
      <c r="E26" s="264"/>
      <c r="F26" s="447"/>
      <c r="G26" s="449"/>
      <c r="H26" s="63">
        <f t="shared" si="0"/>
        <v>0</v>
      </c>
      <c r="I26" s="47">
        <f t="shared" si="0"/>
        <v>0</v>
      </c>
      <c r="J26" s="31"/>
      <c r="K26" s="83"/>
      <c r="L26" s="52"/>
      <c r="M26" s="220">
        <f>K26-H26</f>
        <v>0</v>
      </c>
      <c r="N26" s="270">
        <f t="shared" si="2"/>
        <v>0</v>
      </c>
      <c r="O26" s="544"/>
      <c r="P26" s="544"/>
      <c r="Q26" s="489"/>
      <c r="R26" s="185"/>
      <c r="S26" s="185"/>
      <c r="T26" s="185"/>
    </row>
    <row r="27" spans="2:20" ht="23.25" customHeight="1" thickBot="1" x14ac:dyDescent="0.35">
      <c r="B27" s="322" t="s">
        <v>27</v>
      </c>
      <c r="C27" s="447"/>
      <c r="D27" s="448"/>
      <c r="E27" s="264"/>
      <c r="F27" s="603"/>
      <c r="G27" s="604"/>
      <c r="H27" s="60">
        <f t="shared" si="0"/>
        <v>0</v>
      </c>
      <c r="I27" s="88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489"/>
      <c r="R27" s="185"/>
      <c r="S27" s="185"/>
      <c r="T27" s="185"/>
    </row>
    <row r="28" spans="2:20" ht="23.25" hidden="1" customHeight="1" x14ac:dyDescent="0.3">
      <c r="B28" s="364" t="s">
        <v>34</v>
      </c>
      <c r="C28" s="447"/>
      <c r="D28" s="448"/>
      <c r="E28" s="264"/>
      <c r="F28" s="603"/>
      <c r="G28" s="604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3.25" hidden="1" customHeight="1" x14ac:dyDescent="0.3">
      <c r="B29" s="435" t="s">
        <v>37</v>
      </c>
      <c r="C29" s="447"/>
      <c r="D29" s="448"/>
      <c r="E29" s="264"/>
      <c r="F29" s="603"/>
      <c r="G29" s="604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23.25" hidden="1" customHeight="1" x14ac:dyDescent="0.3">
      <c r="B30" s="264" t="s">
        <v>72</v>
      </c>
      <c r="C30" s="447"/>
      <c r="D30" s="448"/>
      <c r="E30" s="264"/>
      <c r="F30" s="603"/>
      <c r="G30" s="604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3.25" hidden="1" customHeight="1" x14ac:dyDescent="0.3">
      <c r="B31" s="365" t="s">
        <v>73</v>
      </c>
      <c r="C31" s="605"/>
      <c r="D31" s="606"/>
      <c r="E31" s="607"/>
      <c r="F31" s="605"/>
      <c r="G31" s="608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3.25" customHeight="1" thickBot="1" x14ac:dyDescent="0.35">
      <c r="B32" s="366" t="s">
        <v>29</v>
      </c>
      <c r="C32" s="605"/>
      <c r="D32" s="606"/>
      <c r="E32" s="366"/>
      <c r="F32" s="605"/>
      <c r="G32" s="609"/>
      <c r="H32" s="60">
        <f t="shared" si="0"/>
        <v>0</v>
      </c>
      <c r="I32" s="88">
        <f t="shared" si="0"/>
        <v>0</v>
      </c>
      <c r="J32" s="31"/>
      <c r="K32" s="83"/>
      <c r="L32" s="52"/>
      <c r="M32" s="220">
        <f t="shared" si="2"/>
        <v>0</v>
      </c>
      <c r="N32" s="270">
        <f t="shared" si="2"/>
        <v>0</v>
      </c>
      <c r="O32" s="367"/>
      <c r="P32" s="368"/>
      <c r="Q32" s="489"/>
      <c r="R32" s="185"/>
      <c r="S32" s="185"/>
      <c r="T32" s="185"/>
    </row>
    <row r="33" spans="1:20" ht="23.25" hidden="1" customHeight="1" x14ac:dyDescent="0.3">
      <c r="B33" s="112" t="s">
        <v>70</v>
      </c>
      <c r="C33" s="447"/>
      <c r="D33" s="448"/>
      <c r="E33" s="366"/>
      <c r="F33" s="605"/>
      <c r="G33" s="609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1:20" ht="23.25" customHeight="1" thickBot="1" x14ac:dyDescent="0.35">
      <c r="A34" s="53"/>
      <c r="B34" s="620" t="s">
        <v>137</v>
      </c>
      <c r="C34" s="447"/>
      <c r="D34" s="448"/>
      <c r="E34" s="610"/>
      <c r="F34" s="605"/>
      <c r="G34" s="609"/>
      <c r="H34" s="618">
        <f t="shared" si="0"/>
        <v>0</v>
      </c>
      <c r="I34" s="619">
        <f t="shared" si="0"/>
        <v>0</v>
      </c>
      <c r="J34" s="31"/>
      <c r="K34" s="83"/>
      <c r="L34" s="52"/>
      <c r="M34" s="220">
        <f t="shared" si="2"/>
        <v>0</v>
      </c>
      <c r="N34" s="270">
        <f t="shared" si="2"/>
        <v>0</v>
      </c>
      <c r="O34" s="232"/>
      <c r="P34" s="233"/>
      <c r="Q34" s="489"/>
      <c r="R34" s="185"/>
      <c r="S34" s="185"/>
      <c r="T34" s="185"/>
    </row>
    <row r="35" spans="1:20" ht="23.25" hidden="1" customHeight="1" x14ac:dyDescent="0.3">
      <c r="B35" s="109" t="s">
        <v>78</v>
      </c>
      <c r="C35" s="447"/>
      <c r="D35" s="448"/>
      <c r="E35" s="610"/>
      <c r="F35" s="605"/>
      <c r="G35" s="609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1:20" ht="23.25" customHeight="1" x14ac:dyDescent="0.3">
      <c r="B36" s="516" t="s">
        <v>130</v>
      </c>
      <c r="C36" s="611"/>
      <c r="D36" s="448"/>
      <c r="E36" s="366"/>
      <c r="F36" s="605"/>
      <c r="G36" s="609"/>
      <c r="H36" s="100">
        <f t="shared" si="0"/>
        <v>0</v>
      </c>
      <c r="I36" s="101">
        <f t="shared" si="0"/>
        <v>0</v>
      </c>
      <c r="J36" s="31"/>
      <c r="K36" s="83"/>
      <c r="L36" s="52"/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1:20" ht="23.25" customHeight="1" thickBot="1" x14ac:dyDescent="0.35">
      <c r="B37" s="24" t="s">
        <v>41</v>
      </c>
      <c r="C37" s="612"/>
      <c r="D37" s="613"/>
      <c r="E37" s="614"/>
      <c r="F37" s="612"/>
      <c r="G37" s="615"/>
      <c r="H37" s="401">
        <f t="shared" ref="H37:I38" si="3">F37+C37</f>
        <v>0</v>
      </c>
      <c r="I37" s="402">
        <f t="shared" si="3"/>
        <v>0</v>
      </c>
      <c r="J37" s="403"/>
      <c r="K37" s="616"/>
      <c r="L37" s="617"/>
      <c r="M37" s="493">
        <f t="shared" si="2"/>
        <v>0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1:20" ht="17.25" thickTop="1" thickBot="1" x14ac:dyDescent="0.3">
      <c r="B39" s="126"/>
      <c r="D39" s="128"/>
      <c r="F39" s="536" t="s">
        <v>43</v>
      </c>
      <c r="G39" s="536"/>
      <c r="H39" s="129">
        <f>SUM(H5:H31)</f>
        <v>0</v>
      </c>
      <c r="I39" s="130">
        <f>SUM(I5:I31)</f>
        <v>0</v>
      </c>
      <c r="J39" s="131"/>
      <c r="K39" s="132">
        <f>SUM(K5:K37)</f>
        <v>0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1:20" x14ac:dyDescent="0.25">
      <c r="M40" s="195"/>
      <c r="N40" s="196"/>
      <c r="O40" s="197"/>
      <c r="Q40" s="300"/>
      <c r="R40" s="185"/>
      <c r="S40" s="185"/>
      <c r="T40" s="185"/>
    </row>
    <row r="41" spans="1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1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x14ac:dyDescent="0.3">
      <c r="C43" s="511" t="s">
        <v>47</v>
      </c>
      <c r="D43" s="521"/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1:20" ht="28.5" customHeight="1" x14ac:dyDescent="0.3">
      <c r="B44" s="244"/>
      <c r="C44" s="475" t="s">
        <v>48</v>
      </c>
      <c r="D44" s="469"/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1:20" ht="23.25" customHeight="1" x14ac:dyDescent="0.3">
      <c r="B45" s="244"/>
      <c r="C45" s="201" t="s">
        <v>49</v>
      </c>
      <c r="D45" s="522"/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mergeCells count="19">
    <mergeCell ref="O13:P13"/>
    <mergeCell ref="O20:P20"/>
    <mergeCell ref="O22:P22"/>
    <mergeCell ref="O23:P23"/>
    <mergeCell ref="O26:P26"/>
    <mergeCell ref="F39:G39"/>
    <mergeCell ref="M3:N3"/>
    <mergeCell ref="O3:P3"/>
    <mergeCell ref="O5:P5"/>
    <mergeCell ref="O6:P6"/>
    <mergeCell ref="O8:P8"/>
    <mergeCell ref="O10:P10"/>
    <mergeCell ref="B1:C1"/>
    <mergeCell ref="B2:C2"/>
    <mergeCell ref="F2:H2"/>
    <mergeCell ref="K2:L3"/>
    <mergeCell ref="C3:D3"/>
    <mergeCell ref="F3:G3"/>
    <mergeCell ref="I3:I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47" t="s">
        <v>0</v>
      </c>
      <c r="C1" s="5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44619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</row>
    <row r="3" spans="2:24" ht="17.25" thickTop="1" thickBot="1" x14ac:dyDescent="0.3">
      <c r="B3" s="11"/>
      <c r="C3" s="551" t="s">
        <v>60</v>
      </c>
      <c r="D3" s="552"/>
      <c r="E3" s="11"/>
      <c r="F3" s="553" t="s">
        <v>61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561"/>
      <c r="P5" s="562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563"/>
      <c r="P6" s="5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545"/>
      <c r="P8" s="545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37"/>
      <c r="P10" s="537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539"/>
      <c r="P13" s="539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540"/>
      <c r="P18" s="540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541"/>
      <c r="P20" s="541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542"/>
      <c r="P21" s="54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544"/>
      <c r="P24" s="544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536" t="s">
        <v>43</v>
      </c>
      <c r="G36" s="536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535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535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535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566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566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566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O24:P24"/>
    <mergeCell ref="F36:G36"/>
    <mergeCell ref="B39:B4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47" t="s">
        <v>0</v>
      </c>
      <c r="C1" s="5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44647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</row>
    <row r="3" spans="2:24" ht="17.25" thickTop="1" thickBot="1" x14ac:dyDescent="0.3">
      <c r="B3" s="11"/>
      <c r="C3" s="551" t="s">
        <v>68</v>
      </c>
      <c r="D3" s="552"/>
      <c r="E3" s="11"/>
      <c r="F3" s="553" t="s">
        <v>69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561"/>
      <c r="P5" s="562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563"/>
      <c r="P6" s="5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545"/>
      <c r="P8" s="545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537"/>
      <c r="P10" s="537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539"/>
      <c r="P13" s="539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540"/>
      <c r="P18" s="540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541"/>
      <c r="P20" s="541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42"/>
      <c r="P21" s="54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544"/>
      <c r="P24" s="544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36" t="s">
        <v>43</v>
      </c>
      <c r="G37" s="536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  <mergeCell ref="O20:P20"/>
    <mergeCell ref="O21:P21"/>
    <mergeCell ref="O24:P24"/>
    <mergeCell ref="F37:G37"/>
    <mergeCell ref="O10:P10"/>
    <mergeCell ref="O13:P13"/>
    <mergeCell ref="O18:P1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47" t="s">
        <v>0</v>
      </c>
      <c r="C1" s="5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44682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</row>
    <row r="3" spans="2:24" ht="17.25" thickTop="1" thickBot="1" x14ac:dyDescent="0.3">
      <c r="B3" s="11"/>
      <c r="C3" s="551" t="s">
        <v>100</v>
      </c>
      <c r="D3" s="552"/>
      <c r="E3" s="11"/>
      <c r="F3" s="553" t="s">
        <v>101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561"/>
      <c r="P5" s="562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563"/>
      <c r="P6" s="5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545"/>
      <c r="P8" s="545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37"/>
      <c r="P10" s="537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539"/>
      <c r="P13" s="539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540"/>
      <c r="P18" s="540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541"/>
      <c r="P20" s="541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42"/>
      <c r="P21" s="54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544"/>
      <c r="P24" s="544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36" t="s">
        <v>43</v>
      </c>
      <c r="G37" s="536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567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567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O24:P2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40:B41"/>
    <mergeCell ref="B1:C1"/>
    <mergeCell ref="B2:C2"/>
    <mergeCell ref="F2:H2"/>
    <mergeCell ref="K2:L3"/>
    <mergeCell ref="C3:D3"/>
    <mergeCell ref="F3:G3"/>
    <mergeCell ref="I3:I4"/>
    <mergeCell ref="F37:G37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47" t="s">
        <v>0</v>
      </c>
      <c r="C1" s="5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44710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</row>
    <row r="3" spans="2:24" ht="17.25" thickTop="1" thickBot="1" x14ac:dyDescent="0.3">
      <c r="B3" s="11"/>
      <c r="C3" s="551" t="s">
        <v>102</v>
      </c>
      <c r="D3" s="552"/>
      <c r="E3" s="11"/>
      <c r="F3" s="553" t="s">
        <v>103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561"/>
      <c r="P5" s="562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563"/>
      <c r="P6" s="5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545"/>
      <c r="P8" s="545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537"/>
      <c r="P10" s="537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539"/>
      <c r="P13" s="539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540"/>
      <c r="P18" s="540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541"/>
      <c r="P20" s="541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42"/>
      <c r="P21" s="54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544"/>
      <c r="P24" s="544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36" t="s">
        <v>43</v>
      </c>
      <c r="G37" s="536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567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567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567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568" t="s">
        <v>79</v>
      </c>
      <c r="E43" s="569"/>
      <c r="F43" s="569"/>
      <c r="G43" s="569"/>
      <c r="H43" s="569"/>
      <c r="I43" s="569"/>
      <c r="J43" s="569"/>
      <c r="K43" s="570"/>
      <c r="L43" s="206"/>
      <c r="M43" s="211"/>
      <c r="N43" s="212"/>
    </row>
    <row r="44" spans="2:18" ht="18.75" customHeight="1" x14ac:dyDescent="0.3">
      <c r="B44" s="244"/>
      <c r="C44" s="204"/>
      <c r="D44" s="571"/>
      <c r="E44" s="572"/>
      <c r="F44" s="572"/>
      <c r="G44" s="572"/>
      <c r="H44" s="572"/>
      <c r="I44" s="572"/>
      <c r="J44" s="572"/>
      <c r="K44" s="573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D43:K44"/>
    <mergeCell ref="B40:B42"/>
    <mergeCell ref="O13:P13"/>
    <mergeCell ref="O18:P18"/>
    <mergeCell ref="O20:P20"/>
    <mergeCell ref="O21:P21"/>
    <mergeCell ref="O24:P24"/>
    <mergeCell ref="F37:G37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547" t="s">
        <v>0</v>
      </c>
      <c r="C1" s="5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44745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</row>
    <row r="3" spans="2:24" ht="25.5" customHeight="1" thickTop="1" thickBot="1" x14ac:dyDescent="0.3">
      <c r="B3" s="11"/>
      <c r="C3" s="551" t="s">
        <v>104</v>
      </c>
      <c r="D3" s="552"/>
      <c r="E3" s="11"/>
      <c r="F3" s="553" t="s">
        <v>105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561"/>
      <c r="P5" s="562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563"/>
      <c r="P6" s="5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545"/>
      <c r="P8" s="545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537"/>
      <c r="P10" s="537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539"/>
      <c r="P13" s="539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540"/>
      <c r="P18" s="540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579"/>
      <c r="P20" s="579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542"/>
      <c r="P21" s="54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544"/>
      <c r="P24" s="544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536" t="s">
        <v>43</v>
      </c>
      <c r="G37" s="536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576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577"/>
      <c r="C41" s="357" t="s">
        <v>48</v>
      </c>
      <c r="D41" s="574" t="s">
        <v>85</v>
      </c>
      <c r="E41" s="574"/>
      <c r="F41" s="574"/>
      <c r="G41" s="574"/>
      <c r="H41" s="574"/>
      <c r="I41" s="574"/>
      <c r="J41" s="574"/>
      <c r="K41" s="574"/>
      <c r="L41" s="574"/>
      <c r="M41" s="211"/>
      <c r="N41" s="212"/>
    </row>
    <row r="42" spans="2:18" ht="18.75" customHeight="1" x14ac:dyDescent="0.3">
      <c r="B42" s="577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577"/>
      <c r="C43" s="359" t="s">
        <v>50</v>
      </c>
      <c r="D43" s="575" t="s">
        <v>88</v>
      </c>
      <c r="E43" s="575"/>
      <c r="F43" s="575"/>
      <c r="G43" s="575"/>
      <c r="H43" s="575"/>
      <c r="I43" s="575"/>
      <c r="J43" s="575"/>
      <c r="K43" s="575"/>
      <c r="L43" s="575"/>
      <c r="M43" s="211"/>
      <c r="N43" s="212"/>
    </row>
    <row r="44" spans="2:18" ht="18.75" customHeight="1" x14ac:dyDescent="0.3">
      <c r="B44" s="577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577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577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578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47" t="s">
        <v>0</v>
      </c>
      <c r="C1" s="5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44773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</row>
    <row r="3" spans="2:24" ht="17.25" thickTop="1" thickBot="1" x14ac:dyDescent="0.3">
      <c r="B3" s="11"/>
      <c r="C3" s="551" t="s">
        <v>106</v>
      </c>
      <c r="D3" s="552"/>
      <c r="E3" s="11"/>
      <c r="F3" s="553" t="s">
        <v>107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561"/>
      <c r="P5" s="562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563"/>
      <c r="P6" s="564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545"/>
      <c r="P8" s="545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537"/>
      <c r="P10" s="537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539"/>
      <c r="P13" s="539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540"/>
      <c r="P20" s="540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541"/>
      <c r="P22" s="541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42"/>
      <c r="P23" s="542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544"/>
      <c r="P26" s="544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7"/>
      <c r="D37" s="398"/>
      <c r="E37" s="399"/>
      <c r="F37" s="397">
        <v>793.09</v>
      </c>
      <c r="G37" s="400">
        <v>28</v>
      </c>
      <c r="H37" s="401">
        <f t="shared" ref="H37:I38" si="11">F37+C37</f>
        <v>793.09</v>
      </c>
      <c r="I37" s="402">
        <f t="shared" si="11"/>
        <v>28</v>
      </c>
      <c r="J37" s="403"/>
      <c r="K37" s="404">
        <v>793.1</v>
      </c>
      <c r="L37" s="405">
        <v>28</v>
      </c>
      <c r="M37" s="406">
        <f t="shared" si="10"/>
        <v>9.9999999999909051E-3</v>
      </c>
      <c r="N37" s="407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11"/>
        <v>0</v>
      </c>
      <c r="I38" s="396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36" t="s">
        <v>43</v>
      </c>
      <c r="G39" s="536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580"/>
      <c r="E45" s="580"/>
      <c r="F45" s="580"/>
      <c r="G45" s="580"/>
      <c r="H45" s="580"/>
      <c r="I45" s="580"/>
      <c r="J45" s="580"/>
      <c r="K45" s="580"/>
      <c r="L45" s="580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5:L45"/>
    <mergeCell ref="O13:P13"/>
    <mergeCell ref="O20:P20"/>
    <mergeCell ref="O22:P22"/>
    <mergeCell ref="O23:P23"/>
    <mergeCell ref="O26:P26"/>
    <mergeCell ref="F39:G39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8"/>
    <col min="2" max="2" width="5.42578125" style="410" customWidth="1"/>
    <col min="3" max="3" width="46.140625" style="408" customWidth="1"/>
    <col min="4" max="5" width="11.42578125" style="408"/>
    <col min="6" max="6" width="3.85546875" style="408" customWidth="1"/>
    <col min="7" max="7" width="9.85546875" style="408" bestFit="1" customWidth="1"/>
    <col min="8" max="8" width="12.140625" style="408" customWidth="1"/>
    <col min="9" max="9" width="3.85546875" style="408" customWidth="1"/>
    <col min="10" max="10" width="13.5703125" style="408" bestFit="1" customWidth="1"/>
    <col min="11" max="16384" width="11.42578125" style="408"/>
  </cols>
  <sheetData>
    <row r="1" spans="2:11" ht="19.5" thickBot="1" x14ac:dyDescent="0.35"/>
    <row r="2" spans="2:11" ht="29.25" customHeight="1" thickBot="1" x14ac:dyDescent="0.35">
      <c r="C2" s="583" t="s">
        <v>113</v>
      </c>
      <c r="D2" s="584"/>
      <c r="E2" s="584"/>
      <c r="F2" s="584"/>
      <c r="G2" s="584"/>
      <c r="H2" s="585"/>
    </row>
    <row r="3" spans="2:11" ht="19.5" thickBot="1" x14ac:dyDescent="0.35">
      <c r="C3" s="409"/>
    </row>
    <row r="4" spans="2:11" x14ac:dyDescent="0.3">
      <c r="C4" s="409"/>
      <c r="D4" s="589" t="s">
        <v>117</v>
      </c>
      <c r="E4" s="590"/>
      <c r="G4" s="589" t="s">
        <v>118</v>
      </c>
      <c r="H4" s="590"/>
      <c r="J4" s="589" t="s">
        <v>116</v>
      </c>
      <c r="K4" s="590"/>
    </row>
    <row r="5" spans="2:11" ht="19.5" thickBot="1" x14ac:dyDescent="0.35">
      <c r="C5" s="412"/>
      <c r="D5" s="416" t="s">
        <v>10</v>
      </c>
      <c r="E5" s="416" t="s">
        <v>8</v>
      </c>
      <c r="F5" s="410"/>
      <c r="G5" s="418" t="s">
        <v>10</v>
      </c>
      <c r="H5" s="418" t="s">
        <v>8</v>
      </c>
      <c r="I5" s="410"/>
      <c r="J5" s="417" t="s">
        <v>10</v>
      </c>
      <c r="K5" s="417" t="s">
        <v>8</v>
      </c>
    </row>
    <row r="6" spans="2:11" ht="26.25" customHeight="1" thickTop="1" x14ac:dyDescent="0.3">
      <c r="B6" s="591" t="s">
        <v>114</v>
      </c>
      <c r="C6" s="421" t="s">
        <v>115</v>
      </c>
      <c r="D6" s="419">
        <v>-110.42</v>
      </c>
      <c r="E6" s="414">
        <v>-4</v>
      </c>
      <c r="G6" s="414">
        <v>-110.42</v>
      </c>
      <c r="H6" s="414">
        <v>-4</v>
      </c>
      <c r="J6" s="431">
        <v>-292.89999999999998</v>
      </c>
      <c r="K6" s="414">
        <v>-11</v>
      </c>
    </row>
    <row r="7" spans="2:11" ht="38.25" thickBot="1" x14ac:dyDescent="0.35">
      <c r="B7" s="591"/>
      <c r="C7" s="422" t="s">
        <v>119</v>
      </c>
      <c r="D7" s="588" t="s">
        <v>128</v>
      </c>
      <c r="E7" s="587"/>
      <c r="G7" s="586" t="s">
        <v>128</v>
      </c>
      <c r="H7" s="587"/>
      <c r="J7" s="438" t="s">
        <v>129</v>
      </c>
      <c r="K7" s="140"/>
    </row>
    <row r="8" spans="2:11" ht="26.25" customHeight="1" x14ac:dyDescent="0.3">
      <c r="B8" s="592" t="s">
        <v>48</v>
      </c>
      <c r="C8" s="423" t="s">
        <v>120</v>
      </c>
      <c r="D8" s="420"/>
      <c r="E8" s="378"/>
      <c r="G8" s="378"/>
      <c r="H8" s="378"/>
      <c r="J8" s="432">
        <v>-7.6</v>
      </c>
      <c r="K8" s="378">
        <v>2</v>
      </c>
    </row>
    <row r="9" spans="2:11" ht="46.5" thickBot="1" x14ac:dyDescent="0.35">
      <c r="B9" s="593"/>
      <c r="C9" s="424" t="s">
        <v>121</v>
      </c>
      <c r="D9" s="420"/>
      <c r="E9" s="378"/>
      <c r="G9" s="378"/>
      <c r="H9" s="378"/>
      <c r="J9" s="432"/>
      <c r="K9" s="378"/>
    </row>
    <row r="10" spans="2:11" ht="26.25" customHeight="1" thickTop="1" x14ac:dyDescent="0.3">
      <c r="B10" s="594" t="s">
        <v>49</v>
      </c>
      <c r="C10" s="430" t="s">
        <v>122</v>
      </c>
      <c r="D10" s="420"/>
      <c r="E10" s="378"/>
      <c r="G10" s="378">
        <v>54.44</v>
      </c>
      <c r="H10" s="378">
        <v>2</v>
      </c>
      <c r="J10" s="432">
        <v>46.66</v>
      </c>
      <c r="K10" s="378">
        <v>2</v>
      </c>
    </row>
    <row r="11" spans="2:11" ht="57" thickBot="1" x14ac:dyDescent="0.35">
      <c r="B11" s="595"/>
      <c r="C11" s="429" t="s">
        <v>123</v>
      </c>
      <c r="D11" s="420"/>
      <c r="E11" s="378"/>
      <c r="G11" s="378"/>
      <c r="H11" s="378"/>
      <c r="J11" s="432"/>
      <c r="K11" s="378"/>
    </row>
    <row r="12" spans="2:11" ht="26.25" customHeight="1" x14ac:dyDescent="0.3">
      <c r="B12" s="581" t="s">
        <v>50</v>
      </c>
      <c r="C12" s="433" t="s">
        <v>124</v>
      </c>
      <c r="D12" s="420"/>
      <c r="E12" s="378"/>
      <c r="G12" s="378"/>
      <c r="H12" s="378"/>
      <c r="J12" s="432">
        <v>-15457.6</v>
      </c>
      <c r="K12" s="46" t="s">
        <v>126</v>
      </c>
    </row>
    <row r="13" spans="2:11" ht="19.5" thickBot="1" x14ac:dyDescent="0.35">
      <c r="B13" s="582"/>
      <c r="C13" s="434" t="s">
        <v>125</v>
      </c>
      <c r="D13" s="420"/>
      <c r="E13" s="378"/>
      <c r="G13" s="117"/>
      <c r="H13" s="117"/>
      <c r="J13" s="84"/>
      <c r="K13" s="117"/>
    </row>
    <row r="14" spans="2:11" ht="20.25" thickTop="1" thickBot="1" x14ac:dyDescent="0.35">
      <c r="D14" s="415"/>
      <c r="E14" s="415"/>
      <c r="F14" s="411"/>
      <c r="G14" s="413"/>
      <c r="H14" s="413"/>
      <c r="I14" s="411"/>
      <c r="J14" s="437"/>
      <c r="K14" s="413"/>
    </row>
    <row r="15" spans="2:11" ht="19.5" thickTop="1" x14ac:dyDescent="0.3">
      <c r="C15" s="412"/>
      <c r="D15" s="412"/>
      <c r="E15" s="412"/>
      <c r="F15" s="412"/>
      <c r="G15" s="412"/>
      <c r="H15" s="412"/>
      <c r="I15" s="412"/>
      <c r="J15" s="436"/>
      <c r="K15" s="412"/>
    </row>
    <row r="16" spans="2:11" x14ac:dyDescent="0.3">
      <c r="C16" s="439" t="s">
        <v>127</v>
      </c>
      <c r="D16" s="439"/>
      <c r="E16" s="439"/>
      <c r="F16" s="439"/>
      <c r="G16" s="439"/>
      <c r="H16" s="439"/>
      <c r="I16" s="439"/>
      <c r="J16" s="440"/>
      <c r="K16" s="439"/>
    </row>
    <row r="17" spans="3:11" x14ac:dyDescent="0.3">
      <c r="C17" s="412"/>
      <c r="D17" s="412"/>
      <c r="E17" s="412"/>
      <c r="F17" s="412"/>
      <c r="G17" s="412"/>
      <c r="H17" s="412"/>
      <c r="I17" s="412"/>
      <c r="J17" s="436"/>
      <c r="K17" s="412"/>
    </row>
    <row r="20" spans="3:11" x14ac:dyDescent="0.3">
      <c r="C20" s="209"/>
    </row>
  </sheetData>
  <mergeCells count="10">
    <mergeCell ref="J4:K4"/>
    <mergeCell ref="G4:H4"/>
    <mergeCell ref="B6:B7"/>
    <mergeCell ref="B8:B9"/>
    <mergeCell ref="B10:B11"/>
    <mergeCell ref="B12:B13"/>
    <mergeCell ref="C2:H2"/>
    <mergeCell ref="G7:H7"/>
    <mergeCell ref="D7:E7"/>
    <mergeCell ref="D4:E4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topLeftCell="A8" zoomScale="85" zoomScaleNormal="85" workbookViewId="0">
      <selection activeCell="D43" sqref="D43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47" t="s">
        <v>0</v>
      </c>
      <c r="C1" s="5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48">
        <v>44801</v>
      </c>
      <c r="C2" s="549"/>
      <c r="F2" s="550" t="s">
        <v>1</v>
      </c>
      <c r="G2" s="550"/>
      <c r="H2" s="550"/>
      <c r="I2" s="7"/>
      <c r="J2" s="7"/>
      <c r="K2" s="565" t="s">
        <v>3</v>
      </c>
      <c r="L2" s="565"/>
      <c r="M2" s="8"/>
      <c r="N2" s="9"/>
    </row>
    <row r="3" spans="2:24" ht="17.25" thickTop="1" thickBot="1" x14ac:dyDescent="0.3">
      <c r="B3" s="11"/>
      <c r="C3" s="551" t="s">
        <v>135</v>
      </c>
      <c r="D3" s="552"/>
      <c r="E3" s="11"/>
      <c r="F3" s="553" t="s">
        <v>136</v>
      </c>
      <c r="G3" s="554"/>
      <c r="H3" s="12"/>
      <c r="I3" s="555" t="s">
        <v>2</v>
      </c>
      <c r="J3" s="13"/>
      <c r="K3" s="565"/>
      <c r="L3" s="565"/>
      <c r="M3" s="557" t="s">
        <v>4</v>
      </c>
      <c r="N3" s="558"/>
      <c r="O3" s="559" t="s">
        <v>5</v>
      </c>
      <c r="P3" s="5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23.25" customHeight="1" thickTop="1" thickBot="1" x14ac:dyDescent="0.35">
      <c r="B5" s="24" t="s">
        <v>12</v>
      </c>
      <c r="C5" s="441">
        <v>563.71</v>
      </c>
      <c r="D5" s="442">
        <v>47</v>
      </c>
      <c r="E5" s="255"/>
      <c r="F5" s="441"/>
      <c r="G5" s="443"/>
      <c r="H5" s="495">
        <f t="shared" ref="H5:I36" si="0">F5+C5</f>
        <v>563.71</v>
      </c>
      <c r="I5" s="496">
        <f t="shared" si="0"/>
        <v>47</v>
      </c>
      <c r="J5" s="31"/>
      <c r="K5" s="51">
        <v>563.73</v>
      </c>
      <c r="L5" s="52">
        <v>47</v>
      </c>
      <c r="M5" s="32">
        <f>K5-H5</f>
        <v>1.999999999998181E-2</v>
      </c>
      <c r="N5" s="311">
        <f>L5-I5</f>
        <v>0</v>
      </c>
      <c r="O5" s="561"/>
      <c r="P5" s="562"/>
    </row>
    <row r="6" spans="2:24" ht="23.25" customHeight="1" thickTop="1" thickBot="1" x14ac:dyDescent="0.35">
      <c r="B6" s="24" t="s">
        <v>13</v>
      </c>
      <c r="C6" s="444">
        <v>541.28</v>
      </c>
      <c r="D6" s="442">
        <v>47</v>
      </c>
      <c r="E6" s="255"/>
      <c r="F6" s="441"/>
      <c r="G6" s="443"/>
      <c r="H6" s="495">
        <f t="shared" si="0"/>
        <v>541.28</v>
      </c>
      <c r="I6" s="496">
        <f t="shared" si="0"/>
        <v>47</v>
      </c>
      <c r="J6" s="31"/>
      <c r="K6" s="51">
        <v>541.28</v>
      </c>
      <c r="L6" s="52">
        <v>47</v>
      </c>
      <c r="M6" s="35">
        <f t="shared" ref="M6:N23" si="1">K6-H6</f>
        <v>0</v>
      </c>
      <c r="N6" s="312">
        <f t="shared" si="1"/>
        <v>0</v>
      </c>
      <c r="O6" s="563"/>
      <c r="P6" s="564"/>
      <c r="S6" s="37"/>
      <c r="T6" s="38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495">
        <f t="shared" si="0"/>
        <v>0</v>
      </c>
      <c r="I7" s="496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23.25" customHeight="1" thickTop="1" x14ac:dyDescent="0.3">
      <c r="B8" s="264" t="s">
        <v>15</v>
      </c>
      <c r="C8" s="441">
        <v>167.96</v>
      </c>
      <c r="D8" s="442">
        <v>9</v>
      </c>
      <c r="E8" s="255"/>
      <c r="F8" s="441"/>
      <c r="G8" s="443"/>
      <c r="H8" s="497">
        <f t="shared" si="0"/>
        <v>167.96</v>
      </c>
      <c r="I8" s="496">
        <f t="shared" si="0"/>
        <v>9</v>
      </c>
      <c r="J8" s="31"/>
      <c r="K8" s="51">
        <v>168.01</v>
      </c>
      <c r="L8" s="52">
        <v>9</v>
      </c>
      <c r="M8" s="42">
        <f t="shared" si="1"/>
        <v>4.9999999999982947E-2</v>
      </c>
      <c r="N8" s="270">
        <f t="shared" si="1"/>
        <v>0</v>
      </c>
      <c r="O8" s="545"/>
      <c r="P8" s="545"/>
      <c r="Q8" s="300"/>
      <c r="R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497">
        <f t="shared" si="0"/>
        <v>0</v>
      </c>
      <c r="I9" s="498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23.25" customHeight="1" x14ac:dyDescent="0.3">
      <c r="B10" s="264" t="s">
        <v>17</v>
      </c>
      <c r="C10" s="441">
        <v>100</v>
      </c>
      <c r="D10" s="442">
        <v>10</v>
      </c>
      <c r="E10" s="255"/>
      <c r="F10" s="441"/>
      <c r="G10" s="443"/>
      <c r="H10" s="497">
        <f t="shared" si="0"/>
        <v>100</v>
      </c>
      <c r="I10" s="498">
        <f t="shared" si="0"/>
        <v>10</v>
      </c>
      <c r="J10" s="31"/>
      <c r="K10" s="51">
        <v>100</v>
      </c>
      <c r="L10" s="52">
        <v>10</v>
      </c>
      <c r="M10" s="191">
        <f t="shared" si="1"/>
        <v>0</v>
      </c>
      <c r="N10" s="270">
        <f t="shared" si="1"/>
        <v>0</v>
      </c>
      <c r="O10" s="537"/>
      <c r="P10" s="537"/>
      <c r="Q10" s="379"/>
      <c r="R10" s="185"/>
    </row>
    <row r="11" spans="2:24" ht="23.25" customHeight="1" x14ac:dyDescent="0.3">
      <c r="B11" s="264" t="s">
        <v>18</v>
      </c>
      <c r="C11" s="441"/>
      <c r="D11" s="442"/>
      <c r="E11" s="255"/>
      <c r="F11" s="441">
        <v>120</v>
      </c>
      <c r="G11" s="443">
        <v>12</v>
      </c>
      <c r="H11" s="497">
        <f t="shared" si="0"/>
        <v>120</v>
      </c>
      <c r="I11" s="498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270">
        <f t="shared" si="1"/>
        <v>0</v>
      </c>
      <c r="O11" s="386"/>
      <c r="P11" s="386"/>
      <c r="Q11" s="379"/>
      <c r="R11" s="185"/>
    </row>
    <row r="12" spans="2:24" ht="23.25" customHeight="1" thickBot="1" x14ac:dyDescent="0.35">
      <c r="B12" s="364" t="s">
        <v>81</v>
      </c>
      <c r="C12" s="446"/>
      <c r="D12" s="442"/>
      <c r="E12" s="255"/>
      <c r="F12" s="446">
        <v>756.97</v>
      </c>
      <c r="G12" s="443">
        <v>24</v>
      </c>
      <c r="H12" s="499">
        <f t="shared" si="0"/>
        <v>756.97</v>
      </c>
      <c r="I12" s="498">
        <f t="shared" si="0"/>
        <v>24</v>
      </c>
      <c r="J12" s="31"/>
      <c r="K12" s="51">
        <v>756.92</v>
      </c>
      <c r="L12" s="52">
        <v>24</v>
      </c>
      <c r="M12" s="191">
        <f t="shared" si="1"/>
        <v>-5.0000000000068212E-2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23.25" customHeight="1" thickBot="1" x14ac:dyDescent="0.35">
      <c r="B13" s="264" t="s">
        <v>21</v>
      </c>
      <c r="C13" s="441">
        <v>3881.73</v>
      </c>
      <c r="D13" s="442">
        <v>136</v>
      </c>
      <c r="E13" s="255"/>
      <c r="F13" s="441"/>
      <c r="G13" s="443"/>
      <c r="H13" s="500">
        <f t="shared" si="0"/>
        <v>3881.73</v>
      </c>
      <c r="I13" s="498">
        <f t="shared" si="0"/>
        <v>136</v>
      </c>
      <c r="J13" s="31"/>
      <c r="K13" s="51">
        <v>3881.59</v>
      </c>
      <c r="L13" s="52">
        <v>136</v>
      </c>
      <c r="M13" s="220">
        <f t="shared" si="1"/>
        <v>-0.13999999999987267</v>
      </c>
      <c r="N13" s="270">
        <f t="shared" si="1"/>
        <v>0</v>
      </c>
      <c r="O13" s="539"/>
      <c r="P13" s="539"/>
      <c r="Q13" s="190"/>
      <c r="R13" s="188"/>
      <c r="S13" s="64"/>
      <c r="T13" s="53"/>
    </row>
    <row r="14" spans="2:24" ht="23.25" hidden="1" customHeight="1" thickBot="1" x14ac:dyDescent="0.35">
      <c r="B14" s="264" t="s">
        <v>23</v>
      </c>
      <c r="C14" s="441"/>
      <c r="D14" s="442"/>
      <c r="E14" s="255"/>
      <c r="F14" s="441"/>
      <c r="G14" s="443"/>
      <c r="H14" s="500">
        <f t="shared" si="0"/>
        <v>0</v>
      </c>
      <c r="I14" s="498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23.25" customHeight="1" thickBot="1" x14ac:dyDescent="0.35">
      <c r="B15" s="264" t="s">
        <v>46</v>
      </c>
      <c r="C15" s="441">
        <v>428</v>
      </c>
      <c r="D15" s="442">
        <v>16</v>
      </c>
      <c r="E15" s="255"/>
      <c r="F15" s="441"/>
      <c r="G15" s="443"/>
      <c r="H15" s="500">
        <f t="shared" si="0"/>
        <v>428</v>
      </c>
      <c r="I15" s="498">
        <f t="shared" si="0"/>
        <v>16</v>
      </c>
      <c r="J15" s="31"/>
      <c r="K15" s="51">
        <v>428</v>
      </c>
      <c r="L15" s="52">
        <v>16</v>
      </c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500">
        <f t="shared" si="0"/>
        <v>0</v>
      </c>
      <c r="I16" s="498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23.25" customHeight="1" thickBot="1" x14ac:dyDescent="0.35">
      <c r="B17" s="264" t="s">
        <v>109</v>
      </c>
      <c r="C17" s="441">
        <v>3364.18</v>
      </c>
      <c r="D17" s="442">
        <v>126</v>
      </c>
      <c r="E17" s="255"/>
      <c r="F17" s="441"/>
      <c r="G17" s="443"/>
      <c r="H17" s="500">
        <f t="shared" si="0"/>
        <v>3364.18</v>
      </c>
      <c r="I17" s="498">
        <f t="shared" si="0"/>
        <v>126</v>
      </c>
      <c r="J17" s="31"/>
      <c r="K17" s="51">
        <v>3364.18</v>
      </c>
      <c r="L17" s="52">
        <v>126</v>
      </c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23.25" customHeight="1" thickBot="1" x14ac:dyDescent="0.35">
      <c r="B18" s="264" t="s">
        <v>24</v>
      </c>
      <c r="C18" s="441">
        <v>626.66</v>
      </c>
      <c r="D18" s="448">
        <v>35</v>
      </c>
      <c r="E18" s="255"/>
      <c r="F18" s="441"/>
      <c r="G18" s="443"/>
      <c r="H18" s="500">
        <f t="shared" si="0"/>
        <v>626.66</v>
      </c>
      <c r="I18" s="498">
        <f t="shared" si="0"/>
        <v>35</v>
      </c>
      <c r="J18" s="31"/>
      <c r="K18" s="51">
        <v>608.1</v>
      </c>
      <c r="L18" s="52">
        <v>35</v>
      </c>
      <c r="M18" s="471">
        <f t="shared" si="1"/>
        <v>-18.559999999999945</v>
      </c>
      <c r="N18" s="316">
        <f t="shared" si="1"/>
        <v>0</v>
      </c>
      <c r="O18" s="472"/>
      <c r="P18" s="473"/>
      <c r="Q18" s="469" t="s">
        <v>47</v>
      </c>
      <c r="R18" s="185"/>
      <c r="S18" s="53"/>
      <c r="T18" s="53"/>
    </row>
    <row r="19" spans="2:20" ht="23.25" customHeight="1" thickBot="1" x14ac:dyDescent="0.35">
      <c r="B19" s="264" t="s">
        <v>82</v>
      </c>
      <c r="C19" s="441">
        <v>415.93</v>
      </c>
      <c r="D19" s="442">
        <v>17</v>
      </c>
      <c r="E19" s="255"/>
      <c r="F19" s="441"/>
      <c r="G19" s="443"/>
      <c r="H19" s="500">
        <f t="shared" si="0"/>
        <v>415.93</v>
      </c>
      <c r="I19" s="498">
        <f t="shared" si="0"/>
        <v>17</v>
      </c>
      <c r="J19" s="31"/>
      <c r="K19" s="51">
        <v>417.79</v>
      </c>
      <c r="L19" s="52">
        <v>17</v>
      </c>
      <c r="M19" s="191">
        <f t="shared" si="1"/>
        <v>1.8600000000000136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23.25" customHeight="1" thickBot="1" x14ac:dyDescent="0.35">
      <c r="B20" s="264" t="s">
        <v>25</v>
      </c>
      <c r="C20" s="447"/>
      <c r="D20" s="448"/>
      <c r="E20" s="264"/>
      <c r="F20" s="447">
        <v>594.74</v>
      </c>
      <c r="G20" s="449">
        <v>131</v>
      </c>
      <c r="H20" s="501">
        <f t="shared" si="0"/>
        <v>594.74</v>
      </c>
      <c r="I20" s="502">
        <f t="shared" si="0"/>
        <v>131</v>
      </c>
      <c r="J20" s="241"/>
      <c r="K20" s="51">
        <v>594.74</v>
      </c>
      <c r="L20" s="52">
        <v>131</v>
      </c>
      <c r="M20" s="191">
        <f t="shared" si="1"/>
        <v>0</v>
      </c>
      <c r="N20" s="270">
        <f t="shared" si="1"/>
        <v>0</v>
      </c>
      <c r="O20" s="540"/>
      <c r="P20" s="540"/>
      <c r="Q20" s="190"/>
      <c r="R20" s="185"/>
      <c r="S20" s="53"/>
      <c r="T20" s="53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500">
        <f t="shared" si="0"/>
        <v>0</v>
      </c>
      <c r="I21" s="498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23.25" customHeight="1" thickBot="1" x14ac:dyDescent="0.35">
      <c r="B22" s="364" t="s">
        <v>26</v>
      </c>
      <c r="C22" s="441">
        <v>4649.1099999999997</v>
      </c>
      <c r="D22" s="442">
        <v>185</v>
      </c>
      <c r="E22" s="255"/>
      <c r="F22" s="441"/>
      <c r="G22" s="443"/>
      <c r="H22" s="500">
        <f t="shared" si="0"/>
        <v>4649.1099999999997</v>
      </c>
      <c r="I22" s="498">
        <f t="shared" si="0"/>
        <v>185</v>
      </c>
      <c r="J22" s="31"/>
      <c r="K22" s="51">
        <v>4649.1099999999997</v>
      </c>
      <c r="L22" s="52">
        <v>185</v>
      </c>
      <c r="M22" s="220">
        <f t="shared" si="1"/>
        <v>0</v>
      </c>
      <c r="N22" s="270">
        <f t="shared" si="1"/>
        <v>0</v>
      </c>
      <c r="O22" s="541"/>
      <c r="P22" s="541"/>
      <c r="Q22" s="190"/>
      <c r="R22" s="189"/>
      <c r="S22" s="76"/>
      <c r="T22" s="53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500">
        <f t="shared" si="0"/>
        <v>0</v>
      </c>
      <c r="I23" s="498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42"/>
      <c r="P23" s="542"/>
      <c r="Q23" s="190"/>
      <c r="R23" s="185"/>
      <c r="S23" s="53"/>
      <c r="T23" s="53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500">
        <f t="shared" si="0"/>
        <v>0</v>
      </c>
      <c r="I24" s="498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500">
        <f t="shared" si="0"/>
        <v>0</v>
      </c>
      <c r="I25" s="498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23.25" customHeight="1" thickBot="1" x14ac:dyDescent="0.35">
      <c r="B26" s="322" t="s">
        <v>27</v>
      </c>
      <c r="C26" s="441">
        <v>694.22</v>
      </c>
      <c r="D26" s="442">
        <v>23</v>
      </c>
      <c r="E26" s="255"/>
      <c r="F26" s="441"/>
      <c r="G26" s="443"/>
      <c r="H26" s="500">
        <f t="shared" si="0"/>
        <v>694.22</v>
      </c>
      <c r="I26" s="498">
        <f t="shared" si="0"/>
        <v>23</v>
      </c>
      <c r="J26" s="31"/>
      <c r="K26" s="83">
        <v>684.32</v>
      </c>
      <c r="L26" s="52">
        <v>22</v>
      </c>
      <c r="M26" s="247">
        <f>K26-H26</f>
        <v>-9.8999999999999773</v>
      </c>
      <c r="N26" s="248">
        <f t="shared" si="2"/>
        <v>-1</v>
      </c>
      <c r="O26" s="596"/>
      <c r="P26" s="596"/>
      <c r="Q26" s="474" t="s">
        <v>48</v>
      </c>
      <c r="R26" s="185"/>
    </row>
    <row r="27" spans="2:20" ht="23.25" hidden="1" customHeight="1" thickBot="1" x14ac:dyDescent="0.35">
      <c r="B27" s="321" t="s">
        <v>29</v>
      </c>
      <c r="C27" s="441"/>
      <c r="D27" s="442"/>
      <c r="E27" s="255"/>
      <c r="F27" s="450">
        <v>0</v>
      </c>
      <c r="G27" s="451">
        <v>0</v>
      </c>
      <c r="H27" s="499">
        <f t="shared" si="0"/>
        <v>0</v>
      </c>
      <c r="I27" s="503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499">
        <f t="shared" si="0"/>
        <v>0</v>
      </c>
      <c r="I28" s="503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3.25" customHeight="1" thickBot="1" x14ac:dyDescent="0.35">
      <c r="B29" s="435" t="s">
        <v>37</v>
      </c>
      <c r="C29" s="441"/>
      <c r="D29" s="442"/>
      <c r="E29" s="255"/>
      <c r="F29" s="450">
        <v>18968.2</v>
      </c>
      <c r="G29" s="451">
        <v>21</v>
      </c>
      <c r="H29" s="499">
        <f t="shared" si="0"/>
        <v>18968.2</v>
      </c>
      <c r="I29" s="503">
        <f t="shared" si="0"/>
        <v>21</v>
      </c>
      <c r="J29" s="31"/>
      <c r="K29" s="468"/>
      <c r="L29" s="467"/>
      <c r="M29" s="476">
        <f t="shared" si="2"/>
        <v>-18968.2</v>
      </c>
      <c r="N29" s="325">
        <f t="shared" si="2"/>
        <v>-21</v>
      </c>
      <c r="O29" s="477"/>
      <c r="P29" s="478"/>
      <c r="Q29" s="479" t="s">
        <v>49</v>
      </c>
      <c r="R29" s="185"/>
      <c r="S29" s="53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499">
        <f t="shared" si="0"/>
        <v>0</v>
      </c>
      <c r="I30" s="503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3.25" hidden="1" customHeight="1" thickBot="1" x14ac:dyDescent="0.35">
      <c r="B31" s="365" t="s">
        <v>73</v>
      </c>
      <c r="C31" s="452">
        <v>0</v>
      </c>
      <c r="D31" s="453">
        <v>0</v>
      </c>
      <c r="E31" s="454"/>
      <c r="F31" s="452"/>
      <c r="G31" s="455"/>
      <c r="H31" s="499">
        <f t="shared" si="0"/>
        <v>0</v>
      </c>
      <c r="I31" s="503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23.25" hidden="1" customHeight="1" thickBot="1" x14ac:dyDescent="0.35">
      <c r="B32" s="366" t="s">
        <v>96</v>
      </c>
      <c r="C32" s="452"/>
      <c r="D32" s="456"/>
      <c r="E32" s="457"/>
      <c r="F32" s="452"/>
      <c r="G32" s="458"/>
      <c r="H32" s="499">
        <f t="shared" si="0"/>
        <v>0</v>
      </c>
      <c r="I32" s="503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499">
        <f t="shared" si="0"/>
        <v>0</v>
      </c>
      <c r="I33" s="503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3.25" customHeight="1" thickBot="1" x14ac:dyDescent="0.35">
      <c r="B34" s="465" t="s">
        <v>130</v>
      </c>
      <c r="C34" s="441">
        <v>170</v>
      </c>
      <c r="D34" s="442">
        <v>17</v>
      </c>
      <c r="E34" s="459"/>
      <c r="F34" s="452">
        <v>500</v>
      </c>
      <c r="G34" s="458">
        <v>50</v>
      </c>
      <c r="H34" s="499">
        <f t="shared" si="0"/>
        <v>670</v>
      </c>
      <c r="I34" s="503">
        <f t="shared" si="0"/>
        <v>67</v>
      </c>
      <c r="J34" s="31"/>
      <c r="K34" s="83">
        <v>670</v>
      </c>
      <c r="L34" s="52">
        <v>67</v>
      </c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504">
        <f t="shared" si="0"/>
        <v>0</v>
      </c>
      <c r="I35" s="505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23.25" customHeight="1" x14ac:dyDescent="0.3">
      <c r="B36" s="24" t="s">
        <v>40</v>
      </c>
      <c r="C36" s="460">
        <v>61.36</v>
      </c>
      <c r="D36" s="442">
        <v>5</v>
      </c>
      <c r="E36" s="457"/>
      <c r="F36" s="452">
        <v>73.53</v>
      </c>
      <c r="G36" s="458">
        <v>7</v>
      </c>
      <c r="H36" s="504">
        <f t="shared" si="0"/>
        <v>134.88999999999999</v>
      </c>
      <c r="I36" s="505">
        <f t="shared" si="0"/>
        <v>12</v>
      </c>
      <c r="J36" s="31"/>
      <c r="K36" s="83">
        <v>134.9</v>
      </c>
      <c r="L36" s="52">
        <v>12</v>
      </c>
      <c r="M36" s="42">
        <f t="shared" si="2"/>
        <v>1.0000000000019327E-2</v>
      </c>
      <c r="N36" s="270">
        <f t="shared" si="2"/>
        <v>0</v>
      </c>
      <c r="O36" s="234"/>
      <c r="P36" s="235"/>
      <c r="Q36" s="187"/>
      <c r="R36" s="185"/>
    </row>
    <row r="37" spans="2:18" ht="23.25" customHeight="1" thickBot="1" x14ac:dyDescent="0.35">
      <c r="B37" s="24" t="s">
        <v>41</v>
      </c>
      <c r="C37" s="461">
        <v>793.09</v>
      </c>
      <c r="D37" s="462">
        <v>28</v>
      </c>
      <c r="E37" s="463"/>
      <c r="F37" s="461"/>
      <c r="G37" s="464"/>
      <c r="H37" s="506">
        <f t="shared" ref="H37:I38" si="3">F37+C37</f>
        <v>793.09</v>
      </c>
      <c r="I37" s="507">
        <f t="shared" si="3"/>
        <v>28</v>
      </c>
      <c r="J37" s="403"/>
      <c r="K37" s="404">
        <v>795.08</v>
      </c>
      <c r="L37" s="405">
        <v>28</v>
      </c>
      <c r="M37" s="406">
        <f t="shared" si="2"/>
        <v>1.9900000000000091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36" t="s">
        <v>43</v>
      </c>
      <c r="G39" s="536"/>
      <c r="H39" s="129">
        <f>SUM(H5:H31)</f>
        <v>35872.69</v>
      </c>
      <c r="I39" s="130">
        <f>SUM(I5:I31)</f>
        <v>839</v>
      </c>
      <c r="J39" s="131"/>
      <c r="K39" s="132">
        <f>SUM(K5:K37)</f>
        <v>18477.750000000004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8.5" customHeight="1" x14ac:dyDescent="0.3">
      <c r="B43" s="244"/>
      <c r="C43" s="475" t="s">
        <v>47</v>
      </c>
      <c r="D43" s="486" t="s">
        <v>133</v>
      </c>
      <c r="E43" s="487"/>
      <c r="F43" s="487"/>
      <c r="G43" s="487"/>
      <c r="H43" s="487"/>
      <c r="I43" s="487"/>
      <c r="J43" s="487"/>
      <c r="K43" s="487"/>
      <c r="L43" s="392"/>
      <c r="M43" s="211"/>
      <c r="N43" s="212"/>
    </row>
    <row r="44" spans="2:18" ht="23.25" customHeight="1" x14ac:dyDescent="0.3">
      <c r="B44" s="244"/>
      <c r="C44" s="201" t="s">
        <v>48</v>
      </c>
      <c r="D44" s="483" t="s">
        <v>134</v>
      </c>
      <c r="E44" s="484"/>
      <c r="F44" s="484"/>
      <c r="G44" s="485"/>
      <c r="H44" s="485"/>
      <c r="I44" s="485"/>
      <c r="J44" s="485"/>
      <c r="K44" s="485"/>
      <c r="L44" s="206"/>
      <c r="M44" s="211"/>
      <c r="N44" s="212"/>
    </row>
    <row r="45" spans="2:18" ht="27.75" customHeight="1" x14ac:dyDescent="0.3">
      <c r="B45" s="244"/>
      <c r="C45" s="480" t="s">
        <v>49</v>
      </c>
      <c r="D45" s="481" t="s">
        <v>132</v>
      </c>
      <c r="E45" s="482"/>
      <c r="F45" s="482"/>
      <c r="G45" s="482"/>
      <c r="H45" s="482"/>
      <c r="I45" s="482"/>
      <c r="J45" s="482"/>
      <c r="K45" s="482"/>
      <c r="L45" s="470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19">
    <mergeCell ref="F39:G39"/>
    <mergeCell ref="O13:P13"/>
    <mergeCell ref="O20:P20"/>
    <mergeCell ref="O22:P22"/>
    <mergeCell ref="O23:P23"/>
    <mergeCell ref="O26:P26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    S E P T I E M B RE    2022 </vt:lpstr>
      <vt:lpstr>  O C T U B R E      2 0 2 2   </vt:lpstr>
      <vt:lpstr> N O V  I E M B R E 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2022-11-15T19:15:51Z</cp:lastPrinted>
  <dcterms:created xsi:type="dcterms:W3CDTF">2022-02-11T16:48:49Z</dcterms:created>
  <dcterms:modified xsi:type="dcterms:W3CDTF">2022-12-13T18:06:07Z</dcterms:modified>
</cp:coreProperties>
</file>