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195" yWindow="915" windowWidth="16905" windowHeight="10110" firstSheet="19" activeTab="2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Hoja3" sheetId="23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2" l="1"/>
  <c r="E25" i="18"/>
  <c r="M32" i="21" l="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4" i="21"/>
  <c r="Q35" i="21"/>
  <c r="Q36" i="21"/>
  <c r="Q37" i="21"/>
  <c r="Q38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P37" i="21"/>
  <c r="P36" i="21"/>
  <c r="P35" i="21"/>
  <c r="P34" i="2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<sst xmlns="http://schemas.openxmlformats.org/spreadsheetml/2006/main" count="1127" uniqueCount="587">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</sst>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08"/>
      <c r="C1" s="410" t="s">
        <v>28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18" ht="16.5" thickBot="1" x14ac:dyDescent="0.3">
      <c r="B2" s="409"/>
      <c r="C2" s="2"/>
      <c r="H2" s="4"/>
      <c r="I2" s="5"/>
      <c r="J2" s="6"/>
      <c r="L2" s="7"/>
      <c r="M2" s="5"/>
      <c r="N2" s="8"/>
    </row>
    <row r="3" spans="1:18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0">
        <f>SUM(M5:M39)</f>
        <v>1527030</v>
      </c>
      <c r="N40" s="392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1"/>
      <c r="N41" s="39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50143.28</v>
      </c>
      <c r="L53" s="397"/>
      <c r="M53" s="398">
        <f>N40+M40</f>
        <v>1577043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-1419082.77</v>
      </c>
      <c r="I55" s="402" t="s">
        <v>15</v>
      </c>
      <c r="J55" s="403"/>
      <c r="K55" s="404">
        <f>F57+F58+F59</f>
        <v>296963.46999999997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06">
        <f>-C4</f>
        <v>-221059.7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83" t="s">
        <v>20</v>
      </c>
      <c r="E59" s="384"/>
      <c r="F59" s="129">
        <v>154314.51999999999</v>
      </c>
      <c r="I59" s="385" t="s">
        <v>168</v>
      </c>
      <c r="J59" s="386"/>
      <c r="K59" s="387">
        <f>K55+K57</f>
        <v>75903.76999999996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08"/>
      <c r="C1" s="410" t="s">
        <v>326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2772689</v>
      </c>
      <c r="N40" s="392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91"/>
      <c r="N41" s="393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60691.69</v>
      </c>
      <c r="L53" s="397"/>
      <c r="M53" s="398">
        <f>N40+M40</f>
        <v>2880043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-2875380.48</v>
      </c>
      <c r="I55" s="402" t="s">
        <v>15</v>
      </c>
      <c r="J55" s="403"/>
      <c r="K55" s="404">
        <f>F57+F58+F59</f>
        <v>247554.74000000008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06">
        <f>-C4</f>
        <v>-149938.81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83" t="s">
        <v>20</v>
      </c>
      <c r="E59" s="384"/>
      <c r="F59" s="129">
        <v>232165.91</v>
      </c>
      <c r="I59" s="385" t="s">
        <v>168</v>
      </c>
      <c r="J59" s="386"/>
      <c r="K59" s="387">
        <f>K55+K57</f>
        <v>97615.93000000008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8"/>
      <c r="C1" s="410" t="s">
        <v>380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2373103</v>
      </c>
      <c r="N40" s="392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1"/>
      <c r="N41" s="39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79649.720000000016</v>
      </c>
      <c r="L53" s="397"/>
      <c r="M53" s="398">
        <f>N40+M40</f>
        <v>2440411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-2471332.31</v>
      </c>
      <c r="I55" s="402" t="s">
        <v>15</v>
      </c>
      <c r="J55" s="403"/>
      <c r="K55" s="404">
        <f>F57+F58+F59</f>
        <v>214026.38999999972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06">
        <f>-C4</f>
        <v>-232165.91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83" t="s">
        <v>20</v>
      </c>
      <c r="E59" s="384"/>
      <c r="F59" s="129">
        <v>273736.42</v>
      </c>
      <c r="I59" s="385" t="s">
        <v>325</v>
      </c>
      <c r="J59" s="386"/>
      <c r="K59" s="387">
        <f>K55+K57</f>
        <v>-18139.520000000281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8"/>
      <c r="C1" s="410" t="s">
        <v>421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2375259</v>
      </c>
      <c r="N40" s="392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1"/>
      <c r="N41" s="393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52857.25</v>
      </c>
      <c r="L53" s="397"/>
      <c r="M53" s="398">
        <f>N40+M40</f>
        <v>2436376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-2401197.5699999998</v>
      </c>
      <c r="I55" s="402" t="s">
        <v>15</v>
      </c>
      <c r="J55" s="403"/>
      <c r="K55" s="404">
        <f>F57+F58+F59</f>
        <v>259241.77000000016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06">
        <f>-C4</f>
        <v>-273736.42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83" t="s">
        <v>20</v>
      </c>
      <c r="E59" s="384"/>
      <c r="F59" s="129">
        <v>236400.59</v>
      </c>
      <c r="I59" s="420" t="s">
        <v>325</v>
      </c>
      <c r="J59" s="421"/>
      <c r="K59" s="422">
        <f>K55+K57</f>
        <v>-14494.64999999982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423">
        <v>44799</v>
      </c>
      <c r="E26" s="424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423">
        <v>44799</v>
      </c>
      <c r="E27" s="424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423">
        <v>44799</v>
      </c>
      <c r="E28" s="424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423">
        <v>44799</v>
      </c>
      <c r="E29" s="424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423">
        <v>44799</v>
      </c>
      <c r="E30" s="424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423">
        <v>44799</v>
      </c>
      <c r="E31" s="424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423">
        <v>44799</v>
      </c>
      <c r="E32" s="424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8"/>
      <c r="C1" s="410" t="s">
        <v>465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90">
        <f>SUM(M5:M39)</f>
        <v>3147309.5</v>
      </c>
      <c r="N40" s="392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91"/>
      <c r="N41" s="393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102873.87000000001</v>
      </c>
      <c r="L53" s="397"/>
      <c r="M53" s="398">
        <f>N40+M40</f>
        <v>3223878.5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-3171951.31</v>
      </c>
      <c r="I55" s="402" t="s">
        <v>15</v>
      </c>
      <c r="J55" s="403"/>
      <c r="K55" s="404">
        <f>F57+F58+F59</f>
        <v>265314.0299999998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06">
        <f>-C4</f>
        <v>-236400.59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83" t="s">
        <v>20</v>
      </c>
      <c r="E59" s="384"/>
      <c r="F59" s="129">
        <v>242354.21</v>
      </c>
      <c r="I59" s="420" t="s">
        <v>325</v>
      </c>
      <c r="J59" s="421"/>
      <c r="K59" s="422">
        <f>K55+K57</f>
        <v>28913.439999999799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428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427">
        <v>44806</v>
      </c>
      <c r="E3" s="425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427">
        <v>44806</v>
      </c>
      <c r="E4" s="426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427">
        <v>44806</v>
      </c>
      <c r="E5" s="426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427">
        <v>44806</v>
      </c>
      <c r="E6" s="426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427">
        <v>44806</v>
      </c>
      <c r="E7" s="426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427">
        <v>44806</v>
      </c>
      <c r="E8" s="426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429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429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429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429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429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429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429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432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430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430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430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430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430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430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430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430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430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430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430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430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430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430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430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430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430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430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430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431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431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431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431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431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431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430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430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430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430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430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430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430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430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430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430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431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431"/>
    </row>
    <row r="81" spans="2:6" x14ac:dyDescent="0.25">
      <c r="D81" s="431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M5" activePane="bottomRight" state="frozen"/>
      <selection pane="topRight" activeCell="D1" sqref="D1"/>
      <selection pane="bottomLeft" activeCell="A5" sqref="A5"/>
      <selection pane="bottomRight" activeCell="V5" sqref="V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8"/>
      <c r="C1" s="410" t="s">
        <v>512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44848</v>
      </c>
      <c r="K38" s="376" t="s">
        <v>549</v>
      </c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0">
        <f>SUM(M5:M39)</f>
        <v>2563550</v>
      </c>
      <c r="N40" s="392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1"/>
      <c r="N41" s="393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151758.24</v>
      </c>
      <c r="L53" s="397"/>
      <c r="M53" s="398">
        <f>N40+M40</f>
        <v>2640785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-2793202.57</v>
      </c>
      <c r="I55" s="402" t="s">
        <v>15</v>
      </c>
      <c r="J55" s="403"/>
      <c r="K55" s="404">
        <f>F57+F58+F59</f>
        <v>149596.74999999977</v>
      </c>
      <c r="L55" s="405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06">
        <f>-C4</f>
        <v>-242354.21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83" t="s">
        <v>20</v>
      </c>
      <c r="E59" s="384"/>
      <c r="F59" s="129">
        <v>419424.76</v>
      </c>
      <c r="I59" s="420" t="s">
        <v>325</v>
      </c>
      <c r="J59" s="421"/>
      <c r="K59" s="422">
        <f>K55+K57</f>
        <v>-92757.460000000225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D30" sqref="D30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428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433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433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433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433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433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434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434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434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434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434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434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434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434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429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429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430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430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430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430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430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430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430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430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430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430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430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430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430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430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430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430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430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430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430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431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431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431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431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431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431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430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430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430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430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430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430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430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430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430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430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431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431"/>
    </row>
    <row r="81" spans="2:6" x14ac:dyDescent="0.25">
      <c r="D81" s="431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B3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08"/>
      <c r="C1" s="410" t="s">
        <v>550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0">
        <f>SUM(M5:M39)</f>
        <v>2972555</v>
      </c>
      <c r="N40" s="392">
        <f>SUM(N5:N39)</f>
        <v>108935</v>
      </c>
      <c r="P40" s="32">
        <f t="shared" si="1"/>
        <v>3081490</v>
      </c>
      <c r="Q40" s="284">
        <f>SUM(Q5:Q39)</f>
        <v>0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1"/>
      <c r="N41" s="393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41510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45543</v>
      </c>
      <c r="L53" s="397"/>
      <c r="M53" s="398">
        <f>N40+M40</f>
        <v>3081490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3025964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-2936244.87</v>
      </c>
      <c r="I55" s="402" t="s">
        <v>15</v>
      </c>
      <c r="J55" s="403"/>
      <c r="K55" s="404">
        <f>F57+F58+F59</f>
        <v>476443.67999999988</v>
      </c>
      <c r="L55" s="405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89719.129999999888</v>
      </c>
      <c r="H57" s="22"/>
      <c r="I57" s="124" t="s">
        <v>17</v>
      </c>
      <c r="J57" s="125"/>
      <c r="K57" s="406">
        <f>-C4</f>
        <v>-419424.76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383" t="s">
        <v>20</v>
      </c>
      <c r="E59" s="384"/>
      <c r="F59" s="129">
        <v>315698.55</v>
      </c>
      <c r="I59" s="420"/>
      <c r="J59" s="421"/>
      <c r="K59" s="422">
        <f>K55+K57</f>
        <v>57018.919999999867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8" workbookViewId="0">
      <selection activeCell="C83" sqref="C83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428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435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435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435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435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435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435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436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430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430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430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430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430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430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430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430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430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430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430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430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430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430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430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430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430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430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430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431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431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431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431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431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431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430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430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430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430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430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430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430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430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430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430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431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437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431"/>
    </row>
    <row r="81" spans="2:6" x14ac:dyDescent="0.25">
      <c r="D81" s="431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125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9">
        <f>SUM(M5:M39)</f>
        <v>1636108</v>
      </c>
      <c r="N40" s="392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1"/>
      <c r="N41" s="39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45634.280000000006</v>
      </c>
      <c r="L53" s="397"/>
      <c r="M53" s="398">
        <f>N40+M40</f>
        <v>1691783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-1631962.77</v>
      </c>
      <c r="I55" s="402" t="s">
        <v>15</v>
      </c>
      <c r="J55" s="403"/>
      <c r="K55" s="404">
        <f>F57+F58+F59</f>
        <v>238822.13999999996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06">
        <f>-C4</f>
        <v>-154314.51999999999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83" t="s">
        <v>20</v>
      </c>
      <c r="E59" s="384"/>
      <c r="F59" s="129">
        <v>184342.19</v>
      </c>
      <c r="I59" s="385" t="s">
        <v>168</v>
      </c>
      <c r="J59" s="386"/>
      <c r="K59" s="387">
        <f>K55+K57</f>
        <v>84507.619999999966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135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0">
        <f>SUM(M5:M39)</f>
        <v>1793435</v>
      </c>
      <c r="N40" s="392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91"/>
      <c r="N41" s="393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94" t="s">
        <v>12</v>
      </c>
      <c r="I49" s="395"/>
      <c r="J49" s="114"/>
      <c r="K49" s="396">
        <f>I47+L47</f>
        <v>90434.03</v>
      </c>
      <c r="L49" s="397"/>
      <c r="M49" s="398">
        <f>N40+M40</f>
        <v>1857430</v>
      </c>
      <c r="N49" s="399"/>
      <c r="P49" s="32"/>
      <c r="Q49" s="8"/>
    </row>
    <row r="50" spans="1:17" ht="15.75" x14ac:dyDescent="0.25">
      <c r="D50" s="400" t="s">
        <v>13</v>
      </c>
      <c r="E50" s="400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01" t="s">
        <v>14</v>
      </c>
      <c r="E51" s="401"/>
      <c r="F51" s="111">
        <v>-1848136.64</v>
      </c>
      <c r="I51" s="402" t="s">
        <v>15</v>
      </c>
      <c r="J51" s="403"/>
      <c r="K51" s="404">
        <f>F53+F54+F55</f>
        <v>195541.70000000007</v>
      </c>
      <c r="L51" s="405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06">
        <f>-C4</f>
        <v>-184342.19</v>
      </c>
      <c r="L53" s="407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83" t="s">
        <v>20</v>
      </c>
      <c r="E55" s="384"/>
      <c r="F55" s="129">
        <v>219417.37</v>
      </c>
      <c r="I55" s="385" t="s">
        <v>226</v>
      </c>
      <c r="J55" s="386"/>
      <c r="K55" s="387">
        <f>K51+K53</f>
        <v>11199.510000000068</v>
      </c>
      <c r="L55" s="387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225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90">
        <f>SUM(M5:M39)</f>
        <v>2146671</v>
      </c>
      <c r="N40" s="392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91"/>
      <c r="N41" s="393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91272.77</v>
      </c>
      <c r="L53" s="397"/>
      <c r="M53" s="398">
        <f>N40+M40</f>
        <v>2215261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-2227493.48</v>
      </c>
      <c r="I55" s="402" t="s">
        <v>15</v>
      </c>
      <c r="J55" s="403"/>
      <c r="K55" s="404">
        <f>F57+F58+F59</f>
        <v>261521.34000000003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06">
        <f>-C4</f>
        <v>-219417.37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83" t="s">
        <v>20</v>
      </c>
      <c r="E59" s="384"/>
      <c r="F59" s="129">
        <v>297874.59000000003</v>
      </c>
      <c r="I59" s="385" t="s">
        <v>168</v>
      </c>
      <c r="J59" s="386"/>
      <c r="K59" s="387">
        <f>K55+K57</f>
        <v>42103.97000000003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277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2144215</v>
      </c>
      <c r="N40" s="392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1"/>
      <c r="N41" s="39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51231.42</v>
      </c>
      <c r="L53" s="397"/>
      <c r="M53" s="398">
        <f>N40+M40</f>
        <v>2206740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-2251924.65</v>
      </c>
      <c r="I55" s="402" t="s">
        <v>15</v>
      </c>
      <c r="J55" s="403"/>
      <c r="K55" s="404">
        <f>F57+F58+F59</f>
        <v>112552.74000000017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06">
        <f>-C4</f>
        <v>-297874.59000000003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83" t="s">
        <v>20</v>
      </c>
      <c r="E59" s="384"/>
      <c r="F59" s="129">
        <v>149938.81</v>
      </c>
      <c r="I59" s="385" t="s">
        <v>325</v>
      </c>
      <c r="J59" s="386"/>
      <c r="K59" s="387">
        <f>K55+K57</f>
        <v>-185321.84999999986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2022-12-08T16:29:11Z</dcterms:modified>
</cp:coreProperties>
</file>