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pturas\Downloads\"/>
    </mc:Choice>
  </mc:AlternateContent>
  <bookViews>
    <workbookView xWindow="0" yWindow="0" windowWidth="20490" windowHeight="7755"/>
  </bookViews>
  <sheets>
    <sheet name="Hoja1" sheetId="1" r:id="rId1"/>
    <sheet name="Hoja3" sheetId="3" r:id="rId2"/>
  </sheets>
  <definedNames>
    <definedName name="_xlnm._FilterDatabase" localSheetId="0" hidden="1">Hoja1!$A$4:$G$304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0" i="1" l="1"/>
  <c r="F310" i="1"/>
  <c r="G48" i="1" l="1"/>
  <c r="E47" i="1"/>
  <c r="G303" i="1"/>
  <c r="G302" i="1"/>
  <c r="G301" i="1"/>
  <c r="G300" i="1"/>
  <c r="G291" i="1"/>
  <c r="G290" i="1"/>
  <c r="G289" i="1"/>
  <c r="G288" i="1"/>
  <c r="G287" i="1"/>
  <c r="G286" i="1"/>
  <c r="G285" i="1"/>
  <c r="G282" i="1"/>
  <c r="G281" i="1"/>
  <c r="G280" i="1"/>
  <c r="G279" i="1"/>
  <c r="G278" i="1"/>
  <c r="G277" i="1"/>
  <c r="G275" i="1"/>
  <c r="G274" i="1"/>
  <c r="G260" i="1"/>
  <c r="G259" i="1"/>
  <c r="G258" i="1"/>
  <c r="G257" i="1"/>
  <c r="G254" i="1"/>
  <c r="G249" i="1"/>
  <c r="G247" i="1"/>
  <c r="G245" i="1"/>
  <c r="G244" i="1"/>
  <c r="G239" i="1"/>
  <c r="G238" i="1"/>
  <c r="G237" i="1"/>
  <c r="G236" i="1"/>
  <c r="G235" i="1"/>
  <c r="G234" i="1"/>
  <c r="G233" i="1"/>
  <c r="G232" i="1"/>
  <c r="G231" i="1"/>
  <c r="G230" i="1"/>
  <c r="G228" i="1"/>
  <c r="G226" i="1"/>
  <c r="G225" i="1"/>
  <c r="G211" i="1"/>
  <c r="G210" i="1"/>
  <c r="G209" i="1"/>
  <c r="G208" i="1"/>
  <c r="G200" i="1"/>
  <c r="G199" i="1"/>
  <c r="G198" i="1"/>
  <c r="G197" i="1"/>
  <c r="G196" i="1"/>
  <c r="G194" i="1"/>
  <c r="G193" i="1"/>
  <c r="G191" i="1"/>
  <c r="G190" i="1"/>
  <c r="G189" i="1"/>
  <c r="G188" i="1"/>
  <c r="G187" i="1"/>
  <c r="G186" i="1"/>
  <c r="G185" i="1"/>
  <c r="G183" i="1"/>
  <c r="G182" i="1"/>
  <c r="G181" i="1"/>
  <c r="G180" i="1"/>
  <c r="G178" i="1"/>
  <c r="G177" i="1"/>
  <c r="G176" i="1"/>
  <c r="G175" i="1"/>
  <c r="G173" i="1"/>
  <c r="G172" i="1"/>
  <c r="G171" i="1"/>
  <c r="G170" i="1"/>
  <c r="G169" i="1"/>
  <c r="G168" i="1"/>
  <c r="G166" i="1"/>
  <c r="G162" i="1"/>
  <c r="G161" i="1"/>
  <c r="G160" i="1"/>
  <c r="G159" i="1"/>
  <c r="G158" i="1"/>
  <c r="G157" i="1"/>
  <c r="G153" i="1"/>
  <c r="G152" i="1"/>
  <c r="G144" i="1"/>
  <c r="G143" i="1"/>
  <c r="G141" i="1"/>
  <c r="G140" i="1"/>
  <c r="G139" i="1"/>
  <c r="G138" i="1"/>
  <c r="G137" i="1"/>
  <c r="G136" i="1"/>
  <c r="G134" i="1"/>
  <c r="G132" i="1"/>
  <c r="G131" i="1"/>
  <c r="G128" i="1"/>
  <c r="G127" i="1"/>
  <c r="G126" i="1"/>
  <c r="G125" i="1"/>
  <c r="G124" i="1"/>
  <c r="G123" i="1"/>
  <c r="G122" i="1"/>
  <c r="G121" i="1"/>
  <c r="G118" i="1"/>
  <c r="G117" i="1"/>
  <c r="G113" i="1"/>
  <c r="G112" i="1"/>
  <c r="G111" i="1"/>
  <c r="G110" i="1"/>
  <c r="G109" i="1"/>
  <c r="G107" i="1"/>
  <c r="G106" i="1"/>
  <c r="G105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1" i="1"/>
  <c r="G80" i="1"/>
  <c r="G79" i="1"/>
  <c r="G78" i="1"/>
  <c r="G77" i="1"/>
  <c r="G76" i="1"/>
  <c r="G74" i="1"/>
  <c r="G73" i="1"/>
  <c r="G72" i="1"/>
  <c r="G69" i="1"/>
  <c r="G68" i="1"/>
  <c r="G67" i="1"/>
  <c r="G64" i="1"/>
  <c r="G62" i="1"/>
  <c r="G61" i="1"/>
  <c r="G60" i="1"/>
  <c r="G58" i="1"/>
  <c r="G56" i="1"/>
  <c r="G54" i="1"/>
  <c r="G52" i="1"/>
  <c r="G51" i="1"/>
  <c r="G49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304" i="1"/>
  <c r="G299" i="1"/>
  <c r="G298" i="1"/>
  <c r="G297" i="1"/>
  <c r="G296" i="1"/>
  <c r="G295" i="1"/>
  <c r="G294" i="1"/>
  <c r="G293" i="1"/>
  <c r="G292" i="1"/>
  <c r="G284" i="1"/>
  <c r="G283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55" i="1"/>
  <c r="G252" i="1"/>
  <c r="G251" i="1"/>
  <c r="G250" i="1"/>
  <c r="G248" i="1"/>
  <c r="G246" i="1"/>
  <c r="G243" i="1"/>
  <c r="G242" i="1"/>
  <c r="G241" i="1"/>
  <c r="G229" i="1"/>
  <c r="G227" i="1"/>
  <c r="G224" i="1"/>
  <c r="G223" i="1"/>
  <c r="G222" i="1"/>
  <c r="G220" i="1"/>
  <c r="G219" i="1"/>
  <c r="G218" i="1"/>
  <c r="G217" i="1"/>
  <c r="G216" i="1"/>
  <c r="G215" i="1"/>
  <c r="G214" i="1"/>
  <c r="G213" i="1"/>
  <c r="G212" i="1"/>
  <c r="G207" i="1"/>
  <c r="G206" i="1"/>
  <c r="G205" i="1"/>
  <c r="G203" i="1"/>
  <c r="G202" i="1"/>
  <c r="G201" i="1"/>
  <c r="G184" i="1"/>
  <c r="G179" i="1"/>
  <c r="G174" i="1"/>
  <c r="G167" i="1"/>
  <c r="G163" i="1"/>
  <c r="G156" i="1"/>
  <c r="G155" i="1"/>
  <c r="G154" i="1"/>
  <c r="G151" i="1"/>
  <c r="G150" i="1"/>
  <c r="G149" i="1"/>
  <c r="G148" i="1"/>
  <c r="G147" i="1"/>
  <c r="G146" i="1"/>
  <c r="G145" i="1"/>
  <c r="G135" i="1"/>
  <c r="G116" i="1"/>
  <c r="G115" i="1"/>
  <c r="G114" i="1"/>
  <c r="G104" i="1"/>
  <c r="G103" i="1"/>
  <c r="G87" i="1"/>
  <c r="G86" i="1"/>
  <c r="G85" i="1"/>
  <c r="G84" i="1"/>
  <c r="G83" i="1"/>
  <c r="G82" i="1"/>
  <c r="G71" i="1"/>
  <c r="G70" i="1"/>
  <c r="G66" i="1"/>
  <c r="G59" i="1"/>
  <c r="G55" i="1"/>
  <c r="G53" i="1"/>
  <c r="G50" i="1"/>
  <c r="G40" i="1"/>
  <c r="G22" i="1"/>
  <c r="G15" i="1"/>
  <c r="E33" i="1"/>
  <c r="D120" i="1"/>
  <c r="G120" i="1" s="1"/>
  <c r="D195" i="1"/>
  <c r="G195" i="1" s="1"/>
  <c r="G119" i="1"/>
  <c r="D130" i="1"/>
  <c r="G130" i="1" s="1"/>
  <c r="D129" i="1"/>
  <c r="G129" i="1" s="1"/>
  <c r="D142" i="1"/>
  <c r="G142" i="1" s="1"/>
  <c r="D57" i="1"/>
  <c r="G57" i="1" s="1"/>
  <c r="D133" i="1"/>
  <c r="G133" i="1" s="1"/>
  <c r="G253" i="1"/>
  <c r="D108" i="1"/>
  <c r="G108" i="1" s="1"/>
  <c r="D204" i="1"/>
  <c r="G204" i="1" s="1"/>
  <c r="D221" i="1"/>
  <c r="G221" i="1" s="1"/>
  <c r="G33" i="1" l="1"/>
  <c r="D256" i="1"/>
  <c r="G256" i="1" s="1"/>
  <c r="D276" i="1"/>
  <c r="G276" i="1" s="1"/>
  <c r="E65" i="1"/>
  <c r="G65" i="1" s="1"/>
  <c r="D164" i="1"/>
  <c r="G164" i="1" s="1"/>
  <c r="D165" i="1"/>
  <c r="G165" i="1" s="1"/>
  <c r="D192" i="1"/>
  <c r="G192" i="1" s="1"/>
  <c r="G75" i="1"/>
  <c r="E307" i="1" l="1"/>
  <c r="D63" i="1"/>
  <c r="G63" i="1" s="1"/>
  <c r="D23" i="1"/>
  <c r="G23" i="1" l="1"/>
  <c r="D307" i="1"/>
  <c r="G21" i="1"/>
  <c r="G307" i="1" s="1"/>
</calcChain>
</file>

<file path=xl/sharedStrings.xml><?xml version="1.0" encoding="utf-8"?>
<sst xmlns="http://schemas.openxmlformats.org/spreadsheetml/2006/main" count="358" uniqueCount="356">
  <si>
    <t>ABASTOS 4 CARNES</t>
  </si>
  <si>
    <t>SUCURSAL "ZAVALETA"</t>
  </si>
  <si>
    <t>N°</t>
  </si>
  <si>
    <t xml:space="preserve">PRODUCTO </t>
  </si>
  <si>
    <t>PESO BRUTO</t>
  </si>
  <si>
    <t>PESO NETO</t>
  </si>
  <si>
    <t>PIEZAS</t>
  </si>
  <si>
    <t>PRECIO</t>
  </si>
  <si>
    <t>IMPORTE</t>
  </si>
  <si>
    <t>TOCINO SALADO</t>
  </si>
  <si>
    <t>CHORIZO ARGENTINO ESPECIAL</t>
  </si>
  <si>
    <t>SESOS</t>
  </si>
  <si>
    <t>ESPALDILLA C/H</t>
  </si>
  <si>
    <t>CENTRO DE CODILLO</t>
  </si>
  <si>
    <t>CARNE ABIERTA</t>
  </si>
  <si>
    <t>CHULETA NATURAL</t>
  </si>
  <si>
    <t>CODILLO ENTERO</t>
  </si>
  <si>
    <t>PORK BELLY</t>
  </si>
  <si>
    <t>LOMO DE CAÑA</t>
  </si>
  <si>
    <t>PIERNA Y MUSLO</t>
  </si>
  <si>
    <t>HUESO DE TUETANO</t>
  </si>
  <si>
    <t>LENGUA DE RES</t>
  </si>
  <si>
    <t>NEW YORK</t>
  </si>
  <si>
    <t>RIB EYE CHOICE MADURADO</t>
  </si>
  <si>
    <t>PICAÑA CHOICE</t>
  </si>
  <si>
    <t>RIB EYE</t>
  </si>
  <si>
    <t>VACIADA</t>
  </si>
  <si>
    <t>PECHO DE RES</t>
  </si>
  <si>
    <t>PULPA DE ESPALDILLA</t>
  </si>
  <si>
    <t>ARRACHERA XO</t>
  </si>
  <si>
    <t>CUERO PAPEL</t>
  </si>
  <si>
    <t>BABY BACK</t>
  </si>
  <si>
    <t>MANITA</t>
  </si>
  <si>
    <t>COSTILLA P/ ASAR</t>
  </si>
  <si>
    <t>CABEZA DE LOMO</t>
  </si>
  <si>
    <t>VACIOS</t>
  </si>
  <si>
    <t>COPETE</t>
  </si>
  <si>
    <t>TOTAL</t>
  </si>
  <si>
    <t>TARAS</t>
  </si>
  <si>
    <t>ROJA</t>
  </si>
  <si>
    <t>COLOR</t>
  </si>
  <si>
    <t>TOTAL TARAS</t>
  </si>
  <si>
    <t>INVENTARIO 27-NOVIEMBRE-2022</t>
  </si>
  <si>
    <t>CAPOPTE</t>
  </si>
  <si>
    <t>CABRERIA VISA NORTE</t>
  </si>
  <si>
    <t>RIB EYE NACIONAL MADURADO</t>
  </si>
  <si>
    <t>CHULETON NACIONAL MADURADO</t>
  </si>
  <si>
    <t xml:space="preserve">PAVOS </t>
  </si>
  <si>
    <t>HUESO DE PUERCO</t>
  </si>
  <si>
    <t xml:space="preserve">CUERO DE PIERNA </t>
  </si>
  <si>
    <t>FILETE DE RES</t>
  </si>
  <si>
    <t>TROZO LIMPIO</t>
  </si>
  <si>
    <t xml:space="preserve">FILETE DE PUERCO </t>
  </si>
  <si>
    <t>MOLIDA ECONOMICA MIXTA</t>
  </si>
  <si>
    <t>AGUJA</t>
  </si>
  <si>
    <t xml:space="preserve">T BONE </t>
  </si>
  <si>
    <t>TOMAHAK</t>
  </si>
  <si>
    <t>SUADERO</t>
  </si>
  <si>
    <t>RIÑON</t>
  </si>
  <si>
    <t>ESPINAZO</t>
  </si>
  <si>
    <t>CUETE DE RES</t>
  </si>
  <si>
    <t>BISTEC DE PUERCO</t>
  </si>
  <si>
    <t>MIXIOTE DE CARNERO</t>
  </si>
  <si>
    <t>SIRLOIN</t>
  </si>
  <si>
    <t>GALLINA</t>
  </si>
  <si>
    <t>BOLA DE RES</t>
  </si>
  <si>
    <t>CABEZA DE PUERCO</t>
  </si>
  <si>
    <t>CHUCK ROLL</t>
  </si>
  <si>
    <t>SHORT RIB</t>
  </si>
  <si>
    <t>RACK COSTILAR</t>
  </si>
  <si>
    <t>FALADA DE PUERCO</t>
  </si>
  <si>
    <t>PECHO DE PUERCO</t>
  </si>
  <si>
    <t>SURTIDO DE PUERCO</t>
  </si>
  <si>
    <t>COSTILLA DE PUERCO</t>
  </si>
  <si>
    <t>DIEZMILLO C/H</t>
  </si>
  <si>
    <t>CORTES MADURADOS</t>
  </si>
  <si>
    <t>CORTES CHOICE</t>
  </si>
  <si>
    <t>PAPA RECTA</t>
  </si>
  <si>
    <t>PAPA ONDULADA</t>
  </si>
  <si>
    <t>HAMBURGUESA ESPECIAL</t>
  </si>
  <si>
    <t>HAMBURGUESA ECONOMICA</t>
  </si>
  <si>
    <t>CAMARON GRANDE</t>
  </si>
  <si>
    <t>MARISCADA</t>
  </si>
  <si>
    <t>ATUN</t>
  </si>
  <si>
    <t>SALMON</t>
  </si>
  <si>
    <t>SURIMI</t>
  </si>
  <si>
    <t>SALSA ARABE .250</t>
  </si>
  <si>
    <t>SALSA ARABE .500</t>
  </si>
  <si>
    <t>SALSA ARABE 1 LT</t>
  </si>
  <si>
    <t>CONDIMENTO CALIFORNIA</t>
  </si>
  <si>
    <t>FILETE TILAPIA</t>
  </si>
  <si>
    <t>TOSTADA TRADICIONAL</t>
  </si>
  <si>
    <t>TORTILLA DE HARINA SABORES</t>
  </si>
  <si>
    <t>TOSTADAS NATURAL</t>
  </si>
  <si>
    <t>ARRACHERA TEXANA</t>
  </si>
  <si>
    <t>ARRACHERA TAQUERA</t>
  </si>
  <si>
    <t>MEDALLON DE LOMO</t>
  </si>
  <si>
    <t>PECHUGA DE POLLO</t>
  </si>
  <si>
    <t>MILANESA DE POLLO</t>
  </si>
  <si>
    <t>FAJITAS DE PUERCO</t>
  </si>
  <si>
    <t>CONCHA DE RES</t>
  </si>
  <si>
    <t>MILANESA DE RES</t>
  </si>
  <si>
    <t>CHICHARRON</t>
  </si>
  <si>
    <t>CORTES AMERICANOS NACIONALES</t>
  </si>
  <si>
    <t>ALITA ENCHILADA</t>
  </si>
  <si>
    <t>CARNE ARABE</t>
  </si>
  <si>
    <t>SAL DE CHAPULIN 70GR</t>
  </si>
  <si>
    <t>CHUMICHURRI PICOSO</t>
  </si>
  <si>
    <r>
      <t xml:space="preserve">CHUMICHURRI NORMAL </t>
    </r>
    <r>
      <rPr>
        <sz val="10"/>
        <color theme="1"/>
        <rFont val="Calibri"/>
        <family val="2"/>
        <scheme val="minor"/>
      </rPr>
      <t>"ETIQUETA VERDE"</t>
    </r>
  </si>
  <si>
    <r>
      <t xml:space="preserve">MACHA CACAHUATE 200 GR </t>
    </r>
    <r>
      <rPr>
        <sz val="10"/>
        <color theme="1"/>
        <rFont val="Calibri"/>
        <family val="2"/>
        <scheme val="minor"/>
      </rPr>
      <t>"CHILE MORITA"</t>
    </r>
  </si>
  <si>
    <r>
      <t>MACHA CACAHUATE 100 GR</t>
    </r>
    <r>
      <rPr>
        <sz val="10"/>
        <color theme="1"/>
        <rFont val="Calibri"/>
        <family val="2"/>
        <scheme val="minor"/>
      </rPr>
      <t xml:space="preserve">  "CHILE MORITA" </t>
    </r>
  </si>
  <si>
    <r>
      <t xml:space="preserve">SALSA MACHA 100 GR </t>
    </r>
    <r>
      <rPr>
        <sz val="11"/>
        <color theme="1"/>
        <rFont val="Calibri"/>
        <family val="2"/>
        <scheme val="minor"/>
      </rPr>
      <t>"ETIQUETA ROSA Y ROJA"</t>
    </r>
  </si>
  <si>
    <t>PICAÑA NACIONAL</t>
  </si>
  <si>
    <t>NEW YORK PRIME</t>
  </si>
  <si>
    <t>CHAMABARETE CHOICE</t>
  </si>
  <si>
    <t xml:space="preserve">COWBOY </t>
  </si>
  <si>
    <t>EXPORT RIB STERLING</t>
  </si>
  <si>
    <t>ARRACHERA NATURAL</t>
  </si>
  <si>
    <t>TROZO ECONOMICO</t>
  </si>
  <si>
    <t>CHAMBARETE S/H</t>
  </si>
  <si>
    <t>NEW YORK MADURADO</t>
  </si>
  <si>
    <t>GALLINA CHOICE</t>
  </si>
  <si>
    <t>CARNE PICADA DE PUERCO</t>
  </si>
  <si>
    <t>MOLIDA DE RES</t>
  </si>
  <si>
    <t>NUGUETTS</t>
  </si>
  <si>
    <t>MOLIDA DE PUERCO</t>
  </si>
  <si>
    <t>RETAZO DE POLLO</t>
  </si>
  <si>
    <t>ARRACHERA MARINADA</t>
  </si>
  <si>
    <t>CARRILERA</t>
  </si>
  <si>
    <t>BARRIGA DE PUERCO</t>
  </si>
  <si>
    <t>TOMAHAK DE PUERCO</t>
  </si>
  <si>
    <t>PAPA GAJO</t>
  </si>
  <si>
    <t>BISTEC P/ASAR</t>
  </si>
  <si>
    <t>TRIPAS</t>
  </si>
  <si>
    <t>CHICHARRON PRENSADO</t>
  </si>
  <si>
    <t>SAL DE GUSANO</t>
  </si>
  <si>
    <t>CONDIMENTO 4 CARNES</t>
  </si>
  <si>
    <t>SALSA DINAMITA</t>
  </si>
  <si>
    <r>
      <t xml:space="preserve">SAL DE CHAPULIN OAXACA 80 GR </t>
    </r>
    <r>
      <rPr>
        <sz val="10"/>
        <color theme="1"/>
        <rFont val="Calibri"/>
        <family val="2"/>
        <scheme val="minor"/>
      </rPr>
      <t>"ETIQUETA NEGRA"</t>
    </r>
  </si>
  <si>
    <t xml:space="preserve">SALSA MANGO CHIPOTLE </t>
  </si>
  <si>
    <r>
      <t xml:space="preserve">SALSA DE CHAPULIN NORMAL 250 ML </t>
    </r>
    <r>
      <rPr>
        <sz val="10"/>
        <color theme="1"/>
        <rFont val="Calibri"/>
        <family val="2"/>
        <scheme val="minor"/>
      </rPr>
      <t>"ETIQUETA NEGRA"</t>
    </r>
  </si>
  <si>
    <t>SALSA MACHA CACHUATE OAXACA "ETIQUETA NEGRA"</t>
  </si>
  <si>
    <r>
      <t xml:space="preserve">SALSA DE GUSANO NORMAL 250 ML </t>
    </r>
    <r>
      <rPr>
        <sz val="10"/>
        <color theme="1"/>
        <rFont val="Calibri"/>
        <family val="2"/>
        <scheme val="minor"/>
      </rPr>
      <t>"ETIQUETA NEGRA"</t>
    </r>
  </si>
  <si>
    <r>
      <t xml:space="preserve">SALSA DE GUSANO OAXACA 150 ML </t>
    </r>
    <r>
      <rPr>
        <sz val="10"/>
        <color theme="1"/>
        <rFont val="Calibri"/>
        <family val="2"/>
        <scheme val="minor"/>
      </rPr>
      <t>"ETIQUETA NEGRA"</t>
    </r>
  </si>
  <si>
    <t>SALSA OAXAQUEÑA 150 ML</t>
  </si>
  <si>
    <t>SALSA MACHA CHAPULIN 250 ML</t>
  </si>
  <si>
    <t>CARBON</t>
  </si>
  <si>
    <t>TOSTITADAS ROLLO</t>
  </si>
  <si>
    <t>CAMRON CHICO</t>
  </si>
  <si>
    <t>ESPALDILLA DE CARNERO</t>
  </si>
  <si>
    <t>NEW YORK CHOICE</t>
  </si>
  <si>
    <t>RIB EYE CHOICE</t>
  </si>
  <si>
    <t>CAMARON 16/20</t>
  </si>
  <si>
    <t>T BONE STERLING SILVER</t>
  </si>
  <si>
    <t>RIB EYE STERLING SIRLVER</t>
  </si>
  <si>
    <t>TOP SIRLOIN STERLING SILVER</t>
  </si>
  <si>
    <t>COWBOY STERLING SILVER</t>
  </si>
  <si>
    <t>SHORT RIB C/H STERLING SILVER</t>
  </si>
  <si>
    <t>TOSTITADAS 140 G</t>
  </si>
  <si>
    <t>TOSTITADAS 250 G</t>
  </si>
  <si>
    <t>TOSTITADAS 500 G</t>
  </si>
  <si>
    <t>GOUDA URUGUAYO</t>
  </si>
  <si>
    <t>QUESO GRANA PADANO</t>
  </si>
  <si>
    <t>QUESO IBERICO SEMICURADO</t>
  </si>
  <si>
    <t>QUESO IBERICO CURADO</t>
  </si>
  <si>
    <t>CREMA DE QUESO SEMICURADO</t>
  </si>
  <si>
    <t>CREMA DE QUESO DE CABRA</t>
  </si>
  <si>
    <t>CREMA DE QUESO CURADO</t>
  </si>
  <si>
    <t>PATE FRITZ</t>
  </si>
  <si>
    <t>JAMON SERRANO CINTA DE ORO</t>
  </si>
  <si>
    <t>TAPA REAL IBERICO</t>
  </si>
  <si>
    <t>SALCHICHA DE RES CAPISTRANO</t>
  </si>
  <si>
    <t>SALCHICHA DE CERDO CAPISTRANO</t>
  </si>
  <si>
    <t>SALCHICHA ALEMANA CERVEZA CAPISTRANO</t>
  </si>
  <si>
    <t>CASTELL CAJA</t>
  </si>
  <si>
    <t>243 PLANCHA 102.00</t>
  </si>
  <si>
    <t>547 POLLO AHUMADO 78.00</t>
  </si>
  <si>
    <t>436 PORK BELLY 140.00</t>
  </si>
  <si>
    <t>502 PORTER HOUSE 204.00</t>
  </si>
  <si>
    <t>244 PULPADE DELANTERO 177.00</t>
  </si>
  <si>
    <t>245 PULPADE ESPALDILLA KG 90.00</t>
  </si>
  <si>
    <t>322 PULPADE ESPALDILLA PZA 88.00</t>
  </si>
  <si>
    <t>245 PULPAFINA DE RES 220.00</t>
  </si>
  <si>
    <t>267 PULPANEGRA GALLINA 177.00</t>
  </si>
  <si>
    <t>248 QUESILLO CREMOSO 122.00</t>
  </si>
  <si>
    <t>248 QUESO AMERICANO LALA 144G 26.00</t>
  </si>
  <si>
    <t>250 QUESO AÑEJO. 116.00</t>
  </si>
  <si>
    <t>451 QUESOAZUL DANES 50.00</t>
  </si>
  <si>
    <t>406 QUESO AZUL TIPO ROQUEFORTPZA 54.00</t>
  </si>
  <si>
    <t>401 QUESO BOURSIN CENIZA PANFILO 6200</t>
  </si>
  <si>
    <t>400 QUESO BOURSIN DE NUEZ PANFILO 6200</t>
  </si>
  <si>
    <t>399 QUESO BOURSIN NATURAL PANFILO 6200</t>
  </si>
  <si>
    <t>396 QUESO BOURSIN PAQUETE PANFILO 72.00</t>
  </si>
  <si>
    <t>321 QUESO CAMBOZOLA 1256 30.00</t>
  </si>
  <si>
    <t>452 QUESO CAMEMBERT 76.00</t>
  </si>
  <si>
    <t>570 QUESO CAMEMBERT PRESIDENT 142.00</t>
  </si>
  <si>
    <t>251 QUESO CASTELLPOR CAJA 11500</t>
  </si>
  <si>
    <t>252 QUESO CASTELLPOR PAQ 1800</t>
  </si>
  <si>
    <t>512 QUESO CHESTER MENONITAKG. 145.00</t>
  </si>
  <si>
    <t>346 QUESO DABEHE 980.00</t>
  </si>
  <si>
    <t>420 QUESO DE CABRAEN CUNA PZA. 244.00</t>
  </si>
  <si>
    <t>365 QUESO DE CABRA RICARDI KG 500.00</t>
  </si>
  <si>
    <t>495 QUESO DE PUERCO BOTANERO. 100.00</t>
  </si>
  <si>
    <t>253 QUESO DE PUERCO CAP POR KG 133.00</t>
  </si>
  <si>
    <t>254 QUESO DE PUERCO CAP POR PAQ 130.00</t>
  </si>
  <si>
    <t>351 QUESO DE PUERCO EL PATRON 80.00</t>
  </si>
  <si>
    <t>450 QUESO DE PUERCO FRITZKG 100.00</t>
  </si>
  <si>
    <t>255 QUESO DE PUERCO FUD POR KG 145.00</t>
  </si>
  <si>
    <t>258 QUESO DE PUERCO FUD POR PZA 13500</t>
  </si>
  <si>
    <t>416 QUESO DE PUERCO PREMIUM NU 105.00</t>
  </si>
  <si>
    <t>362 QUESO DOBLE CREMA ZORAYRA CH 70.00</t>
  </si>
  <si>
    <t>456 QUESO FONDUE SUIZO PZA 193.00</t>
  </si>
  <si>
    <t>41 QUESO FRESCO ARTESANAL 85.00</t>
  </si>
  <si>
    <t>395 QUESO FRESCO DE CABRA PANFILO 56.00</t>
  </si>
  <si>
    <t>424 QUESO GRANA PADANO PZA 190.00</t>
  </si>
  <si>
    <t>421 QUESO IBERICO CURADO PZA 220.00</t>
  </si>
  <si>
    <t>455 QUESO IBERICO CURADO UNTABLE PZA 88.00</t>
  </si>
  <si>
    <t>500 PORTERHOUSE STERLING SILVER 685.00</t>
  </si>
  <si>
    <t>CHORIZO TIPO ITALIANO</t>
  </si>
  <si>
    <t>SALCHICHA DE PECHUGA DE PAVO CAPISTRANO</t>
  </si>
  <si>
    <t>MOLE POBLANO</t>
  </si>
  <si>
    <t>IBERIA 500 GR</t>
  </si>
  <si>
    <t>IBERIA 90 GR</t>
  </si>
  <si>
    <t>IBERIA 1 KG</t>
  </si>
  <si>
    <t>QUESO AZUL DANABLUE</t>
  </si>
  <si>
    <t>MANTEQUILLA KENRRY GOLD</t>
  </si>
  <si>
    <t>PARMESANO RALLADO</t>
  </si>
  <si>
    <t>PARMEZANO EN TROZO</t>
  </si>
  <si>
    <t>QUESO ASADERO NUEZ</t>
  </si>
  <si>
    <t>LONGANIZA ECONOMICA</t>
  </si>
  <si>
    <t xml:space="preserve">CHORIZO ESPAÑOL </t>
  </si>
  <si>
    <t xml:space="preserve">CHORIZO ARGENTINO </t>
  </si>
  <si>
    <t>SALCHICHA FRANKFURT DE CERDO</t>
  </si>
  <si>
    <t>ARROZ CON LECHE</t>
  </si>
  <si>
    <t>FLAN</t>
  </si>
  <si>
    <t>QUESO DE CABRA RICARDI</t>
  </si>
  <si>
    <t>BOURSIN DON FANFILO VARIOS</t>
  </si>
  <si>
    <t>QUESO AÑEJO</t>
  </si>
  <si>
    <t>QUESO FRESCO ARTESANAL</t>
  </si>
  <si>
    <t>QUESO ZORAYDA</t>
  </si>
  <si>
    <t>QUESILLO CREMOSO</t>
  </si>
  <si>
    <t>QUESO BOTANERO</t>
  </si>
  <si>
    <t>SALAMI WINNIS</t>
  </si>
  <si>
    <t>PEPPERONI WINNIS</t>
  </si>
  <si>
    <t>CHULETA AHUMADA</t>
  </si>
  <si>
    <t>RECORTE DE JAMON</t>
  </si>
  <si>
    <t>TOCINO WINNIS</t>
  </si>
  <si>
    <t>PATA DE RES EN VINAGRE</t>
  </si>
  <si>
    <t>PATA DE RES PREPARADA</t>
  </si>
  <si>
    <t>CHISTORRA WINNIS</t>
  </si>
  <si>
    <t>QUESO DE PUERCO FUD</t>
  </si>
  <si>
    <t>GALANTINA FRITZ</t>
  </si>
  <si>
    <t>JAMON VIRGINIA AHUMADO LEDO</t>
  </si>
  <si>
    <t>QUESO DE PUERCO CAPISTRANO</t>
  </si>
  <si>
    <t>JAMON DE PAVO FUD</t>
  </si>
  <si>
    <t>JAMON DE ESPALDILLA ARCOS</t>
  </si>
  <si>
    <t>JAMON AMERICANO LEDO</t>
  </si>
  <si>
    <t>JAMON DE PIERNA CAPISTRANO</t>
  </si>
  <si>
    <t>JAMON DE PAVO FRITZ</t>
  </si>
  <si>
    <t>QUESO DE PUERCO FRITZ</t>
  </si>
  <si>
    <t>PIERNA AHUMADA LEDO</t>
  </si>
  <si>
    <t>JAMON DE PAVO MARIETA</t>
  </si>
  <si>
    <t>CREMA ALPURA ENTERA</t>
  </si>
  <si>
    <t xml:space="preserve">QUESO AZUL </t>
  </si>
  <si>
    <t>QUESO PHILADELPHIA</t>
  </si>
  <si>
    <t>CREMA NATURAL</t>
  </si>
  <si>
    <t>PAN ARABE</t>
  </si>
  <si>
    <t>JAMON DE PAVO HORNEADO EL PATRON</t>
  </si>
  <si>
    <t>SALCHICHA ANNY AZUL</t>
  </si>
  <si>
    <t>SALCHICHA HOT DOG FUD</t>
  </si>
  <si>
    <t>SALCHICHA DE PAVO FUD</t>
  </si>
  <si>
    <t>GOUDA BOTANERO</t>
  </si>
  <si>
    <t>LONGANIZA CASERA</t>
  </si>
  <si>
    <t>ADOBO</t>
  </si>
  <si>
    <t>SALCHICHA FRANKFURT FRITZ</t>
  </si>
  <si>
    <t>LOMO EMBUCHADO FRITZ</t>
  </si>
  <si>
    <t>JAMON DE LOMO ALMENDRADO</t>
  </si>
  <si>
    <t>PIERNA DE PAVO AHUMADA</t>
  </si>
  <si>
    <t>JAMON DE PECHUGA DE PAVO EL PATRON</t>
  </si>
  <si>
    <t>JAMON YOK LEDO</t>
  </si>
  <si>
    <t>MAIZ POZOLERO POBLANA</t>
  </si>
  <si>
    <t>MAIZ POZOLERO MORELOS</t>
  </si>
  <si>
    <t>MANTECA</t>
  </si>
  <si>
    <t>CHULETON RES</t>
  </si>
  <si>
    <t>JAMON DE LOMO MIEL</t>
  </si>
  <si>
    <t>JAMON DE PIERNA HOLANDES EL PATRON</t>
  </si>
  <si>
    <t>JAMON DE PIERNA SABORI EXTRA FINO</t>
  </si>
  <si>
    <t>JAMON DE PECHUGA SABORI</t>
  </si>
  <si>
    <t>JAMON DE LOMO/PISTACHE URBI</t>
  </si>
  <si>
    <t>MOLE COLORADITO/ROJO</t>
  </si>
  <si>
    <t>NATA 1/4 DON PANFILO</t>
  </si>
  <si>
    <t>NEW YORK STERLING SILVER</t>
  </si>
  <si>
    <t>JAMON DE PECHUGA DE PAVO SAN RAFAEL</t>
  </si>
  <si>
    <t>PIERNA C/ CUERO</t>
  </si>
  <si>
    <t>PAQUETE PARRILERO ESPECIAL</t>
  </si>
  <si>
    <t>SALCHICA ANNY ROJA</t>
  </si>
  <si>
    <r>
      <t xml:space="preserve">SALSA DE CHAPULIN NORMAL 150 ML </t>
    </r>
    <r>
      <rPr>
        <sz val="10"/>
        <color theme="1"/>
        <rFont val="Calibri"/>
        <family val="2"/>
        <scheme val="minor"/>
      </rPr>
      <t>"ETIQUETA NEGRA"</t>
    </r>
  </si>
  <si>
    <t>TOCINO DE PIERNA</t>
  </si>
  <si>
    <t>JAMON URBY ALMENDRA</t>
  </si>
  <si>
    <t>YOGURT 1/2 LT DON PANFILO</t>
  </si>
  <si>
    <t>ARRACHERA TEXANA BETS WEST</t>
  </si>
  <si>
    <t>ARRACHERA NATURAL STERLING</t>
  </si>
  <si>
    <t>CAMARON U10 S/C</t>
  </si>
  <si>
    <t>CAMARON U12 S/C</t>
  </si>
  <si>
    <t>CAMARON U15 S/C</t>
  </si>
  <si>
    <t>CARNE AL PASTOR PRECOCIDA</t>
  </si>
  <si>
    <t>CARNE ENCHILADA ESPECIAL</t>
  </si>
  <si>
    <t>CHORIZO A A LA SIDRA OBERTAL</t>
  </si>
  <si>
    <t>CHISTORRA FRITZ GOURMETZ</t>
  </si>
  <si>
    <t>CHORIZO DE PAVO OBERTAL PZA</t>
  </si>
  <si>
    <t>CHORIZO ESPAÑOL SABOR CERVEZA CAPISTRANO</t>
  </si>
  <si>
    <t>CHORIZO TIPO OAXACA</t>
  </si>
  <si>
    <t>CHORIZO PAMPLONA OBERTAL KG</t>
  </si>
  <si>
    <t>CHORIZO SALAMANCA OBERTAL KG</t>
  </si>
  <si>
    <t>CONTRA EXCEL POR CAJA</t>
  </si>
  <si>
    <t>CREMA ALPURA R/G</t>
  </si>
  <si>
    <t>DESCARNE DE PUERCO</t>
  </si>
  <si>
    <t>JAMON DE PEÑARANDA DE PIERNA YORK</t>
  </si>
  <si>
    <t>MANTEQUILLA GLORIA "PLATA" GOURMET</t>
  </si>
  <si>
    <t>MANTEQUILLA GLORIA "AMARILLA" (CON SAL)</t>
  </si>
  <si>
    <t>PALITOS DE QUESO</t>
  </si>
  <si>
    <t>JAMON DE PECHUGA DE PAVO OVAL NUTRES</t>
  </si>
  <si>
    <t>CHISTORRA METZ GOURMETZ PZA</t>
  </si>
  <si>
    <t>QUESO FONDUE SUIZO PZA</t>
  </si>
  <si>
    <t>QUESO IDIAZABAL AHUMADO PZA</t>
  </si>
  <si>
    <t>QUESO MANCHEGO SEMICURADO PZA</t>
  </si>
  <si>
    <t>QUESO MANCHEGO CASA DEL CAMPO PZA</t>
  </si>
  <si>
    <t>QUESO LA LEYENDA PZA</t>
  </si>
  <si>
    <t>QUESO PANELA KG</t>
  </si>
  <si>
    <t>QUESO PARMIGIANO KG</t>
  </si>
  <si>
    <t>REDONDO IGLESIAS PZA</t>
  </si>
  <si>
    <t>RETAZO DE RES PZA</t>
  </si>
  <si>
    <t>RIB EYE ROLL STERLING SILVER</t>
  </si>
  <si>
    <t>ROASTBEEF POR PZA</t>
  </si>
  <si>
    <t>ROASTBEEF AHUMADO OBERTAL KG</t>
  </si>
  <si>
    <t>SALCHICHA SCHUBLING FRITZ PZA</t>
  </si>
  <si>
    <t>SALCHICHA FRANKFURT TAVERNETTA</t>
  </si>
  <si>
    <r>
      <t xml:space="preserve">SALSA DE CHAPULIN PICANTE 150 ML </t>
    </r>
    <r>
      <rPr>
        <sz val="10"/>
        <color theme="1"/>
        <rFont val="Calibri"/>
        <family val="2"/>
        <scheme val="minor"/>
      </rPr>
      <t>"ETIQUETA ROJA"</t>
    </r>
  </si>
  <si>
    <r>
      <t>SALSA DE CHAPULIN PICANTE 250 ML</t>
    </r>
    <r>
      <rPr>
        <sz val="10"/>
        <color theme="1"/>
        <rFont val="Calibri"/>
        <family val="2"/>
        <scheme val="minor"/>
      </rPr>
      <t xml:space="preserve"> "ETIQUETA ROJA"</t>
    </r>
  </si>
  <si>
    <r>
      <t>SALSA DE GUSANO PICANTE 150 ML</t>
    </r>
    <r>
      <rPr>
        <sz val="10"/>
        <color theme="1"/>
        <rFont val="Calibri"/>
        <family val="2"/>
        <scheme val="minor"/>
      </rPr>
      <t xml:space="preserve"> "ETIQUETA ROJA"</t>
    </r>
  </si>
  <si>
    <t>TOMAHAK STERLING SILVER</t>
  </si>
  <si>
    <t>BISTEC CORTE ESTRELLA P/ASAR</t>
  </si>
  <si>
    <r>
      <t xml:space="preserve">MACHA CON SEMILLAS Y ACEITE DE OLIVO </t>
    </r>
    <r>
      <rPr>
        <sz val="10"/>
        <color theme="1"/>
        <rFont val="Calibri"/>
        <family val="2"/>
        <scheme val="minor"/>
      </rPr>
      <t>"ETIQUETA NEGRA"</t>
    </r>
  </si>
  <si>
    <r>
      <t xml:space="preserve">SALSA MACHA CHAPULIN 235 GR </t>
    </r>
    <r>
      <rPr>
        <sz val="10"/>
        <color theme="1"/>
        <rFont val="Calibri"/>
        <family val="2"/>
        <scheme val="minor"/>
      </rPr>
      <t>"ETIQUETA ROJA"</t>
    </r>
  </si>
  <si>
    <t>CREMA DE BRIE PZA</t>
  </si>
  <si>
    <t>CREMA DE OVEJA ESPAÑOL PZA</t>
  </si>
  <si>
    <t>QUESO DE CABRA EN CUNA PZA</t>
  </si>
  <si>
    <t>CREMA DE QUESO A LA TRUFFE PZA</t>
  </si>
  <si>
    <t>ESPALDILLA DE RES C/H  /RANAS</t>
  </si>
  <si>
    <t>TAPAS REAL IBERICO PZA</t>
  </si>
  <si>
    <t>TAVERNETA CULATELLO REBANADO KG "SERRANO"</t>
  </si>
  <si>
    <t xml:space="preserve">CHAMABARETE C/H </t>
  </si>
  <si>
    <t>JAMON S/H COMBO</t>
  </si>
  <si>
    <r>
      <t xml:space="preserve">MANCHEGO PIÑA/ALMPISTA/SH/SA  </t>
    </r>
    <r>
      <rPr>
        <b/>
        <sz val="14"/>
        <color theme="1"/>
        <rFont val="Calibri"/>
        <family val="2"/>
        <scheme val="minor"/>
      </rPr>
      <t>COMQUE</t>
    </r>
  </si>
  <si>
    <t>PANZA DE RES POR CAJA</t>
  </si>
  <si>
    <t>PESCUEZO DE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</si>
</sst>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6"/>
      <color theme="1"/>
      <name val="Times New Roman"/>
      <family val="1"/>
    </font>
    <font>
      <sz val="26"/>
      <color theme="1"/>
      <name val="Calibri"/>
      <family val="2"/>
      <scheme val="minor"/>
    </font>
    <font>
      <sz val="20"/>
      <color theme="1"/>
      <name val="Times New Roman"/>
      <family val="1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Protection="1"/>
    <xf numFmtId="0" fontId="0" fillId="0" borderId="0" xfId="0" applyFill="1" applyProtection="1"/>
    <xf numFmtId="0" fontId="4" fillId="0" borderId="4" xfId="0" applyFont="1" applyFill="1" applyBorder="1" applyAlignment="1" applyProtection="1">
      <alignment horizontal="right"/>
    </xf>
    <xf numFmtId="0" fontId="4" fillId="0" borderId="4" xfId="0" applyFont="1" applyFill="1" applyBorder="1" applyProtection="1"/>
    <xf numFmtId="4" fontId="4" fillId="0" borderId="4" xfId="0" applyNumberFormat="1" applyFont="1" applyBorder="1" applyProtection="1"/>
    <xf numFmtId="4" fontId="5" fillId="0" borderId="4" xfId="0" applyNumberFormat="1" applyFont="1" applyFill="1" applyBorder="1" applyProtection="1"/>
    <xf numFmtId="44" fontId="4" fillId="0" borderId="4" xfId="1" applyFont="1" applyFill="1" applyBorder="1" applyProtection="1"/>
    <xf numFmtId="0" fontId="4" fillId="0" borderId="0" xfId="0" applyFont="1" applyFill="1" applyProtection="1"/>
    <xf numFmtId="0" fontId="2" fillId="0" borderId="4" xfId="0" applyFont="1" applyFill="1" applyBorder="1" applyProtection="1"/>
    <xf numFmtId="4" fontId="2" fillId="0" borderId="4" xfId="0" applyNumberFormat="1" applyFont="1" applyFill="1" applyBorder="1" applyProtection="1"/>
    <xf numFmtId="44" fontId="2" fillId="0" borderId="4" xfId="1" applyFont="1" applyFill="1" applyBorder="1" applyProtection="1"/>
    <xf numFmtId="0" fontId="3" fillId="0" borderId="4" xfId="0" applyFont="1" applyBorder="1" applyProtection="1"/>
    <xf numFmtId="4" fontId="3" fillId="0" borderId="4" xfId="0" applyNumberFormat="1" applyFont="1" applyBorder="1" applyProtection="1"/>
    <xf numFmtId="44" fontId="3" fillId="0" borderId="4" xfId="1" applyFont="1" applyBorder="1" applyProtection="1"/>
    <xf numFmtId="44" fontId="0" fillId="0" borderId="0" xfId="1" applyFont="1" applyProtection="1"/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4" fontId="0" fillId="0" borderId="0" xfId="0" applyNumberFormat="1" applyProtection="1"/>
    <xf numFmtId="0" fontId="10" fillId="0" borderId="0" xfId="0" applyFont="1" applyProtection="1"/>
    <xf numFmtId="0" fontId="6" fillId="0" borderId="0" xfId="0" applyFont="1" applyFill="1" applyProtection="1"/>
    <xf numFmtId="44" fontId="0" fillId="0" borderId="4" xfId="1" applyFont="1" applyBorder="1" applyProtection="1"/>
    <xf numFmtId="0" fontId="9" fillId="0" borderId="1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0" xfId="0" applyFont="1" applyFill="1" applyBorder="1" applyProtection="1"/>
    <xf numFmtId="0" fontId="2" fillId="2" borderId="4" xfId="0" applyFont="1" applyFill="1" applyBorder="1" applyProtection="1"/>
    <xf numFmtId="44" fontId="9" fillId="0" borderId="2" xfId="1" applyFont="1" applyBorder="1" applyAlignment="1" applyProtection="1">
      <alignment horizontal="center"/>
    </xf>
    <xf numFmtId="44" fontId="11" fillId="0" borderId="2" xfId="1" applyFont="1" applyFill="1" applyBorder="1" applyAlignment="1" applyProtection="1">
      <alignment horizontal="center"/>
    </xf>
    <xf numFmtId="44" fontId="4" fillId="0" borderId="5" xfId="1" applyFont="1" applyBorder="1" applyAlignment="1" applyProtection="1">
      <alignment horizontal="center" vertical="center"/>
    </xf>
    <xf numFmtId="44" fontId="4" fillId="0" borderId="7" xfId="1" applyFont="1" applyBorder="1" applyAlignment="1" applyProtection="1">
      <alignment horizontal="center" vertical="center"/>
    </xf>
    <xf numFmtId="44" fontId="12" fillId="0" borderId="4" xfId="1" applyFont="1" applyFill="1" applyBorder="1" applyProtection="1"/>
    <xf numFmtId="0" fontId="2" fillId="0" borderId="4" xfId="0" applyFont="1" applyFill="1" applyBorder="1" applyAlignment="1" applyProtection="1"/>
    <xf numFmtId="44" fontId="2" fillId="0" borderId="4" xfId="1" applyFont="1" applyFill="1" applyBorder="1" applyAlignment="1" applyProtection="1"/>
    <xf numFmtId="0" fontId="0" fillId="0" borderId="0" xfId="0" applyAlignment="1" applyProtection="1"/>
    <xf numFmtId="0" fontId="7" fillId="0" borderId="0" xfId="0" applyFont="1" applyAlignment="1" applyProtection="1"/>
    <xf numFmtId="4" fontId="2" fillId="0" borderId="4" xfId="0" applyNumberFormat="1" applyFont="1" applyFill="1" applyBorder="1" applyAlignment="1" applyProtection="1"/>
    <xf numFmtId="4" fontId="2" fillId="0" borderId="4" xfId="0" applyNumberFormat="1" applyFont="1" applyBorder="1" applyAlignment="1" applyProtection="1">
      <alignment horizontal="center"/>
    </xf>
    <xf numFmtId="4" fontId="2" fillId="0" borderId="5" xfId="0" applyNumberFormat="1" applyFont="1" applyBorder="1" applyAlignment="1" applyProtection="1">
      <alignment horizontal="center" vertical="center"/>
    </xf>
    <xf numFmtId="4" fontId="2" fillId="0" borderId="7" xfId="0" applyNumberFormat="1" applyFont="1" applyBorder="1" applyAlignment="1" applyProtection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zoomScale="85" zoomScaleNormal="85" workbookViewId="0">
      <pane ySplit="4" topLeftCell="A300" activePane="bottomLeft" state="frozen"/>
      <selection activeCell="A4" sqref="A4"/>
      <selection pane="bottomLeft" activeCell="G312" sqref="G312"/>
    </sheetView>
  </sheetViews>
  <sheetFormatPr baseColWidth="10" defaultRowHeight="15" x14ac:dyDescent="0.25"/>
  <cols>
    <col min="1" max="1" width="5.5703125" style="17" bestFit="1" customWidth="1"/>
    <col min="2" max="2" width="64.85546875" style="1" bestFit="1" customWidth="1"/>
    <col min="3" max="3" width="19.28515625" style="18" hidden="1" customWidth="1"/>
    <col min="4" max="4" width="20.85546875" style="18" bestFit="1" customWidth="1"/>
    <col min="5" max="5" width="14.7109375" style="1" bestFit="1" customWidth="1"/>
    <col min="6" max="6" width="17.42578125" style="15" bestFit="1" customWidth="1"/>
    <col min="7" max="7" width="32.140625" style="15" bestFit="1" customWidth="1"/>
    <col min="8" max="8" width="5.28515625" style="1" customWidth="1"/>
    <col min="9" max="16384" width="11.42578125" style="1"/>
  </cols>
  <sheetData>
    <row r="1" spans="1:7" s="19" customFormat="1" ht="33.75" x14ac:dyDescent="0.5">
      <c r="A1" s="22" t="s">
        <v>0</v>
      </c>
      <c r="B1" s="23"/>
      <c r="C1" s="23"/>
      <c r="D1" s="23"/>
      <c r="E1" s="23"/>
      <c r="F1" s="34"/>
      <c r="G1" s="24"/>
    </row>
    <row r="2" spans="1:7" s="19" customFormat="1" ht="33.75" x14ac:dyDescent="0.5">
      <c r="A2" s="22" t="s">
        <v>1</v>
      </c>
      <c r="B2" s="23"/>
      <c r="C2" s="23"/>
      <c r="D2" s="23"/>
      <c r="E2" s="23"/>
      <c r="F2" s="34"/>
      <c r="G2" s="24"/>
    </row>
    <row r="3" spans="1:7" s="20" customFormat="1" ht="26.25" x14ac:dyDescent="0.4">
      <c r="A3" s="25" t="s">
        <v>42</v>
      </c>
      <c r="B3" s="26"/>
      <c r="C3" s="27"/>
      <c r="D3" s="26"/>
      <c r="E3" s="26"/>
      <c r="F3" s="35"/>
      <c r="G3" s="28"/>
    </row>
    <row r="4" spans="1:7" s="8" customFormat="1" ht="21" x14ac:dyDescent="0.35">
      <c r="A4" s="3" t="s">
        <v>2</v>
      </c>
      <c r="B4" s="4" t="s">
        <v>3</v>
      </c>
      <c r="C4" s="5" t="s">
        <v>4</v>
      </c>
      <c r="D4" s="6" t="s">
        <v>5</v>
      </c>
      <c r="E4" s="6" t="s">
        <v>6</v>
      </c>
      <c r="F4" s="7" t="s">
        <v>7</v>
      </c>
      <c r="G4" s="7" t="s">
        <v>8</v>
      </c>
    </row>
    <row r="5" spans="1:7" ht="18.75" x14ac:dyDescent="0.3">
      <c r="A5" s="9">
        <v>1</v>
      </c>
      <c r="B5" s="9" t="s">
        <v>273</v>
      </c>
      <c r="C5" s="9"/>
      <c r="D5" s="10">
        <v>21</v>
      </c>
      <c r="E5" s="9"/>
      <c r="F5" s="11">
        <v>120</v>
      </c>
      <c r="G5" s="11">
        <f>D5*F5</f>
        <v>2520</v>
      </c>
    </row>
    <row r="6" spans="1:7" ht="18.75" x14ac:dyDescent="0.3">
      <c r="A6" s="9">
        <v>2</v>
      </c>
      <c r="B6" s="9" t="s">
        <v>54</v>
      </c>
      <c r="C6" s="9"/>
      <c r="D6" s="10">
        <v>323.48</v>
      </c>
      <c r="E6" s="9"/>
      <c r="F6" s="11">
        <v>138</v>
      </c>
      <c r="G6" s="11">
        <f t="shared" ref="G6:G14" si="0">D6*F6</f>
        <v>44640.240000000005</v>
      </c>
    </row>
    <row r="7" spans="1:7" ht="18.75" x14ac:dyDescent="0.3">
      <c r="A7" s="9">
        <v>3</v>
      </c>
      <c r="B7" s="9" t="s">
        <v>104</v>
      </c>
      <c r="C7" s="9"/>
      <c r="D7" s="10">
        <v>5.24</v>
      </c>
      <c r="E7" s="9"/>
      <c r="F7" s="11">
        <v>125</v>
      </c>
      <c r="G7" s="11">
        <f t="shared" si="0"/>
        <v>655</v>
      </c>
    </row>
    <row r="8" spans="1:7" s="2" customFormat="1" ht="18.75" x14ac:dyDescent="0.3">
      <c r="A8" s="9">
        <v>4</v>
      </c>
      <c r="B8" s="9" t="s">
        <v>300</v>
      </c>
      <c r="C8" s="9"/>
      <c r="D8" s="10">
        <v>16.3</v>
      </c>
      <c r="E8" s="9"/>
      <c r="F8" s="11">
        <v>435</v>
      </c>
      <c r="G8" s="11">
        <f t="shared" si="0"/>
        <v>7090.5</v>
      </c>
    </row>
    <row r="9" spans="1:7" ht="18.75" x14ac:dyDescent="0.3">
      <c r="A9" s="9">
        <v>5</v>
      </c>
      <c r="B9" s="9" t="s">
        <v>127</v>
      </c>
      <c r="C9" s="9"/>
      <c r="D9" s="10">
        <v>106.16</v>
      </c>
      <c r="E9" s="9"/>
      <c r="F9" s="11">
        <v>204</v>
      </c>
      <c r="G9" s="11">
        <f t="shared" si="0"/>
        <v>21656.639999999999</v>
      </c>
    </row>
    <row r="10" spans="1:7" ht="18.75" x14ac:dyDescent="0.3">
      <c r="A10" s="9">
        <v>6</v>
      </c>
      <c r="B10" s="9" t="s">
        <v>117</v>
      </c>
      <c r="C10" s="9"/>
      <c r="D10" s="10">
        <v>1.84</v>
      </c>
      <c r="E10" s="9"/>
      <c r="F10" s="11">
        <v>198</v>
      </c>
      <c r="G10" s="11">
        <f t="shared" si="0"/>
        <v>364.32</v>
      </c>
    </row>
    <row r="11" spans="1:7" ht="18.75" x14ac:dyDescent="0.3">
      <c r="A11" s="9">
        <v>7</v>
      </c>
      <c r="B11" s="9" t="s">
        <v>301</v>
      </c>
      <c r="C11" s="9"/>
      <c r="D11" s="10">
        <v>1.2</v>
      </c>
      <c r="E11" s="9"/>
      <c r="F11" s="11">
        <v>442</v>
      </c>
      <c r="G11" s="11">
        <f t="shared" si="0"/>
        <v>530.4</v>
      </c>
    </row>
    <row r="12" spans="1:7" ht="18.75" x14ac:dyDescent="0.3">
      <c r="A12" s="9">
        <v>8</v>
      </c>
      <c r="B12" s="9" t="s">
        <v>95</v>
      </c>
      <c r="C12" s="9"/>
      <c r="D12" s="10">
        <v>129.69999999999999</v>
      </c>
      <c r="E12" s="9"/>
      <c r="F12" s="11">
        <v>105</v>
      </c>
      <c r="G12" s="11">
        <f t="shared" si="0"/>
        <v>13618.499999999998</v>
      </c>
    </row>
    <row r="13" spans="1:7" ht="18.75" x14ac:dyDescent="0.3">
      <c r="A13" s="9">
        <v>9</v>
      </c>
      <c r="B13" s="9" t="s">
        <v>94</v>
      </c>
      <c r="C13" s="9"/>
      <c r="D13" s="10">
        <v>179.76</v>
      </c>
      <c r="E13" s="9"/>
      <c r="F13" s="11">
        <v>112</v>
      </c>
      <c r="G13" s="11">
        <f t="shared" si="0"/>
        <v>20133.12</v>
      </c>
    </row>
    <row r="14" spans="1:7" ht="18.75" x14ac:dyDescent="0.3">
      <c r="A14" s="9">
        <v>10</v>
      </c>
      <c r="B14" s="9" t="s">
        <v>29</v>
      </c>
      <c r="C14" s="9"/>
      <c r="D14" s="10">
        <v>11.8</v>
      </c>
      <c r="E14" s="9"/>
      <c r="F14" s="11">
        <v>442</v>
      </c>
      <c r="G14" s="11">
        <f t="shared" si="0"/>
        <v>5215.6000000000004</v>
      </c>
    </row>
    <row r="15" spans="1:7" ht="18.75" x14ac:dyDescent="0.3">
      <c r="A15" s="9">
        <v>11</v>
      </c>
      <c r="B15" s="9" t="s">
        <v>233</v>
      </c>
      <c r="C15" s="9"/>
      <c r="D15" s="10"/>
      <c r="E15" s="9">
        <v>4</v>
      </c>
      <c r="F15" s="11">
        <v>23</v>
      </c>
      <c r="G15" s="11">
        <f>E15*F15</f>
        <v>92</v>
      </c>
    </row>
    <row r="16" spans="1:7" ht="18.75" x14ac:dyDescent="0.3">
      <c r="A16" s="9">
        <v>12</v>
      </c>
      <c r="B16" s="9" t="s">
        <v>83</v>
      </c>
      <c r="C16" s="9"/>
      <c r="D16" s="10">
        <v>88.42</v>
      </c>
      <c r="E16" s="9"/>
      <c r="F16" s="11">
        <v>240</v>
      </c>
      <c r="G16" s="11">
        <f t="shared" ref="G16:G21" si="1">D16*F16</f>
        <v>21220.799999999999</v>
      </c>
    </row>
    <row r="17" spans="1:7" ht="18.75" x14ac:dyDescent="0.3">
      <c r="A17" s="9">
        <v>13</v>
      </c>
      <c r="B17" s="9" t="s">
        <v>31</v>
      </c>
      <c r="C17" s="9"/>
      <c r="D17" s="10">
        <v>20</v>
      </c>
      <c r="E17" s="9"/>
      <c r="F17" s="11">
        <v>140</v>
      </c>
      <c r="G17" s="11">
        <f t="shared" si="1"/>
        <v>2800</v>
      </c>
    </row>
    <row r="18" spans="1:7" ht="18.75" x14ac:dyDescent="0.3">
      <c r="A18" s="9">
        <v>14</v>
      </c>
      <c r="B18" s="9" t="s">
        <v>129</v>
      </c>
      <c r="C18" s="9"/>
      <c r="D18" s="10">
        <v>30</v>
      </c>
      <c r="E18" s="9"/>
      <c r="F18" s="11">
        <v>100</v>
      </c>
      <c r="G18" s="11">
        <f t="shared" si="1"/>
        <v>3000</v>
      </c>
    </row>
    <row r="19" spans="1:7" ht="18.75" x14ac:dyDescent="0.3">
      <c r="A19" s="9">
        <v>15</v>
      </c>
      <c r="B19" s="9" t="s">
        <v>61</v>
      </c>
      <c r="C19" s="9"/>
      <c r="D19" s="10">
        <v>68</v>
      </c>
      <c r="E19" s="9"/>
      <c r="F19" s="11">
        <v>110</v>
      </c>
      <c r="G19" s="11">
        <f t="shared" si="1"/>
        <v>7480</v>
      </c>
    </row>
    <row r="20" spans="1:7" ht="18.75" x14ac:dyDescent="0.3">
      <c r="A20" s="9">
        <v>16</v>
      </c>
      <c r="B20" s="9" t="s">
        <v>132</v>
      </c>
      <c r="C20" s="9"/>
      <c r="D20" s="10">
        <v>3.52</v>
      </c>
      <c r="E20" s="9"/>
      <c r="F20" s="11">
        <v>90</v>
      </c>
      <c r="G20" s="11">
        <f t="shared" si="1"/>
        <v>316.8</v>
      </c>
    </row>
    <row r="21" spans="1:7" ht="18.75" x14ac:dyDescent="0.3">
      <c r="A21" s="9">
        <v>17</v>
      </c>
      <c r="B21" s="9" t="s">
        <v>65</v>
      </c>
      <c r="C21" s="9"/>
      <c r="D21" s="10">
        <v>1498.03</v>
      </c>
      <c r="E21" s="9"/>
      <c r="F21" s="11">
        <v>198</v>
      </c>
      <c r="G21" s="11">
        <f t="shared" si="1"/>
        <v>296609.94</v>
      </c>
    </row>
    <row r="22" spans="1:7" ht="18.75" x14ac:dyDescent="0.3">
      <c r="A22" s="9">
        <v>19</v>
      </c>
      <c r="B22" s="9" t="s">
        <v>236</v>
      </c>
      <c r="C22" s="9"/>
      <c r="D22" s="10"/>
      <c r="E22" s="9">
        <v>4</v>
      </c>
      <c r="F22" s="11">
        <v>62</v>
      </c>
      <c r="G22" s="11">
        <f>E22*F22</f>
        <v>248</v>
      </c>
    </row>
    <row r="23" spans="1:7" ht="18.75" x14ac:dyDescent="0.3">
      <c r="A23" s="9">
        <v>20</v>
      </c>
      <c r="B23" s="9" t="s">
        <v>34</v>
      </c>
      <c r="C23" s="9"/>
      <c r="D23" s="10">
        <f>68.7+23.9</f>
        <v>92.6</v>
      </c>
      <c r="E23" s="9"/>
      <c r="F23" s="11">
        <v>110</v>
      </c>
      <c r="G23" s="11">
        <f t="shared" ref="G23:G32" si="2">D23*F23</f>
        <v>10186</v>
      </c>
    </row>
    <row r="24" spans="1:7" ht="18.75" x14ac:dyDescent="0.3">
      <c r="A24" s="9">
        <v>21</v>
      </c>
      <c r="B24" s="9" t="s">
        <v>66</v>
      </c>
      <c r="C24" s="9"/>
      <c r="D24" s="10">
        <v>75.760000000000005</v>
      </c>
      <c r="E24" s="9"/>
      <c r="F24" s="11">
        <v>45</v>
      </c>
      <c r="G24" s="11">
        <f t="shared" si="2"/>
        <v>3409.2000000000003</v>
      </c>
    </row>
    <row r="25" spans="1:7" ht="18.75" x14ac:dyDescent="0.3">
      <c r="A25" s="9">
        <v>22</v>
      </c>
      <c r="B25" s="9" t="s">
        <v>44</v>
      </c>
      <c r="C25" s="9"/>
      <c r="D25" s="10">
        <v>9.99</v>
      </c>
      <c r="E25" s="9"/>
      <c r="F25" s="11">
        <v>580</v>
      </c>
      <c r="G25" s="11">
        <f t="shared" si="2"/>
        <v>5794.2</v>
      </c>
    </row>
    <row r="26" spans="1:7" ht="18.75" x14ac:dyDescent="0.3">
      <c r="A26" s="9">
        <v>23</v>
      </c>
      <c r="B26" s="9" t="s">
        <v>152</v>
      </c>
      <c r="C26" s="9"/>
      <c r="D26" s="10">
        <v>24.97</v>
      </c>
      <c r="E26" s="9"/>
      <c r="F26" s="11">
        <v>460</v>
      </c>
      <c r="G26" s="11">
        <f t="shared" si="2"/>
        <v>11486.199999999999</v>
      </c>
    </row>
    <row r="27" spans="1:7" ht="18.75" x14ac:dyDescent="0.3">
      <c r="A27" s="9">
        <v>24</v>
      </c>
      <c r="B27" s="9" t="s">
        <v>81</v>
      </c>
      <c r="C27" s="9"/>
      <c r="D27" s="10">
        <v>87</v>
      </c>
      <c r="E27" s="9"/>
      <c r="F27" s="11">
        <v>140</v>
      </c>
      <c r="G27" s="11">
        <f t="shared" si="2"/>
        <v>12180</v>
      </c>
    </row>
    <row r="28" spans="1:7" ht="18.75" x14ac:dyDescent="0.3">
      <c r="A28" s="9">
        <v>25</v>
      </c>
      <c r="B28" s="9" t="s">
        <v>302</v>
      </c>
      <c r="C28" s="9"/>
      <c r="D28" s="10">
        <v>22.7</v>
      </c>
      <c r="E28" s="9"/>
      <c r="F28" s="11">
        <v>565</v>
      </c>
      <c r="G28" s="11">
        <f t="shared" si="2"/>
        <v>12825.5</v>
      </c>
    </row>
    <row r="29" spans="1:7" ht="18.75" x14ac:dyDescent="0.3">
      <c r="A29" s="9">
        <v>26</v>
      </c>
      <c r="B29" s="9" t="s">
        <v>303</v>
      </c>
      <c r="C29" s="9"/>
      <c r="D29" s="10">
        <v>11.35</v>
      </c>
      <c r="E29" s="9"/>
      <c r="F29" s="11">
        <v>530</v>
      </c>
      <c r="G29" s="11">
        <f t="shared" si="2"/>
        <v>6015.5</v>
      </c>
    </row>
    <row r="30" spans="1:7" ht="18.75" x14ac:dyDescent="0.3">
      <c r="A30" s="9">
        <v>27</v>
      </c>
      <c r="B30" s="9" t="s">
        <v>304</v>
      </c>
      <c r="C30" s="9"/>
      <c r="D30" s="10">
        <v>9.08</v>
      </c>
      <c r="E30" s="9"/>
      <c r="F30" s="11">
        <v>490</v>
      </c>
      <c r="G30" s="11">
        <f t="shared" si="2"/>
        <v>4449.2</v>
      </c>
    </row>
    <row r="31" spans="1:7" ht="18.75" x14ac:dyDescent="0.3">
      <c r="A31" s="9">
        <v>28</v>
      </c>
      <c r="B31" s="9" t="s">
        <v>148</v>
      </c>
      <c r="C31" s="9"/>
      <c r="D31" s="10">
        <v>110</v>
      </c>
      <c r="E31" s="9"/>
      <c r="F31" s="11">
        <v>130</v>
      </c>
      <c r="G31" s="11">
        <f t="shared" si="2"/>
        <v>14300</v>
      </c>
    </row>
    <row r="32" spans="1:7" ht="18.75" x14ac:dyDescent="0.3">
      <c r="A32" s="9">
        <v>29</v>
      </c>
      <c r="B32" s="9" t="s">
        <v>43</v>
      </c>
      <c r="C32" s="9"/>
      <c r="D32" s="10">
        <v>62.1</v>
      </c>
      <c r="E32" s="9"/>
      <c r="F32" s="11">
        <v>80</v>
      </c>
      <c r="G32" s="11">
        <f t="shared" si="2"/>
        <v>4968</v>
      </c>
    </row>
    <row r="33" spans="1:7" ht="18.75" x14ac:dyDescent="0.3">
      <c r="A33" s="9">
        <v>30</v>
      </c>
      <c r="B33" s="9" t="s">
        <v>146</v>
      </c>
      <c r="C33" s="9"/>
      <c r="D33" s="10"/>
      <c r="E33" s="9">
        <f>23+9</f>
        <v>32</v>
      </c>
      <c r="F33" s="11">
        <v>145</v>
      </c>
      <c r="G33" s="11">
        <f>E33*F33</f>
        <v>4640</v>
      </c>
    </row>
    <row r="34" spans="1:7" ht="18.75" x14ac:dyDescent="0.3">
      <c r="A34" s="9">
        <v>31</v>
      </c>
      <c r="B34" s="9" t="s">
        <v>14</v>
      </c>
      <c r="C34" s="9"/>
      <c r="D34" s="10">
        <v>80.680000000000007</v>
      </c>
      <c r="E34" s="9"/>
      <c r="F34" s="11">
        <v>75</v>
      </c>
      <c r="G34" s="11">
        <f t="shared" ref="G34:G39" si="3">D34*F34</f>
        <v>6051.0000000000009</v>
      </c>
    </row>
    <row r="35" spans="1:7" ht="18.75" x14ac:dyDescent="0.3">
      <c r="A35" s="9">
        <v>32</v>
      </c>
      <c r="B35" s="9" t="s">
        <v>305</v>
      </c>
      <c r="C35" s="9"/>
      <c r="D35" s="10">
        <v>8.2100000000000009</v>
      </c>
      <c r="E35" s="9"/>
      <c r="F35" s="11">
        <v>180</v>
      </c>
      <c r="G35" s="11">
        <f t="shared" si="3"/>
        <v>1477.8000000000002</v>
      </c>
    </row>
    <row r="36" spans="1:7" ht="18.75" x14ac:dyDescent="0.3">
      <c r="A36" s="9">
        <v>33</v>
      </c>
      <c r="B36" s="9" t="s">
        <v>105</v>
      </c>
      <c r="C36" s="9"/>
      <c r="D36" s="10">
        <v>5.04</v>
      </c>
      <c r="E36" s="9"/>
      <c r="F36" s="11">
        <v>120</v>
      </c>
      <c r="G36" s="11">
        <f t="shared" si="3"/>
        <v>604.79999999999995</v>
      </c>
    </row>
    <row r="37" spans="1:7" ht="18.75" x14ac:dyDescent="0.3">
      <c r="A37" s="9">
        <v>34</v>
      </c>
      <c r="B37" s="9" t="s">
        <v>306</v>
      </c>
      <c r="C37" s="9"/>
      <c r="D37" s="10">
        <v>64.64</v>
      </c>
      <c r="E37" s="9"/>
      <c r="F37" s="11">
        <v>90</v>
      </c>
      <c r="G37" s="11">
        <f t="shared" si="3"/>
        <v>5817.6</v>
      </c>
    </row>
    <row r="38" spans="1:7" ht="18.75" x14ac:dyDescent="0.3">
      <c r="A38" s="9">
        <v>35</v>
      </c>
      <c r="B38" s="9" t="s">
        <v>122</v>
      </c>
      <c r="C38" s="9"/>
      <c r="D38" s="10">
        <v>15.1</v>
      </c>
      <c r="E38" s="9"/>
      <c r="F38" s="11">
        <v>90</v>
      </c>
      <c r="G38" s="11">
        <f t="shared" si="3"/>
        <v>1359</v>
      </c>
    </row>
    <row r="39" spans="1:7" ht="18.75" x14ac:dyDescent="0.3">
      <c r="A39" s="9">
        <v>36</v>
      </c>
      <c r="B39" s="9" t="s">
        <v>128</v>
      </c>
      <c r="C39" s="9"/>
      <c r="D39" s="10">
        <v>46.22</v>
      </c>
      <c r="E39" s="9"/>
      <c r="F39" s="11">
        <v>125</v>
      </c>
      <c r="G39" s="11">
        <f t="shared" si="3"/>
        <v>5777.5</v>
      </c>
    </row>
    <row r="40" spans="1:7" ht="18.75" x14ac:dyDescent="0.3">
      <c r="A40" s="9">
        <v>37</v>
      </c>
      <c r="B40" s="9" t="s">
        <v>174</v>
      </c>
      <c r="C40" s="9"/>
      <c r="D40" s="10"/>
      <c r="E40" s="9">
        <v>18</v>
      </c>
      <c r="F40" s="11">
        <v>115</v>
      </c>
      <c r="G40" s="11">
        <f>E40*F40</f>
        <v>2070</v>
      </c>
    </row>
    <row r="41" spans="1:7" ht="18.75" x14ac:dyDescent="0.3">
      <c r="A41" s="9">
        <v>38</v>
      </c>
      <c r="B41" s="9" t="s">
        <v>13</v>
      </c>
      <c r="C41" s="9"/>
      <c r="D41" s="10">
        <v>33.9</v>
      </c>
      <c r="E41" s="9"/>
      <c r="F41" s="11">
        <v>76</v>
      </c>
      <c r="G41" s="11">
        <f t="shared" ref="G41:G48" si="4">D41*F41</f>
        <v>2576.4</v>
      </c>
    </row>
    <row r="42" spans="1:7" ht="18.75" x14ac:dyDescent="0.3">
      <c r="A42" s="9">
        <v>39</v>
      </c>
      <c r="B42" s="9" t="s">
        <v>351</v>
      </c>
      <c r="C42" s="9"/>
      <c r="D42" s="10">
        <v>26.8</v>
      </c>
      <c r="E42" s="9"/>
      <c r="F42" s="11">
        <v>125</v>
      </c>
      <c r="G42" s="11">
        <f t="shared" si="4"/>
        <v>3350</v>
      </c>
    </row>
    <row r="43" spans="1:7" ht="18.75" x14ac:dyDescent="0.3">
      <c r="A43" s="9">
        <v>40</v>
      </c>
      <c r="B43" s="9" t="s">
        <v>114</v>
      </c>
      <c r="C43" s="9"/>
      <c r="D43" s="10">
        <v>20.62</v>
      </c>
      <c r="E43" s="9"/>
      <c r="F43" s="11">
        <v>175</v>
      </c>
      <c r="G43" s="11">
        <f t="shared" si="4"/>
        <v>3608.5</v>
      </c>
    </row>
    <row r="44" spans="1:7" ht="18.75" x14ac:dyDescent="0.3">
      <c r="A44" s="9">
        <v>41</v>
      </c>
      <c r="B44" s="9" t="s">
        <v>119</v>
      </c>
      <c r="C44" s="9"/>
      <c r="D44" s="10">
        <v>2.2400000000000002</v>
      </c>
      <c r="E44" s="9"/>
      <c r="F44" s="11">
        <v>185</v>
      </c>
      <c r="G44" s="11">
        <f t="shared" si="4"/>
        <v>414.40000000000003</v>
      </c>
    </row>
    <row r="45" spans="1:7" ht="18.75" x14ac:dyDescent="0.3">
      <c r="A45" s="9">
        <v>42</v>
      </c>
      <c r="B45" s="9" t="s">
        <v>102</v>
      </c>
      <c r="C45" s="9"/>
      <c r="D45" s="10">
        <v>14.12</v>
      </c>
      <c r="E45" s="9"/>
      <c r="F45" s="11">
        <v>130</v>
      </c>
      <c r="G45" s="11">
        <f t="shared" si="4"/>
        <v>1835.6</v>
      </c>
    </row>
    <row r="46" spans="1:7" ht="18.75" x14ac:dyDescent="0.3">
      <c r="A46" s="9">
        <v>43</v>
      </c>
      <c r="B46" s="9" t="s">
        <v>134</v>
      </c>
      <c r="C46" s="9"/>
      <c r="D46" s="10">
        <v>19.86</v>
      </c>
      <c r="E46" s="9"/>
      <c r="F46" s="11">
        <v>120</v>
      </c>
      <c r="G46" s="11">
        <f t="shared" si="4"/>
        <v>2383.1999999999998</v>
      </c>
    </row>
    <row r="47" spans="1:7" ht="18.75" x14ac:dyDescent="0.3">
      <c r="A47" s="9">
        <v>44</v>
      </c>
      <c r="B47" s="9" t="s">
        <v>308</v>
      </c>
      <c r="C47" s="9"/>
      <c r="D47" s="10"/>
      <c r="E47" s="9">
        <f>6+4.08</f>
        <v>10.08</v>
      </c>
      <c r="F47" s="11">
        <v>220</v>
      </c>
      <c r="G47" s="11">
        <f t="shared" si="4"/>
        <v>0</v>
      </c>
    </row>
    <row r="48" spans="1:7" ht="18.75" x14ac:dyDescent="0.3">
      <c r="A48" s="9">
        <v>45</v>
      </c>
      <c r="B48" s="9" t="s">
        <v>322</v>
      </c>
      <c r="C48" s="9"/>
      <c r="D48" s="10"/>
      <c r="E48" s="9">
        <v>9</v>
      </c>
      <c r="F48" s="11">
        <v>60</v>
      </c>
      <c r="G48" s="11">
        <f t="shared" si="4"/>
        <v>0</v>
      </c>
    </row>
    <row r="49" spans="1:7" ht="18.75" x14ac:dyDescent="0.3">
      <c r="A49" s="9">
        <v>46</v>
      </c>
      <c r="B49" s="9" t="s">
        <v>249</v>
      </c>
      <c r="C49" s="9"/>
      <c r="D49" s="10">
        <v>16.7</v>
      </c>
      <c r="E49" s="9"/>
      <c r="F49" s="11">
        <v>220</v>
      </c>
      <c r="G49" s="11">
        <f>D49*F49</f>
        <v>3674</v>
      </c>
    </row>
    <row r="50" spans="1:7" ht="18.75" x14ac:dyDescent="0.3">
      <c r="A50" s="9">
        <v>47</v>
      </c>
      <c r="B50" s="9" t="s">
        <v>307</v>
      </c>
      <c r="C50" s="9"/>
      <c r="D50" s="10"/>
      <c r="E50" s="9">
        <v>2</v>
      </c>
      <c r="F50" s="11">
        <v>112</v>
      </c>
      <c r="G50" s="11">
        <f>E50*F50</f>
        <v>224</v>
      </c>
    </row>
    <row r="51" spans="1:7" ht="18.75" x14ac:dyDescent="0.3">
      <c r="A51" s="9">
        <v>48</v>
      </c>
      <c r="B51" s="9" t="s">
        <v>231</v>
      </c>
      <c r="C51" s="9"/>
      <c r="D51" s="10">
        <v>7.27</v>
      </c>
      <c r="E51" s="9"/>
      <c r="F51" s="11">
        <v>100</v>
      </c>
      <c r="G51" s="11">
        <f t="shared" ref="G51:G52" si="5">D51*F51</f>
        <v>727</v>
      </c>
    </row>
    <row r="52" spans="1:7" ht="18.75" x14ac:dyDescent="0.3">
      <c r="A52" s="9">
        <v>49</v>
      </c>
      <c r="B52" s="9" t="s">
        <v>10</v>
      </c>
      <c r="C52" s="9"/>
      <c r="D52" s="10">
        <v>46.46</v>
      </c>
      <c r="E52" s="9"/>
      <c r="F52" s="11">
        <v>140</v>
      </c>
      <c r="G52" s="11">
        <f t="shared" si="5"/>
        <v>6504.4000000000005</v>
      </c>
    </row>
    <row r="53" spans="1:7" ht="18.75" x14ac:dyDescent="0.3">
      <c r="A53" s="9">
        <v>50</v>
      </c>
      <c r="B53" s="9" t="s">
        <v>309</v>
      </c>
      <c r="C53" s="9"/>
      <c r="D53" s="10"/>
      <c r="E53" s="9">
        <v>4</v>
      </c>
      <c r="F53" s="11">
        <v>97</v>
      </c>
      <c r="G53" s="11">
        <f>E53*F53</f>
        <v>388</v>
      </c>
    </row>
    <row r="54" spans="1:7" ht="18.75" x14ac:dyDescent="0.3">
      <c r="A54" s="9">
        <v>51</v>
      </c>
      <c r="B54" s="9" t="s">
        <v>230</v>
      </c>
      <c r="C54" s="9"/>
      <c r="D54" s="10">
        <v>84.25</v>
      </c>
      <c r="E54" s="9"/>
      <c r="F54" s="11">
        <v>64</v>
      </c>
      <c r="G54" s="11">
        <f>D54*F54</f>
        <v>5392</v>
      </c>
    </row>
    <row r="55" spans="1:7" ht="18.75" x14ac:dyDescent="0.3">
      <c r="A55" s="9">
        <v>52</v>
      </c>
      <c r="B55" s="9" t="s">
        <v>310</v>
      </c>
      <c r="C55" s="9"/>
      <c r="D55" s="10"/>
      <c r="E55" s="9">
        <v>1</v>
      </c>
      <c r="F55" s="11">
        <v>43</v>
      </c>
      <c r="G55" s="11">
        <f>E55*F55</f>
        <v>43</v>
      </c>
    </row>
    <row r="56" spans="1:7" ht="18.75" x14ac:dyDescent="0.3">
      <c r="A56" s="9">
        <v>53</v>
      </c>
      <c r="B56" s="9" t="s">
        <v>311</v>
      </c>
      <c r="C56" s="9"/>
      <c r="D56" s="10">
        <v>93.38</v>
      </c>
      <c r="E56" s="9"/>
      <c r="F56" s="11">
        <v>64</v>
      </c>
      <c r="G56" s="11">
        <f t="shared" ref="G56:G58" si="6">D56*F56</f>
        <v>5976.32</v>
      </c>
    </row>
    <row r="57" spans="1:7" ht="18.75" x14ac:dyDescent="0.3">
      <c r="A57" s="9">
        <v>54</v>
      </c>
      <c r="B57" s="9" t="s">
        <v>312</v>
      </c>
      <c r="C57" s="9"/>
      <c r="D57" s="10">
        <f>3.4+0.46</f>
        <v>3.86</v>
      </c>
      <c r="E57" s="9"/>
      <c r="F57" s="11">
        <v>318</v>
      </c>
      <c r="G57" s="11">
        <f t="shared" si="6"/>
        <v>1227.48</v>
      </c>
    </row>
    <row r="58" spans="1:7" ht="18.75" x14ac:dyDescent="0.3">
      <c r="A58" s="9">
        <v>55</v>
      </c>
      <c r="B58" s="9" t="s">
        <v>313</v>
      </c>
      <c r="C58" s="9"/>
      <c r="D58" s="10">
        <v>1.2</v>
      </c>
      <c r="E58" s="9"/>
      <c r="F58" s="11">
        <v>64</v>
      </c>
      <c r="G58" s="11">
        <f t="shared" si="6"/>
        <v>76.8</v>
      </c>
    </row>
    <row r="59" spans="1:7" ht="18.75" x14ac:dyDescent="0.3">
      <c r="A59" s="9">
        <v>56</v>
      </c>
      <c r="B59" s="9" t="s">
        <v>218</v>
      </c>
      <c r="C59" s="9"/>
      <c r="D59" s="10"/>
      <c r="E59" s="9">
        <v>1</v>
      </c>
      <c r="F59" s="11">
        <v>98</v>
      </c>
      <c r="G59" s="11">
        <f>E59*F59</f>
        <v>98</v>
      </c>
    </row>
    <row r="60" spans="1:7" s="2" customFormat="1" ht="18.75" x14ac:dyDescent="0.3">
      <c r="A60" s="9">
        <v>57</v>
      </c>
      <c r="B60" s="9" t="s">
        <v>67</v>
      </c>
      <c r="C60" s="9"/>
      <c r="D60" s="10">
        <v>3.1</v>
      </c>
      <c r="E60" s="9"/>
      <c r="F60" s="11">
        <v>204</v>
      </c>
      <c r="G60" s="11">
        <f t="shared" ref="G60:G64" si="7">D60*F60</f>
        <v>632.4</v>
      </c>
    </row>
    <row r="61" spans="1:7" ht="18.75" x14ac:dyDescent="0.3">
      <c r="A61" s="9">
        <v>58</v>
      </c>
      <c r="B61" s="9" t="s">
        <v>244</v>
      </c>
      <c r="C61" s="9"/>
      <c r="D61" s="10">
        <v>59.03</v>
      </c>
      <c r="E61" s="9"/>
      <c r="F61" s="11">
        <v>110</v>
      </c>
      <c r="G61" s="11">
        <f t="shared" si="7"/>
        <v>6493.3</v>
      </c>
    </row>
    <row r="62" spans="1:7" ht="18.75" x14ac:dyDescent="0.3">
      <c r="A62" s="9">
        <v>59</v>
      </c>
      <c r="B62" s="9" t="s">
        <v>15</v>
      </c>
      <c r="C62" s="9"/>
      <c r="D62" s="10">
        <v>114.8</v>
      </c>
      <c r="E62" s="9"/>
      <c r="F62" s="11">
        <v>95</v>
      </c>
      <c r="G62" s="11">
        <f t="shared" si="7"/>
        <v>10906</v>
      </c>
    </row>
    <row r="63" spans="1:7" ht="18.75" x14ac:dyDescent="0.3">
      <c r="A63" s="9">
        <v>60</v>
      </c>
      <c r="B63" s="9" t="s">
        <v>46</v>
      </c>
      <c r="C63" s="9"/>
      <c r="D63" s="10">
        <f>9.78+9.3</f>
        <v>19.079999999999998</v>
      </c>
      <c r="E63" s="9"/>
      <c r="F63" s="11">
        <v>450</v>
      </c>
      <c r="G63" s="11">
        <f t="shared" si="7"/>
        <v>8586</v>
      </c>
    </row>
    <row r="64" spans="1:7" s="2" customFormat="1" ht="18.75" x14ac:dyDescent="0.3">
      <c r="A64" s="9">
        <v>61</v>
      </c>
      <c r="B64" s="9" t="s">
        <v>283</v>
      </c>
      <c r="C64" s="9"/>
      <c r="D64" s="10">
        <v>118.3</v>
      </c>
      <c r="E64" s="9"/>
      <c r="F64" s="11">
        <v>204</v>
      </c>
      <c r="G64" s="11">
        <f t="shared" si="7"/>
        <v>24133.200000000001</v>
      </c>
    </row>
    <row r="65" spans="1:10" s="2" customFormat="1" ht="18.75" x14ac:dyDescent="0.3">
      <c r="A65" s="9">
        <v>62</v>
      </c>
      <c r="B65" s="9" t="s">
        <v>108</v>
      </c>
      <c r="C65" s="9"/>
      <c r="D65" s="10"/>
      <c r="E65" s="9">
        <f>5+7</f>
        <v>12</v>
      </c>
      <c r="F65" s="11">
        <v>88</v>
      </c>
      <c r="G65" s="11">
        <f t="shared" ref="G65:G66" si="8">E65*F65</f>
        <v>1056</v>
      </c>
    </row>
    <row r="66" spans="1:10" s="2" customFormat="1" ht="18.75" x14ac:dyDescent="0.3">
      <c r="A66" s="9">
        <v>63</v>
      </c>
      <c r="B66" s="9" t="s">
        <v>107</v>
      </c>
      <c r="C66" s="9"/>
      <c r="D66" s="10"/>
      <c r="E66" s="9">
        <v>3</v>
      </c>
      <c r="F66" s="11">
        <v>30</v>
      </c>
      <c r="G66" s="11">
        <f t="shared" si="8"/>
        <v>90</v>
      </c>
    </row>
    <row r="67" spans="1:10" ht="18.75" x14ac:dyDescent="0.3">
      <c r="A67" s="9">
        <v>64</v>
      </c>
      <c r="B67" s="9" t="s">
        <v>16</v>
      </c>
      <c r="C67" s="9"/>
      <c r="D67" s="10">
        <v>2302.88</v>
      </c>
      <c r="E67" s="9"/>
      <c r="F67" s="11">
        <v>60</v>
      </c>
      <c r="G67" s="11">
        <f t="shared" ref="G67:G69" si="9">D67*F67</f>
        <v>138172.80000000002</v>
      </c>
    </row>
    <row r="68" spans="1:10" s="41" customFormat="1" ht="28.5" x14ac:dyDescent="0.45">
      <c r="A68" s="39">
        <v>65</v>
      </c>
      <c r="B68" s="39" t="s">
        <v>293</v>
      </c>
      <c r="C68" s="39"/>
      <c r="D68" s="43">
        <v>897.2</v>
      </c>
      <c r="E68" s="39"/>
      <c r="F68" s="40">
        <v>61</v>
      </c>
      <c r="G68" s="40">
        <f t="shared" si="9"/>
        <v>54729.200000000004</v>
      </c>
      <c r="J68" s="42"/>
    </row>
    <row r="69" spans="1:10" s="41" customFormat="1" ht="28.5" x14ac:dyDescent="0.45">
      <c r="A69" s="39">
        <v>66</v>
      </c>
      <c r="B69" s="39" t="s">
        <v>100</v>
      </c>
      <c r="C69" s="39"/>
      <c r="D69" s="43">
        <v>7.42</v>
      </c>
      <c r="E69" s="39"/>
      <c r="F69" s="40">
        <v>180</v>
      </c>
      <c r="G69" s="40">
        <f t="shared" si="9"/>
        <v>1335.6</v>
      </c>
      <c r="J69" s="42"/>
    </row>
    <row r="70" spans="1:10" ht="18.75" x14ac:dyDescent="0.3">
      <c r="A70" s="9">
        <v>67</v>
      </c>
      <c r="B70" s="9" t="s">
        <v>136</v>
      </c>
      <c r="C70" s="9"/>
      <c r="D70" s="10"/>
      <c r="E70" s="9">
        <v>12</v>
      </c>
      <c r="F70" s="11">
        <v>32</v>
      </c>
      <c r="G70" s="11">
        <f t="shared" ref="G70:G71" si="10">E70*F70</f>
        <v>384</v>
      </c>
    </row>
    <row r="71" spans="1:10" ht="18.75" x14ac:dyDescent="0.3">
      <c r="A71" s="9">
        <v>68</v>
      </c>
      <c r="B71" s="9" t="s">
        <v>89</v>
      </c>
      <c r="C71" s="9"/>
      <c r="D71" s="10"/>
      <c r="E71" s="9">
        <v>105</v>
      </c>
      <c r="F71" s="11">
        <v>28</v>
      </c>
      <c r="G71" s="11">
        <f t="shared" si="10"/>
        <v>2940</v>
      </c>
    </row>
    <row r="72" spans="1:10" ht="18.75" x14ac:dyDescent="0.3">
      <c r="A72" s="9">
        <v>69</v>
      </c>
      <c r="B72" s="9" t="s">
        <v>314</v>
      </c>
      <c r="C72" s="9"/>
      <c r="D72" s="10">
        <v>445</v>
      </c>
      <c r="E72" s="9"/>
      <c r="F72" s="11">
        <v>140</v>
      </c>
      <c r="G72" s="11">
        <f t="shared" ref="G72:G81" si="11">D72*F72</f>
        <v>62300</v>
      </c>
    </row>
    <row r="73" spans="1:10" ht="18.75" x14ac:dyDescent="0.3">
      <c r="A73" s="9">
        <v>70</v>
      </c>
      <c r="B73" s="9" t="s">
        <v>36</v>
      </c>
      <c r="C73" s="9"/>
      <c r="D73" s="10">
        <v>426.7</v>
      </c>
      <c r="E73" s="9"/>
      <c r="F73" s="11">
        <v>70</v>
      </c>
      <c r="G73" s="11">
        <f t="shared" si="11"/>
        <v>29869</v>
      </c>
    </row>
    <row r="74" spans="1:10" ht="18.75" x14ac:dyDescent="0.3">
      <c r="A74" s="9">
        <v>71</v>
      </c>
      <c r="B74" s="9" t="s">
        <v>341</v>
      </c>
      <c r="C74" s="9"/>
      <c r="D74" s="10">
        <v>33.54</v>
      </c>
      <c r="E74" s="9"/>
      <c r="F74" s="11">
        <v>135</v>
      </c>
      <c r="G74" s="11">
        <f t="shared" si="11"/>
        <v>4527.8999999999996</v>
      </c>
    </row>
    <row r="75" spans="1:10" ht="18.75" x14ac:dyDescent="0.3">
      <c r="A75" s="9">
        <v>72</v>
      </c>
      <c r="B75" s="9" t="s">
        <v>103</v>
      </c>
      <c r="C75" s="9"/>
      <c r="D75" s="10">
        <v>76.2</v>
      </c>
      <c r="E75" s="9"/>
      <c r="F75" s="11">
        <v>179</v>
      </c>
      <c r="G75" s="11">
        <f t="shared" si="11"/>
        <v>13639.800000000001</v>
      </c>
    </row>
    <row r="76" spans="1:10" ht="18.75" x14ac:dyDescent="0.3">
      <c r="A76" s="9">
        <v>73</v>
      </c>
      <c r="B76" s="9" t="s">
        <v>76</v>
      </c>
      <c r="C76" s="9"/>
      <c r="D76" s="10">
        <v>18.899999999999999</v>
      </c>
      <c r="E76" s="9"/>
      <c r="F76" s="11">
        <v>600</v>
      </c>
      <c r="G76" s="11">
        <f t="shared" si="11"/>
        <v>11340</v>
      </c>
    </row>
    <row r="77" spans="1:10" ht="18.75" x14ac:dyDescent="0.3">
      <c r="A77" s="9">
        <v>74</v>
      </c>
      <c r="B77" s="9" t="s">
        <v>75</v>
      </c>
      <c r="C77" s="9"/>
      <c r="D77" s="10">
        <v>21.5</v>
      </c>
      <c r="E77" s="9"/>
      <c r="F77" s="11">
        <v>450</v>
      </c>
      <c r="G77" s="11">
        <f t="shared" si="11"/>
        <v>9675</v>
      </c>
    </row>
    <row r="78" spans="1:10" ht="18.75" x14ac:dyDescent="0.3">
      <c r="A78" s="9">
        <v>75</v>
      </c>
      <c r="B78" s="9" t="s">
        <v>73</v>
      </c>
      <c r="C78" s="9"/>
      <c r="D78" s="10">
        <v>83.96</v>
      </c>
      <c r="E78" s="9"/>
      <c r="F78" s="11">
        <v>112</v>
      </c>
      <c r="G78" s="11">
        <f t="shared" si="11"/>
        <v>9403.5199999999986</v>
      </c>
    </row>
    <row r="79" spans="1:10" ht="18.75" x14ac:dyDescent="0.3">
      <c r="A79" s="9">
        <v>76</v>
      </c>
      <c r="B79" s="9" t="s">
        <v>33</v>
      </c>
      <c r="C79" s="9"/>
      <c r="D79" s="10">
        <v>40.5</v>
      </c>
      <c r="E79" s="9"/>
      <c r="F79" s="11">
        <v>120</v>
      </c>
      <c r="G79" s="11">
        <f t="shared" si="11"/>
        <v>4860</v>
      </c>
    </row>
    <row r="80" spans="1:10" s="2" customFormat="1" ht="18.75" x14ac:dyDescent="0.3">
      <c r="A80" s="9">
        <v>77</v>
      </c>
      <c r="B80" s="9" t="s">
        <v>115</v>
      </c>
      <c r="C80" s="9"/>
      <c r="D80" s="10">
        <v>0.74</v>
      </c>
      <c r="E80" s="9"/>
      <c r="F80" s="11">
        <v>204</v>
      </c>
      <c r="G80" s="11">
        <f t="shared" si="11"/>
        <v>150.96</v>
      </c>
    </row>
    <row r="81" spans="1:7" s="2" customFormat="1" ht="18.75" x14ac:dyDescent="0.3">
      <c r="A81" s="9">
        <v>78</v>
      </c>
      <c r="B81" s="9" t="s">
        <v>156</v>
      </c>
      <c r="C81" s="9"/>
      <c r="D81" s="10">
        <v>8.73</v>
      </c>
      <c r="E81" s="9"/>
      <c r="F81" s="11">
        <v>741</v>
      </c>
      <c r="G81" s="11">
        <f t="shared" si="11"/>
        <v>6468.93</v>
      </c>
    </row>
    <row r="82" spans="1:7" s="2" customFormat="1" ht="18.75" x14ac:dyDescent="0.3">
      <c r="A82" s="9">
        <v>79</v>
      </c>
      <c r="B82" s="9" t="s">
        <v>315</v>
      </c>
      <c r="C82" s="9"/>
      <c r="D82" s="10"/>
      <c r="E82" s="9">
        <v>4</v>
      </c>
      <c r="F82" s="11">
        <v>42</v>
      </c>
      <c r="G82" s="11">
        <f t="shared" ref="G82:G87" si="12">E82*F82</f>
        <v>168</v>
      </c>
    </row>
    <row r="83" spans="1:7" s="2" customFormat="1" ht="18.75" x14ac:dyDescent="0.3">
      <c r="A83" s="9">
        <v>80</v>
      </c>
      <c r="B83" s="9" t="s">
        <v>262</v>
      </c>
      <c r="C83" s="9"/>
      <c r="D83" s="10"/>
      <c r="E83" s="9">
        <v>1</v>
      </c>
      <c r="F83" s="11">
        <v>40</v>
      </c>
      <c r="G83" s="11">
        <f t="shared" si="12"/>
        <v>40</v>
      </c>
    </row>
    <row r="84" spans="1:7" s="2" customFormat="1" ht="18.75" x14ac:dyDescent="0.3">
      <c r="A84" s="9">
        <v>81</v>
      </c>
      <c r="B84" s="9" t="s">
        <v>167</v>
      </c>
      <c r="C84" s="9"/>
      <c r="D84" s="10"/>
      <c r="E84" s="9">
        <v>5</v>
      </c>
      <c r="F84" s="11">
        <v>98</v>
      </c>
      <c r="G84" s="11">
        <f t="shared" si="12"/>
        <v>490</v>
      </c>
    </row>
    <row r="85" spans="1:7" s="2" customFormat="1" ht="18.75" x14ac:dyDescent="0.3">
      <c r="A85" s="9">
        <v>82</v>
      </c>
      <c r="B85" s="9" t="s">
        <v>166</v>
      </c>
      <c r="C85" s="9"/>
      <c r="D85" s="10"/>
      <c r="E85" s="9">
        <v>2</v>
      </c>
      <c r="F85" s="11">
        <v>98</v>
      </c>
      <c r="G85" s="11">
        <f t="shared" si="12"/>
        <v>196</v>
      </c>
    </row>
    <row r="86" spans="1:7" s="2" customFormat="1" ht="18.75" x14ac:dyDescent="0.3">
      <c r="A86" s="9">
        <v>83</v>
      </c>
      <c r="B86" s="9" t="s">
        <v>165</v>
      </c>
      <c r="C86" s="9"/>
      <c r="D86" s="10"/>
      <c r="E86" s="9">
        <v>3</v>
      </c>
      <c r="F86" s="11">
        <v>98</v>
      </c>
      <c r="G86" s="11">
        <f t="shared" si="12"/>
        <v>294</v>
      </c>
    </row>
    <row r="87" spans="1:7" ht="18.75" x14ac:dyDescent="0.3">
      <c r="A87" s="9">
        <v>84</v>
      </c>
      <c r="B87" s="9" t="s">
        <v>265</v>
      </c>
      <c r="C87" s="9"/>
      <c r="D87" s="10"/>
      <c r="E87" s="9">
        <v>14</v>
      </c>
      <c r="F87" s="11">
        <v>75</v>
      </c>
      <c r="G87" s="11">
        <f t="shared" si="12"/>
        <v>1050</v>
      </c>
    </row>
    <row r="88" spans="1:7" ht="18.75" x14ac:dyDescent="0.3">
      <c r="A88" s="9">
        <v>85</v>
      </c>
      <c r="B88" s="9" t="s">
        <v>49</v>
      </c>
      <c r="C88" s="9"/>
      <c r="D88" s="10">
        <v>679.51</v>
      </c>
      <c r="E88" s="9"/>
      <c r="F88" s="11">
        <v>38</v>
      </c>
      <c r="G88" s="11">
        <f t="shared" ref="G88:G102" si="13">D88*F88</f>
        <v>25821.38</v>
      </c>
    </row>
    <row r="89" spans="1:7" ht="18.75" x14ac:dyDescent="0.3">
      <c r="A89" s="9">
        <v>86</v>
      </c>
      <c r="B89" s="9" t="s">
        <v>30</v>
      </c>
      <c r="C89" s="9"/>
      <c r="D89" s="10">
        <v>17.3</v>
      </c>
      <c r="E89" s="9"/>
      <c r="F89" s="11">
        <v>24</v>
      </c>
      <c r="G89" s="11">
        <f t="shared" si="13"/>
        <v>415.20000000000005</v>
      </c>
    </row>
    <row r="90" spans="1:7" ht="18.75" x14ac:dyDescent="0.3">
      <c r="A90" s="9">
        <v>87</v>
      </c>
      <c r="B90" s="9" t="s">
        <v>60</v>
      </c>
      <c r="C90" s="9"/>
      <c r="D90" s="10">
        <v>28.08</v>
      </c>
      <c r="E90" s="9"/>
      <c r="F90" s="11">
        <v>190</v>
      </c>
      <c r="G90" s="11">
        <f t="shared" si="13"/>
        <v>5335.2</v>
      </c>
    </row>
    <row r="91" spans="1:7" ht="18.75" x14ac:dyDescent="0.3">
      <c r="A91" s="9">
        <v>88</v>
      </c>
      <c r="B91" s="9" t="s">
        <v>320</v>
      </c>
      <c r="C91" s="9"/>
      <c r="D91" s="10">
        <v>15.44</v>
      </c>
      <c r="E91" s="9"/>
      <c r="F91" s="11">
        <v>185</v>
      </c>
      <c r="G91" s="11">
        <f t="shared" si="13"/>
        <v>2856.4</v>
      </c>
    </row>
    <row r="92" spans="1:7" ht="18.75" x14ac:dyDescent="0.3">
      <c r="A92" s="9">
        <v>89</v>
      </c>
      <c r="B92" s="9" t="s">
        <v>316</v>
      </c>
      <c r="C92" s="9"/>
      <c r="D92" s="10">
        <v>122.2</v>
      </c>
      <c r="E92" s="9"/>
      <c r="F92" s="11">
        <v>78</v>
      </c>
      <c r="G92" s="11">
        <f t="shared" si="13"/>
        <v>9531.6</v>
      </c>
    </row>
    <row r="93" spans="1:7" ht="18.75" x14ac:dyDescent="0.3">
      <c r="A93" s="9">
        <v>90</v>
      </c>
      <c r="B93" s="9" t="s">
        <v>74</v>
      </c>
      <c r="C93" s="9"/>
      <c r="D93" s="10">
        <v>24.1</v>
      </c>
      <c r="E93" s="9"/>
      <c r="F93" s="11">
        <v>134</v>
      </c>
      <c r="G93" s="11">
        <f t="shared" si="13"/>
        <v>3229.4</v>
      </c>
    </row>
    <row r="94" spans="1:7" ht="18.75" x14ac:dyDescent="0.3">
      <c r="A94" s="9">
        <v>91</v>
      </c>
      <c r="B94" s="9" t="s">
        <v>12</v>
      </c>
      <c r="C94" s="9"/>
      <c r="D94" s="10">
        <v>128.82</v>
      </c>
      <c r="E94" s="9"/>
      <c r="F94" s="11">
        <v>80</v>
      </c>
      <c r="G94" s="11">
        <f t="shared" si="13"/>
        <v>10305.599999999999</v>
      </c>
    </row>
    <row r="95" spans="1:7" ht="18.75" x14ac:dyDescent="0.3">
      <c r="A95" s="9">
        <v>92</v>
      </c>
      <c r="B95" s="9" t="s">
        <v>149</v>
      </c>
      <c r="C95" s="9"/>
      <c r="D95" s="10">
        <v>134.13999999999999</v>
      </c>
      <c r="E95" s="9"/>
      <c r="F95" s="11">
        <v>160</v>
      </c>
      <c r="G95" s="11">
        <f t="shared" si="13"/>
        <v>21462.399999999998</v>
      </c>
    </row>
    <row r="96" spans="1:7" ht="18.75" x14ac:dyDescent="0.3">
      <c r="A96" s="9">
        <v>93</v>
      </c>
      <c r="B96" s="9" t="s">
        <v>59</v>
      </c>
      <c r="C96" s="9"/>
      <c r="D96" s="10">
        <v>159.38</v>
      </c>
      <c r="E96" s="9"/>
      <c r="F96" s="11">
        <v>80</v>
      </c>
      <c r="G96" s="11">
        <f t="shared" si="13"/>
        <v>12750.4</v>
      </c>
    </row>
    <row r="97" spans="1:7" ht="18.75" x14ac:dyDescent="0.3">
      <c r="A97" s="9">
        <v>94</v>
      </c>
      <c r="B97" s="9" t="s">
        <v>116</v>
      </c>
      <c r="C97" s="9"/>
      <c r="D97" s="10">
        <v>0.62</v>
      </c>
      <c r="E97" s="9"/>
      <c r="F97" s="11">
        <v>689</v>
      </c>
      <c r="G97" s="11">
        <f t="shared" si="13"/>
        <v>427.18</v>
      </c>
    </row>
    <row r="98" spans="1:7" ht="18.75" x14ac:dyDescent="0.3">
      <c r="A98" s="9">
        <v>95</v>
      </c>
      <c r="B98" s="9" t="s">
        <v>99</v>
      </c>
      <c r="C98" s="9"/>
      <c r="D98" s="10">
        <v>1.56</v>
      </c>
      <c r="E98" s="9"/>
      <c r="F98" s="11">
        <v>115</v>
      </c>
      <c r="G98" s="11">
        <f t="shared" si="13"/>
        <v>179.4</v>
      </c>
    </row>
    <row r="99" spans="1:7" ht="18.75" x14ac:dyDescent="0.3">
      <c r="A99" s="9">
        <v>96</v>
      </c>
      <c r="B99" s="9" t="s">
        <v>70</v>
      </c>
      <c r="C99" s="9"/>
      <c r="D99" s="10">
        <v>50.98</v>
      </c>
      <c r="E99" s="9"/>
      <c r="F99" s="11">
        <v>105</v>
      </c>
      <c r="G99" s="11">
        <f t="shared" si="13"/>
        <v>5352.9</v>
      </c>
    </row>
    <row r="100" spans="1:7" ht="18.75" x14ac:dyDescent="0.3">
      <c r="A100" s="9">
        <v>97</v>
      </c>
      <c r="B100" s="9" t="s">
        <v>52</v>
      </c>
      <c r="C100" s="9"/>
      <c r="D100" s="10">
        <v>640.54999999999995</v>
      </c>
      <c r="E100" s="9"/>
      <c r="F100" s="11">
        <v>120</v>
      </c>
      <c r="G100" s="11">
        <f t="shared" si="13"/>
        <v>76866</v>
      </c>
    </row>
    <row r="101" spans="1:7" ht="18.75" x14ac:dyDescent="0.3">
      <c r="A101" s="9">
        <v>98</v>
      </c>
      <c r="B101" s="9" t="s">
        <v>50</v>
      </c>
      <c r="C101" s="9"/>
      <c r="D101" s="10">
        <v>865.1</v>
      </c>
      <c r="E101" s="9"/>
      <c r="F101" s="11">
        <v>350</v>
      </c>
      <c r="G101" s="11">
        <f t="shared" si="13"/>
        <v>302785</v>
      </c>
    </row>
    <row r="102" spans="1:7" ht="18.75" x14ac:dyDescent="0.3">
      <c r="A102" s="9">
        <v>99</v>
      </c>
      <c r="B102" s="9" t="s">
        <v>90</v>
      </c>
      <c r="C102" s="9"/>
      <c r="D102" s="10">
        <v>101.5</v>
      </c>
      <c r="E102" s="9"/>
      <c r="F102" s="11">
        <v>75</v>
      </c>
      <c r="G102" s="11">
        <f t="shared" si="13"/>
        <v>7612.5</v>
      </c>
    </row>
    <row r="103" spans="1:7" ht="18.75" x14ac:dyDescent="0.3">
      <c r="A103" s="9">
        <v>100</v>
      </c>
      <c r="B103" s="9" t="s">
        <v>234</v>
      </c>
      <c r="C103" s="9"/>
      <c r="D103" s="10"/>
      <c r="E103" s="9">
        <v>6</v>
      </c>
      <c r="F103" s="11">
        <v>23</v>
      </c>
      <c r="G103" s="11">
        <f t="shared" ref="G103:G104" si="14">E103*F103</f>
        <v>138</v>
      </c>
    </row>
    <row r="104" spans="1:7" ht="18.75" x14ac:dyDescent="0.3">
      <c r="A104" s="9">
        <v>101</v>
      </c>
      <c r="B104" s="9" t="s">
        <v>323</v>
      </c>
      <c r="C104" s="9"/>
      <c r="D104" s="10"/>
      <c r="E104" s="9">
        <v>2</v>
      </c>
      <c r="F104" s="11">
        <v>193</v>
      </c>
      <c r="G104" s="11">
        <f t="shared" si="14"/>
        <v>386</v>
      </c>
    </row>
    <row r="105" spans="1:7" ht="18.75" x14ac:dyDescent="0.3">
      <c r="A105" s="9">
        <v>102</v>
      </c>
      <c r="B105" s="9" t="s">
        <v>251</v>
      </c>
      <c r="C105" s="9"/>
      <c r="D105" s="10">
        <v>6.97</v>
      </c>
      <c r="E105" s="9"/>
      <c r="F105" s="11">
        <v>75</v>
      </c>
      <c r="G105" s="11">
        <f t="shared" ref="G105:G113" si="15">D105*F105</f>
        <v>522.75</v>
      </c>
    </row>
    <row r="106" spans="1:7" s="2" customFormat="1" ht="18.75" x14ac:dyDescent="0.3">
      <c r="A106" s="9">
        <v>103</v>
      </c>
      <c r="B106" s="9" t="s">
        <v>64</v>
      </c>
      <c r="C106" s="9"/>
      <c r="D106" s="10">
        <v>112</v>
      </c>
      <c r="E106" s="9"/>
      <c r="F106" s="11">
        <v>230</v>
      </c>
      <c r="G106" s="11">
        <f t="shared" si="15"/>
        <v>25760</v>
      </c>
    </row>
    <row r="107" spans="1:7" s="2" customFormat="1" ht="18.75" x14ac:dyDescent="0.3">
      <c r="A107" s="9">
        <v>104</v>
      </c>
      <c r="B107" s="9" t="s">
        <v>121</v>
      </c>
      <c r="C107" s="9"/>
      <c r="D107" s="10">
        <v>1.22</v>
      </c>
      <c r="E107" s="9"/>
      <c r="F107" s="11">
        <v>230</v>
      </c>
      <c r="G107" s="11">
        <f t="shared" si="15"/>
        <v>280.59999999999997</v>
      </c>
    </row>
    <row r="108" spans="1:7" s="2" customFormat="1" ht="18.75" x14ac:dyDescent="0.3">
      <c r="A108" s="9">
        <v>105</v>
      </c>
      <c r="B108" s="9" t="s">
        <v>271</v>
      </c>
      <c r="C108" s="9"/>
      <c r="D108" s="10">
        <f>15.3+4.85+1.24</f>
        <v>21.389999999999997</v>
      </c>
      <c r="E108" s="9"/>
      <c r="F108" s="11">
        <v>165</v>
      </c>
      <c r="G108" s="11">
        <f t="shared" si="15"/>
        <v>3529.3499999999995</v>
      </c>
    </row>
    <row r="109" spans="1:7" ht="18.75" x14ac:dyDescent="0.3">
      <c r="A109" s="9">
        <v>106</v>
      </c>
      <c r="B109" s="9" t="s">
        <v>161</v>
      </c>
      <c r="C109" s="9"/>
      <c r="D109" s="10">
        <v>4543.0600000000004</v>
      </c>
      <c r="E109" s="9"/>
      <c r="F109" s="11">
        <v>150</v>
      </c>
      <c r="G109" s="11">
        <f t="shared" si="15"/>
        <v>681459.00000000012</v>
      </c>
    </row>
    <row r="110" spans="1:7" ht="18.75" x14ac:dyDescent="0.3">
      <c r="A110" s="9">
        <v>107</v>
      </c>
      <c r="B110" s="9" t="s">
        <v>80</v>
      </c>
      <c r="C110" s="9"/>
      <c r="D110" s="10">
        <v>21.66</v>
      </c>
      <c r="E110" s="9"/>
      <c r="F110" s="11">
        <v>110</v>
      </c>
      <c r="G110" s="11">
        <f t="shared" si="15"/>
        <v>2382.6</v>
      </c>
    </row>
    <row r="111" spans="1:7" ht="18.75" x14ac:dyDescent="0.3">
      <c r="A111" s="9">
        <v>108</v>
      </c>
      <c r="B111" s="9" t="s">
        <v>79</v>
      </c>
      <c r="C111" s="9"/>
      <c r="D111" s="10">
        <v>17.059999999999999</v>
      </c>
      <c r="E111" s="9"/>
      <c r="F111" s="11">
        <v>148</v>
      </c>
      <c r="G111" s="11">
        <f t="shared" si="15"/>
        <v>2524.8799999999997</v>
      </c>
    </row>
    <row r="112" spans="1:7" ht="18.75" x14ac:dyDescent="0.3">
      <c r="A112" s="9">
        <v>109</v>
      </c>
      <c r="B112" s="9" t="s">
        <v>48</v>
      </c>
      <c r="C112" s="9"/>
      <c r="D112" s="10">
        <v>355.48</v>
      </c>
      <c r="E112" s="9"/>
      <c r="F112" s="11">
        <v>10</v>
      </c>
      <c r="G112" s="11">
        <f t="shared" si="15"/>
        <v>3554.8</v>
      </c>
    </row>
    <row r="113" spans="1:7" ht="18.75" x14ac:dyDescent="0.3">
      <c r="A113" s="9">
        <v>110</v>
      </c>
      <c r="B113" s="9" t="s">
        <v>20</v>
      </c>
      <c r="C113" s="9"/>
      <c r="D113" s="10">
        <v>48.4</v>
      </c>
      <c r="E113" s="9"/>
      <c r="F113" s="11">
        <v>100</v>
      </c>
      <c r="G113" s="11">
        <f t="shared" si="15"/>
        <v>4840</v>
      </c>
    </row>
    <row r="114" spans="1:7" ht="18.75" x14ac:dyDescent="0.3">
      <c r="A114" s="9">
        <v>111</v>
      </c>
      <c r="B114" s="9" t="s">
        <v>223</v>
      </c>
      <c r="C114" s="9"/>
      <c r="D114" s="10"/>
      <c r="E114" s="9">
        <v>12</v>
      </c>
      <c r="F114" s="11">
        <v>120</v>
      </c>
      <c r="G114" s="11">
        <f t="shared" ref="G114:G116" si="16">E114*F114</f>
        <v>1440</v>
      </c>
    </row>
    <row r="115" spans="1:7" s="2" customFormat="1" ht="18.75" x14ac:dyDescent="0.3">
      <c r="A115" s="9">
        <v>112</v>
      </c>
      <c r="B115" s="9" t="s">
        <v>221</v>
      </c>
      <c r="C115" s="9"/>
      <c r="D115" s="10"/>
      <c r="E115" s="9">
        <v>12</v>
      </c>
      <c r="F115" s="11">
        <v>70</v>
      </c>
      <c r="G115" s="11">
        <f t="shared" si="16"/>
        <v>840</v>
      </c>
    </row>
    <row r="116" spans="1:7" ht="18.75" x14ac:dyDescent="0.3">
      <c r="A116" s="9">
        <v>113</v>
      </c>
      <c r="B116" s="9" t="s">
        <v>222</v>
      </c>
      <c r="C116" s="9"/>
      <c r="D116" s="10"/>
      <c r="E116" s="9">
        <v>12</v>
      </c>
      <c r="F116" s="11">
        <v>16</v>
      </c>
      <c r="G116" s="11">
        <f t="shared" si="16"/>
        <v>192</v>
      </c>
    </row>
    <row r="117" spans="1:7" ht="18.75" x14ac:dyDescent="0.3">
      <c r="A117" s="9">
        <v>114</v>
      </c>
      <c r="B117" s="9" t="s">
        <v>256</v>
      </c>
      <c r="C117" s="9"/>
      <c r="D117" s="10">
        <v>19.7</v>
      </c>
      <c r="E117" s="9"/>
      <c r="F117" s="11">
        <v>90</v>
      </c>
      <c r="G117" s="11">
        <f t="shared" ref="G117:G134" si="17">D117*F117</f>
        <v>1773</v>
      </c>
    </row>
    <row r="118" spans="1:7" ht="18.75" x14ac:dyDescent="0.3">
      <c r="A118" s="9">
        <v>115</v>
      </c>
      <c r="B118" s="9" t="s">
        <v>255</v>
      </c>
      <c r="C118" s="9"/>
      <c r="D118" s="10">
        <v>13.8</v>
      </c>
      <c r="E118" s="9"/>
      <c r="F118" s="11">
        <v>60</v>
      </c>
      <c r="G118" s="11">
        <f t="shared" si="17"/>
        <v>828</v>
      </c>
    </row>
    <row r="119" spans="1:7" ht="18.75" x14ac:dyDescent="0.3">
      <c r="A119" s="9">
        <v>116</v>
      </c>
      <c r="B119" s="9" t="s">
        <v>276</v>
      </c>
      <c r="C119" s="9"/>
      <c r="D119" s="10">
        <v>10.84</v>
      </c>
      <c r="E119" s="9"/>
      <c r="F119" s="11">
        <v>210</v>
      </c>
      <c r="G119" s="11">
        <f t="shared" si="17"/>
        <v>2276.4</v>
      </c>
    </row>
    <row r="120" spans="1:7" ht="18.75" x14ac:dyDescent="0.3">
      <c r="A120" s="9">
        <v>117</v>
      </c>
      <c r="B120" s="9" t="s">
        <v>284</v>
      </c>
      <c r="C120" s="9"/>
      <c r="D120" s="10">
        <f>3.55+2.63</f>
        <v>6.18</v>
      </c>
      <c r="E120" s="9"/>
      <c r="F120" s="11">
        <v>210</v>
      </c>
      <c r="G120" s="11">
        <f t="shared" si="17"/>
        <v>1297.8</v>
      </c>
    </row>
    <row r="121" spans="1:7" ht="18.75" x14ac:dyDescent="0.3">
      <c r="A121" s="9">
        <v>118</v>
      </c>
      <c r="B121" s="9" t="s">
        <v>288</v>
      </c>
      <c r="C121" s="9"/>
      <c r="D121" s="10">
        <v>2.39</v>
      </c>
      <c r="E121" s="9"/>
      <c r="F121" s="11">
        <v>210</v>
      </c>
      <c r="G121" s="11">
        <f t="shared" si="17"/>
        <v>501.90000000000003</v>
      </c>
    </row>
    <row r="122" spans="1:7" ht="18.75" x14ac:dyDescent="0.3">
      <c r="A122" s="9">
        <v>119</v>
      </c>
      <c r="B122" s="9" t="s">
        <v>258</v>
      </c>
      <c r="C122" s="9"/>
      <c r="D122" s="10">
        <v>5.32</v>
      </c>
      <c r="E122" s="9"/>
      <c r="F122" s="11">
        <v>146</v>
      </c>
      <c r="G122" s="11">
        <f t="shared" si="17"/>
        <v>776.72</v>
      </c>
    </row>
    <row r="123" spans="1:7" ht="18.75" x14ac:dyDescent="0.3">
      <c r="A123" s="9">
        <v>120</v>
      </c>
      <c r="B123" s="9" t="s">
        <v>254</v>
      </c>
      <c r="C123" s="9"/>
      <c r="D123" s="10">
        <v>5.32</v>
      </c>
      <c r="E123" s="9"/>
      <c r="F123" s="11">
        <v>160</v>
      </c>
      <c r="G123" s="11">
        <f t="shared" si="17"/>
        <v>851.2</v>
      </c>
    </row>
    <row r="124" spans="1:7" ht="18.75" x14ac:dyDescent="0.3">
      <c r="A124" s="9">
        <v>121</v>
      </c>
      <c r="B124" s="9" t="s">
        <v>267</v>
      </c>
      <c r="C124" s="9"/>
      <c r="D124" s="10">
        <v>8.0150000000000006</v>
      </c>
      <c r="E124" s="9"/>
      <c r="F124" s="11">
        <v>128</v>
      </c>
      <c r="G124" s="11">
        <f t="shared" si="17"/>
        <v>1025.92</v>
      </c>
    </row>
    <row r="125" spans="1:7" ht="18.75" x14ac:dyDescent="0.3">
      <c r="A125" s="9">
        <v>122</v>
      </c>
      <c r="B125" s="9" t="s">
        <v>261</v>
      </c>
      <c r="C125" s="9"/>
      <c r="D125" s="10">
        <v>9.61</v>
      </c>
      <c r="E125" s="9"/>
      <c r="F125" s="11">
        <v>98</v>
      </c>
      <c r="G125" s="11">
        <f t="shared" si="17"/>
        <v>941.78</v>
      </c>
    </row>
    <row r="126" spans="1:7" ht="18.75" x14ac:dyDescent="0.3">
      <c r="A126" s="9">
        <v>124</v>
      </c>
      <c r="B126" s="9" t="s">
        <v>278</v>
      </c>
      <c r="C126" s="9"/>
      <c r="D126" s="10">
        <v>103.3</v>
      </c>
      <c r="E126" s="9"/>
      <c r="F126" s="11">
        <v>168</v>
      </c>
      <c r="G126" s="11">
        <f t="shared" si="17"/>
        <v>17354.399999999998</v>
      </c>
    </row>
    <row r="127" spans="1:7" ht="18.75" x14ac:dyDescent="0.3">
      <c r="A127" s="9">
        <v>125</v>
      </c>
      <c r="B127" s="9" t="s">
        <v>292</v>
      </c>
      <c r="C127" s="9"/>
      <c r="D127" s="10">
        <v>3.74</v>
      </c>
      <c r="E127" s="9"/>
      <c r="F127" s="11">
        <v>440</v>
      </c>
      <c r="G127" s="11">
        <f t="shared" si="17"/>
        <v>1645.6000000000001</v>
      </c>
    </row>
    <row r="128" spans="1:7" ht="18.75" x14ac:dyDescent="0.3">
      <c r="A128" s="9">
        <v>126</v>
      </c>
      <c r="B128" s="9" t="s">
        <v>321</v>
      </c>
      <c r="C128" s="9"/>
      <c r="D128" s="10">
        <v>3.8</v>
      </c>
      <c r="E128" s="9"/>
      <c r="F128" s="11">
        <v>168</v>
      </c>
      <c r="G128" s="11">
        <f t="shared" si="17"/>
        <v>638.4</v>
      </c>
    </row>
    <row r="129" spans="1:7" ht="18.75" x14ac:dyDescent="0.3">
      <c r="A129" s="9">
        <v>127</v>
      </c>
      <c r="B129" s="9" t="s">
        <v>287</v>
      </c>
      <c r="C129" s="9"/>
      <c r="D129" s="10">
        <f>5.8+4.72</f>
        <v>10.52</v>
      </c>
      <c r="E129" s="9"/>
      <c r="F129" s="11">
        <v>290</v>
      </c>
      <c r="G129" s="11">
        <f t="shared" si="17"/>
        <v>3050.7999999999997</v>
      </c>
    </row>
    <row r="130" spans="1:7" ht="18.75" x14ac:dyDescent="0.3">
      <c r="A130" s="9">
        <v>128</v>
      </c>
      <c r="B130" s="9" t="s">
        <v>317</v>
      </c>
      <c r="C130" s="9"/>
      <c r="D130" s="10">
        <f>5.98+2.57</f>
        <v>8.5500000000000007</v>
      </c>
      <c r="E130" s="9"/>
      <c r="F130" s="11">
        <v>595</v>
      </c>
      <c r="G130" s="11">
        <f t="shared" si="17"/>
        <v>5087.25</v>
      </c>
    </row>
    <row r="131" spans="1:7" ht="18.75" x14ac:dyDescent="0.3">
      <c r="A131" s="9">
        <v>129</v>
      </c>
      <c r="B131" s="9" t="s">
        <v>257</v>
      </c>
      <c r="C131" s="9"/>
      <c r="D131" s="10">
        <v>22.08</v>
      </c>
      <c r="E131" s="9"/>
      <c r="F131" s="11">
        <v>114</v>
      </c>
      <c r="G131" s="11">
        <f t="shared" si="17"/>
        <v>2517.12</v>
      </c>
    </row>
    <row r="132" spans="1:7" ht="18.75" x14ac:dyDescent="0.3">
      <c r="A132" s="9">
        <v>130</v>
      </c>
      <c r="B132" s="9" t="s">
        <v>285</v>
      </c>
      <c r="C132" s="9"/>
      <c r="D132" s="10">
        <v>11.355</v>
      </c>
      <c r="E132" s="9"/>
      <c r="F132" s="11">
        <v>160</v>
      </c>
      <c r="G132" s="11">
        <f t="shared" si="17"/>
        <v>1816.8000000000002</v>
      </c>
    </row>
    <row r="133" spans="1:7" ht="18.75" x14ac:dyDescent="0.3">
      <c r="A133" s="9">
        <v>131</v>
      </c>
      <c r="B133" s="9" t="s">
        <v>286</v>
      </c>
      <c r="C133" s="9"/>
      <c r="D133" s="10">
        <f>5.8+3.11</f>
        <v>8.91</v>
      </c>
      <c r="E133" s="9"/>
      <c r="F133" s="11">
        <v>290</v>
      </c>
      <c r="G133" s="11">
        <f t="shared" si="17"/>
        <v>2583.9</v>
      </c>
    </row>
    <row r="134" spans="1:7" ht="18.75" x14ac:dyDescent="0.3">
      <c r="A134" s="9">
        <v>132</v>
      </c>
      <c r="B134" s="9" t="s">
        <v>352</v>
      </c>
      <c r="C134" s="9"/>
      <c r="D134" s="10">
        <v>1276.5</v>
      </c>
      <c r="E134" s="9"/>
      <c r="F134" s="11">
        <v>77</v>
      </c>
      <c r="G134" s="11">
        <f t="shared" si="17"/>
        <v>98290.5</v>
      </c>
    </row>
    <row r="135" spans="1:7" ht="18.75" x14ac:dyDescent="0.3">
      <c r="A135" s="9">
        <v>133</v>
      </c>
      <c r="B135" s="9" t="s">
        <v>169</v>
      </c>
      <c r="C135" s="9"/>
      <c r="D135" s="10"/>
      <c r="E135" s="9">
        <v>2</v>
      </c>
      <c r="F135" s="11">
        <v>630</v>
      </c>
      <c r="G135" s="11">
        <f>E135*F135</f>
        <v>1260</v>
      </c>
    </row>
    <row r="136" spans="1:7" ht="18.75" x14ac:dyDescent="0.3">
      <c r="A136" s="9">
        <v>134</v>
      </c>
      <c r="B136" s="9" t="s">
        <v>350</v>
      </c>
      <c r="C136" s="9"/>
      <c r="D136" s="10">
        <v>2.83</v>
      </c>
      <c r="E136" s="9"/>
      <c r="F136" s="11">
        <v>570</v>
      </c>
      <c r="G136" s="11">
        <f t="shared" ref="G136:G144" si="18">D136*F136</f>
        <v>1613.1000000000001</v>
      </c>
    </row>
    <row r="137" spans="1:7" ht="18.75" x14ac:dyDescent="0.3">
      <c r="A137" s="9">
        <v>135</v>
      </c>
      <c r="B137" s="9" t="s">
        <v>298</v>
      </c>
      <c r="C137" s="9"/>
      <c r="D137" s="10">
        <v>0.48</v>
      </c>
      <c r="E137" s="9"/>
      <c r="F137" s="11">
        <v>210</v>
      </c>
      <c r="G137" s="11">
        <f t="shared" si="18"/>
        <v>100.8</v>
      </c>
    </row>
    <row r="138" spans="1:7" ht="18.75" x14ac:dyDescent="0.3">
      <c r="A138" s="9">
        <v>136</v>
      </c>
      <c r="B138" s="9" t="s">
        <v>252</v>
      </c>
      <c r="C138" s="9"/>
      <c r="D138" s="10">
        <v>33.65</v>
      </c>
      <c r="E138" s="9"/>
      <c r="F138" s="11">
        <v>90</v>
      </c>
      <c r="G138" s="11">
        <f t="shared" si="18"/>
        <v>3028.5</v>
      </c>
    </row>
    <row r="139" spans="1:7" s="2" customFormat="1" ht="18.75" x14ac:dyDescent="0.3">
      <c r="A139" s="9">
        <v>137</v>
      </c>
      <c r="B139" s="9" t="s">
        <v>279</v>
      </c>
      <c r="C139" s="9"/>
      <c r="D139" s="10">
        <v>37.119999999999997</v>
      </c>
      <c r="E139" s="9"/>
      <c r="F139" s="11">
        <v>110</v>
      </c>
      <c r="G139" s="11">
        <f t="shared" si="18"/>
        <v>4083.2</v>
      </c>
    </row>
    <row r="140" spans="1:7" ht="18.75" x14ac:dyDescent="0.3">
      <c r="A140" s="9">
        <v>138</v>
      </c>
      <c r="B140" s="9" t="s">
        <v>21</v>
      </c>
      <c r="C140" s="9"/>
      <c r="D140" s="10">
        <v>15.5</v>
      </c>
      <c r="E140" s="9"/>
      <c r="F140" s="11">
        <v>350</v>
      </c>
      <c r="G140" s="11">
        <f t="shared" si="18"/>
        <v>5425</v>
      </c>
    </row>
    <row r="141" spans="1:7" ht="18.75" x14ac:dyDescent="0.3">
      <c r="A141" s="9">
        <v>139</v>
      </c>
      <c r="B141" s="9" t="s">
        <v>18</v>
      </c>
      <c r="C141" s="9"/>
      <c r="D141" s="10">
        <v>155.38</v>
      </c>
      <c r="E141" s="9"/>
      <c r="F141" s="11">
        <v>105</v>
      </c>
      <c r="G141" s="11">
        <f t="shared" si="18"/>
        <v>16314.9</v>
      </c>
    </row>
    <row r="142" spans="1:7" ht="18.75" x14ac:dyDescent="0.3">
      <c r="A142" s="9">
        <v>140</v>
      </c>
      <c r="B142" s="9" t="s">
        <v>275</v>
      </c>
      <c r="C142" s="9"/>
      <c r="D142" s="10">
        <f>1.8+0.87</f>
        <v>2.67</v>
      </c>
      <c r="E142" s="9"/>
      <c r="F142" s="11">
        <v>470</v>
      </c>
      <c r="G142" s="11">
        <f t="shared" si="18"/>
        <v>1254.8999999999999</v>
      </c>
    </row>
    <row r="143" spans="1:7" ht="18.75" x14ac:dyDescent="0.3">
      <c r="A143" s="9">
        <v>141</v>
      </c>
      <c r="B143" s="9" t="s">
        <v>272</v>
      </c>
      <c r="C143" s="9"/>
      <c r="D143" s="10">
        <v>162.4</v>
      </c>
      <c r="E143" s="9"/>
      <c r="F143" s="11">
        <v>94</v>
      </c>
      <c r="G143" s="11">
        <f t="shared" si="18"/>
        <v>15265.6</v>
      </c>
    </row>
    <row r="144" spans="1:7" ht="18.75" x14ac:dyDescent="0.3">
      <c r="A144" s="9">
        <v>142</v>
      </c>
      <c r="B144" s="9" t="s">
        <v>229</v>
      </c>
      <c r="C144" s="9"/>
      <c r="D144" s="10">
        <v>55.76</v>
      </c>
      <c r="E144" s="9"/>
      <c r="F144" s="11">
        <v>64</v>
      </c>
      <c r="G144" s="11">
        <f t="shared" si="18"/>
        <v>3568.64</v>
      </c>
    </row>
    <row r="145" spans="1:7" ht="18.75" x14ac:dyDescent="0.3">
      <c r="A145" s="9">
        <v>143</v>
      </c>
      <c r="B145" s="9" t="s">
        <v>342</v>
      </c>
      <c r="C145" s="9"/>
      <c r="D145" s="10"/>
      <c r="E145" s="9">
        <v>2</v>
      </c>
      <c r="F145" s="11">
        <v>98</v>
      </c>
      <c r="G145" s="11">
        <f t="shared" ref="G145:G151" si="19">E145*F145</f>
        <v>196</v>
      </c>
    </row>
    <row r="146" spans="1:7" ht="18.75" x14ac:dyDescent="0.3">
      <c r="A146" s="9">
        <v>144</v>
      </c>
      <c r="B146" s="9" t="s">
        <v>110</v>
      </c>
      <c r="C146" s="9"/>
      <c r="D146" s="10"/>
      <c r="E146" s="9">
        <v>5</v>
      </c>
      <c r="F146" s="11">
        <v>77</v>
      </c>
      <c r="G146" s="11">
        <f t="shared" si="19"/>
        <v>385</v>
      </c>
    </row>
    <row r="147" spans="1:7" ht="18.75" x14ac:dyDescent="0.3">
      <c r="A147" s="9">
        <v>145</v>
      </c>
      <c r="B147" s="9" t="s">
        <v>109</v>
      </c>
      <c r="C147" s="9"/>
      <c r="D147" s="10"/>
      <c r="E147" s="9">
        <v>5</v>
      </c>
      <c r="F147" s="11">
        <v>45</v>
      </c>
      <c r="G147" s="11">
        <f t="shared" si="19"/>
        <v>225</v>
      </c>
    </row>
    <row r="148" spans="1:7" ht="18.75" x14ac:dyDescent="0.3">
      <c r="A148" s="9">
        <v>146</v>
      </c>
      <c r="B148" s="9" t="s">
        <v>343</v>
      </c>
      <c r="C148" s="9"/>
      <c r="D148" s="10"/>
      <c r="E148" s="9">
        <v>4</v>
      </c>
      <c r="F148" s="11">
        <v>135</v>
      </c>
      <c r="G148" s="11">
        <f t="shared" si="19"/>
        <v>540</v>
      </c>
    </row>
    <row r="149" spans="1:7" ht="18.75" x14ac:dyDescent="0.3">
      <c r="A149" s="9">
        <v>147</v>
      </c>
      <c r="B149" s="9" t="s">
        <v>281</v>
      </c>
      <c r="C149" s="9"/>
      <c r="D149" s="10"/>
      <c r="E149" s="9">
        <v>17</v>
      </c>
      <c r="F149" s="11">
        <v>30</v>
      </c>
      <c r="G149" s="11">
        <f t="shared" si="19"/>
        <v>510</v>
      </c>
    </row>
    <row r="150" spans="1:7" ht="18.75" x14ac:dyDescent="0.3">
      <c r="A150" s="9">
        <v>148</v>
      </c>
      <c r="B150" s="9" t="s">
        <v>280</v>
      </c>
      <c r="C150" s="9"/>
      <c r="D150" s="10"/>
      <c r="E150" s="9">
        <v>59</v>
      </c>
      <c r="F150" s="11">
        <v>28</v>
      </c>
      <c r="G150" s="11">
        <f t="shared" si="19"/>
        <v>1652</v>
      </c>
    </row>
    <row r="151" spans="1:7" ht="18.75" x14ac:dyDescent="0.3">
      <c r="A151" s="9">
        <v>149</v>
      </c>
      <c r="B151" s="9" t="s">
        <v>353</v>
      </c>
      <c r="C151" s="9"/>
      <c r="D151" s="10"/>
      <c r="E151" s="9">
        <v>1.07</v>
      </c>
      <c r="F151" s="11">
        <v>225</v>
      </c>
      <c r="G151" s="11">
        <f t="shared" si="19"/>
        <v>240.75</v>
      </c>
    </row>
    <row r="152" spans="1:7" ht="18.75" x14ac:dyDescent="0.3">
      <c r="A152" s="9">
        <v>150</v>
      </c>
      <c r="B152" s="9" t="s">
        <v>32</v>
      </c>
      <c r="C152" s="9"/>
      <c r="D152" s="10">
        <v>287.02999999999997</v>
      </c>
      <c r="E152" s="9"/>
      <c r="F152" s="11">
        <v>50</v>
      </c>
      <c r="G152" s="11">
        <f t="shared" ref="G152:G153" si="20">D152*F152</f>
        <v>14351.499999999998</v>
      </c>
    </row>
    <row r="153" spans="1:7" ht="18.75" x14ac:dyDescent="0.3">
      <c r="A153" s="9">
        <v>151</v>
      </c>
      <c r="B153" s="9" t="s">
        <v>282</v>
      </c>
      <c r="C153" s="9"/>
      <c r="D153" s="10">
        <v>33</v>
      </c>
      <c r="E153" s="9"/>
      <c r="F153" s="11">
        <v>55</v>
      </c>
      <c r="G153" s="11">
        <f t="shared" si="20"/>
        <v>1815</v>
      </c>
    </row>
    <row r="154" spans="1:7" ht="18.75" x14ac:dyDescent="0.3">
      <c r="A154" s="9">
        <v>152</v>
      </c>
      <c r="B154" s="9" t="s">
        <v>319</v>
      </c>
      <c r="C154" s="9"/>
      <c r="D154" s="10"/>
      <c r="E154" s="9">
        <v>2</v>
      </c>
      <c r="F154" s="11">
        <v>75</v>
      </c>
      <c r="G154" s="11">
        <f t="shared" ref="G154:G156" si="21">E154*F154</f>
        <v>150</v>
      </c>
    </row>
    <row r="155" spans="1:7" ht="18.75" x14ac:dyDescent="0.3">
      <c r="A155" s="9">
        <v>153</v>
      </c>
      <c r="B155" s="9" t="s">
        <v>318</v>
      </c>
      <c r="C155" s="9"/>
      <c r="D155" s="10"/>
      <c r="E155" s="9">
        <v>5</v>
      </c>
      <c r="F155" s="11">
        <v>86</v>
      </c>
      <c r="G155" s="11">
        <f t="shared" si="21"/>
        <v>430</v>
      </c>
    </row>
    <row r="156" spans="1:7" ht="18.75" x14ac:dyDescent="0.3">
      <c r="A156" s="9">
        <v>154</v>
      </c>
      <c r="B156" s="9" t="s">
        <v>225</v>
      </c>
      <c r="C156" s="9"/>
      <c r="D156" s="10"/>
      <c r="E156" s="9">
        <v>2</v>
      </c>
      <c r="F156" s="11">
        <v>115</v>
      </c>
      <c r="G156" s="11">
        <f t="shared" si="21"/>
        <v>230</v>
      </c>
    </row>
    <row r="157" spans="1:7" ht="18.75" x14ac:dyDescent="0.3">
      <c r="A157" s="9">
        <v>155</v>
      </c>
      <c r="B157" s="9" t="s">
        <v>82</v>
      </c>
      <c r="C157" s="9"/>
      <c r="D157" s="10">
        <v>2</v>
      </c>
      <c r="E157" s="9"/>
      <c r="F157" s="11">
        <v>65</v>
      </c>
      <c r="G157" s="11">
        <f t="shared" ref="G157:G162" si="22">D157*F157</f>
        <v>130</v>
      </c>
    </row>
    <row r="158" spans="1:7" ht="18.75" x14ac:dyDescent="0.3">
      <c r="A158" s="9">
        <v>156</v>
      </c>
      <c r="B158" s="9" t="s">
        <v>96</v>
      </c>
      <c r="C158" s="9"/>
      <c r="D158" s="10">
        <v>4.88</v>
      </c>
      <c r="E158" s="9"/>
      <c r="F158" s="11">
        <v>115</v>
      </c>
      <c r="G158" s="11">
        <f t="shared" si="22"/>
        <v>561.19999999999993</v>
      </c>
    </row>
    <row r="159" spans="1:7" ht="18.75" x14ac:dyDescent="0.3">
      <c r="A159" s="9">
        <v>157</v>
      </c>
      <c r="B159" s="9" t="s">
        <v>98</v>
      </c>
      <c r="C159" s="9"/>
      <c r="D159" s="10">
        <v>7.84</v>
      </c>
      <c r="E159" s="9"/>
      <c r="F159" s="11">
        <v>160</v>
      </c>
      <c r="G159" s="11">
        <f t="shared" si="22"/>
        <v>1254.4000000000001</v>
      </c>
    </row>
    <row r="160" spans="1:7" ht="18.75" x14ac:dyDescent="0.3">
      <c r="A160" s="9">
        <v>158</v>
      </c>
      <c r="B160" s="9" t="s">
        <v>101</v>
      </c>
      <c r="C160" s="9"/>
      <c r="D160" s="10">
        <v>22.32</v>
      </c>
      <c r="E160" s="9"/>
      <c r="F160" s="11">
        <v>198</v>
      </c>
      <c r="G160" s="11">
        <f t="shared" si="22"/>
        <v>4419.3599999999997</v>
      </c>
    </row>
    <row r="161" spans="1:7" ht="18.75" x14ac:dyDescent="0.3">
      <c r="A161" s="9">
        <v>159</v>
      </c>
      <c r="B161" s="9" t="s">
        <v>62</v>
      </c>
      <c r="C161" s="9"/>
      <c r="D161" s="10">
        <v>8.2799999999999994</v>
      </c>
      <c r="E161" s="9"/>
      <c r="F161" s="11">
        <v>220</v>
      </c>
      <c r="G161" s="11">
        <f t="shared" si="22"/>
        <v>1821.6</v>
      </c>
    </row>
    <row r="162" spans="1:7" ht="18.75" x14ac:dyDescent="0.3">
      <c r="A162" s="9">
        <v>160</v>
      </c>
      <c r="B162" s="9" t="s">
        <v>289</v>
      </c>
      <c r="C162" s="9"/>
      <c r="D162" s="10">
        <v>4.63</v>
      </c>
      <c r="E162" s="9"/>
      <c r="F162" s="11">
        <v>100</v>
      </c>
      <c r="G162" s="11">
        <f t="shared" si="22"/>
        <v>463</v>
      </c>
    </row>
    <row r="163" spans="1:7" ht="18.75" x14ac:dyDescent="0.3">
      <c r="A163" s="9">
        <v>161</v>
      </c>
      <c r="B163" s="9" t="s">
        <v>220</v>
      </c>
      <c r="C163" s="9"/>
      <c r="D163" s="10"/>
      <c r="E163" s="9">
        <v>8.02</v>
      </c>
      <c r="F163" s="11">
        <v>70</v>
      </c>
      <c r="G163" s="11">
        <f>E163*F163</f>
        <v>561.4</v>
      </c>
    </row>
    <row r="164" spans="1:7" ht="18.75" x14ac:dyDescent="0.3">
      <c r="A164" s="9">
        <v>162</v>
      </c>
      <c r="B164" s="9" t="s">
        <v>125</v>
      </c>
      <c r="C164" s="9"/>
      <c r="D164" s="10">
        <f>12.6-2.2</f>
        <v>10.399999999999999</v>
      </c>
      <c r="E164" s="9"/>
      <c r="F164" s="11">
        <v>90</v>
      </c>
      <c r="G164" s="11">
        <f t="shared" ref="G164:G166" si="23">D164*F164</f>
        <v>935.99999999999989</v>
      </c>
    </row>
    <row r="165" spans="1:7" ht="18.75" x14ac:dyDescent="0.3">
      <c r="A165" s="9">
        <v>163</v>
      </c>
      <c r="B165" s="9" t="s">
        <v>123</v>
      </c>
      <c r="C165" s="9"/>
      <c r="D165" s="10">
        <f>8.26-2.2</f>
        <v>6.06</v>
      </c>
      <c r="E165" s="9"/>
      <c r="F165" s="11">
        <v>173</v>
      </c>
      <c r="G165" s="11">
        <f t="shared" si="23"/>
        <v>1048.3799999999999</v>
      </c>
    </row>
    <row r="166" spans="1:7" ht="18.75" x14ac:dyDescent="0.3">
      <c r="A166" s="9">
        <v>164</v>
      </c>
      <c r="B166" s="9" t="s">
        <v>53</v>
      </c>
      <c r="C166" s="9"/>
      <c r="D166" s="10">
        <v>37.340000000000003</v>
      </c>
      <c r="E166" s="9"/>
      <c r="F166" s="11">
        <v>90</v>
      </c>
      <c r="G166" s="11">
        <f t="shared" si="23"/>
        <v>3360.6000000000004</v>
      </c>
    </row>
    <row r="167" spans="1:7" ht="18.75" x14ac:dyDescent="0.3">
      <c r="A167" s="9">
        <v>165</v>
      </c>
      <c r="B167" s="9" t="s">
        <v>290</v>
      </c>
      <c r="C167" s="9"/>
      <c r="D167" s="10"/>
      <c r="E167" s="9">
        <v>2</v>
      </c>
      <c r="F167" s="11">
        <v>59</v>
      </c>
      <c r="G167" s="11">
        <f>E167*F167</f>
        <v>118</v>
      </c>
    </row>
    <row r="168" spans="1:7" ht="18.75" x14ac:dyDescent="0.3">
      <c r="A168" s="9">
        <v>166</v>
      </c>
      <c r="B168" s="9" t="s">
        <v>22</v>
      </c>
      <c r="C168" s="9"/>
      <c r="D168" s="10">
        <v>231.1</v>
      </c>
      <c r="E168" s="9"/>
      <c r="F168" s="11">
        <v>204</v>
      </c>
      <c r="G168" s="11">
        <f t="shared" ref="G168:G173" si="24">D168*F168</f>
        <v>47144.4</v>
      </c>
    </row>
    <row r="169" spans="1:7" ht="18.75" x14ac:dyDescent="0.3">
      <c r="A169" s="9">
        <v>167</v>
      </c>
      <c r="B169" s="9" t="s">
        <v>150</v>
      </c>
      <c r="C169" s="9"/>
      <c r="D169" s="10">
        <v>36</v>
      </c>
      <c r="E169" s="9"/>
      <c r="F169" s="11">
        <v>400</v>
      </c>
      <c r="G169" s="11">
        <f t="shared" si="24"/>
        <v>14400</v>
      </c>
    </row>
    <row r="170" spans="1:7" ht="18.75" x14ac:dyDescent="0.3">
      <c r="A170" s="9">
        <v>168</v>
      </c>
      <c r="B170" s="9" t="s">
        <v>120</v>
      </c>
      <c r="C170" s="9"/>
      <c r="D170" s="10">
        <v>0.56000000000000005</v>
      </c>
      <c r="E170" s="9"/>
      <c r="F170" s="11">
        <v>450</v>
      </c>
      <c r="G170" s="11">
        <f t="shared" si="24"/>
        <v>252.00000000000003</v>
      </c>
    </row>
    <row r="171" spans="1:7" ht="18.75" x14ac:dyDescent="0.3">
      <c r="A171" s="9">
        <v>169</v>
      </c>
      <c r="B171" s="9" t="s">
        <v>113</v>
      </c>
      <c r="C171" s="9"/>
      <c r="D171" s="10">
        <v>1.86</v>
      </c>
      <c r="E171" s="9"/>
      <c r="F171" s="11">
        <v>900</v>
      </c>
      <c r="G171" s="11">
        <f t="shared" si="24"/>
        <v>1674</v>
      </c>
    </row>
    <row r="172" spans="1:7" ht="18.75" x14ac:dyDescent="0.3">
      <c r="A172" s="9">
        <v>170</v>
      </c>
      <c r="B172" s="9" t="s">
        <v>291</v>
      </c>
      <c r="C172" s="9"/>
      <c r="D172" s="10">
        <v>7.85</v>
      </c>
      <c r="E172" s="9"/>
      <c r="F172" s="11">
        <v>555</v>
      </c>
      <c r="G172" s="11">
        <f t="shared" si="24"/>
        <v>4356.75</v>
      </c>
    </row>
    <row r="173" spans="1:7" ht="18.75" x14ac:dyDescent="0.3">
      <c r="A173" s="9">
        <v>171</v>
      </c>
      <c r="B173" s="9" t="s">
        <v>124</v>
      </c>
      <c r="C173" s="9"/>
      <c r="D173" s="10">
        <v>26.99</v>
      </c>
      <c r="E173" s="9"/>
      <c r="F173" s="11">
        <v>162</v>
      </c>
      <c r="G173" s="11">
        <f t="shared" si="24"/>
        <v>4372.38</v>
      </c>
    </row>
    <row r="174" spans="1:7" ht="18.75" x14ac:dyDescent="0.3">
      <c r="A174" s="9">
        <v>172</v>
      </c>
      <c r="B174" s="9" t="s">
        <v>266</v>
      </c>
      <c r="C174" s="9"/>
      <c r="D174" s="10"/>
      <c r="E174" s="9">
        <v>14</v>
      </c>
      <c r="F174" s="11">
        <v>55</v>
      </c>
      <c r="G174" s="11">
        <f>E174*F174</f>
        <v>770</v>
      </c>
    </row>
    <row r="175" spans="1:7" ht="18.75" x14ac:dyDescent="0.3">
      <c r="A175" s="9">
        <v>173</v>
      </c>
      <c r="B175" s="9" t="s">
        <v>354</v>
      </c>
      <c r="C175" s="9"/>
      <c r="D175" s="10">
        <v>227.4</v>
      </c>
      <c r="E175" s="9"/>
      <c r="F175" s="11">
        <v>98</v>
      </c>
      <c r="G175" s="11">
        <f t="shared" ref="G175:G178" si="25">D175*F175</f>
        <v>22285.200000000001</v>
      </c>
    </row>
    <row r="176" spans="1:7" ht="18.75" x14ac:dyDescent="0.3">
      <c r="A176" s="9">
        <v>174</v>
      </c>
      <c r="B176" s="9" t="s">
        <v>131</v>
      </c>
      <c r="C176" s="9"/>
      <c r="D176" s="10">
        <v>45.5</v>
      </c>
      <c r="E176" s="9"/>
      <c r="F176" s="11">
        <v>125</v>
      </c>
      <c r="G176" s="11">
        <f t="shared" si="25"/>
        <v>5687.5</v>
      </c>
    </row>
    <row r="177" spans="1:7" ht="18.75" x14ac:dyDescent="0.3">
      <c r="A177" s="9">
        <v>175</v>
      </c>
      <c r="B177" s="9" t="s">
        <v>78</v>
      </c>
      <c r="C177" s="9"/>
      <c r="D177" s="10">
        <v>130.22</v>
      </c>
      <c r="E177" s="9"/>
      <c r="F177" s="11">
        <v>83</v>
      </c>
      <c r="G177" s="11">
        <f t="shared" si="25"/>
        <v>10808.26</v>
      </c>
    </row>
    <row r="178" spans="1:7" ht="18.75" x14ac:dyDescent="0.3">
      <c r="A178" s="9">
        <v>176</v>
      </c>
      <c r="B178" s="9" t="s">
        <v>77</v>
      </c>
      <c r="C178" s="9"/>
      <c r="D178" s="10">
        <v>58</v>
      </c>
      <c r="E178" s="9"/>
      <c r="F178" s="11">
        <v>93</v>
      </c>
      <c r="G178" s="11">
        <f t="shared" si="25"/>
        <v>5394</v>
      </c>
    </row>
    <row r="179" spans="1:7" ht="18.75" x14ac:dyDescent="0.3">
      <c r="A179" s="9">
        <v>177</v>
      </c>
      <c r="B179" s="9" t="s">
        <v>294</v>
      </c>
      <c r="C179" s="9"/>
      <c r="D179" s="10"/>
      <c r="E179" s="9">
        <v>8.9</v>
      </c>
      <c r="F179" s="11">
        <v>115</v>
      </c>
      <c r="G179" s="11">
        <f>E179*F179</f>
        <v>1023.5</v>
      </c>
    </row>
    <row r="180" spans="1:7" ht="18.75" x14ac:dyDescent="0.3">
      <c r="A180" s="9">
        <v>178</v>
      </c>
      <c r="B180" s="9" t="s">
        <v>226</v>
      </c>
      <c r="C180" s="9"/>
      <c r="D180" s="10">
        <v>15.69</v>
      </c>
      <c r="E180" s="9"/>
      <c r="F180" s="11">
        <v>290</v>
      </c>
      <c r="G180" s="11">
        <f t="shared" ref="G180:G183" si="26">D180*F180</f>
        <v>4550.0999999999995</v>
      </c>
    </row>
    <row r="181" spans="1:7" ht="18.75" x14ac:dyDescent="0.3">
      <c r="A181" s="9">
        <v>179</v>
      </c>
      <c r="B181" s="9" t="s">
        <v>227</v>
      </c>
      <c r="C181" s="9"/>
      <c r="D181" s="10">
        <v>4.3099999999999996</v>
      </c>
      <c r="E181" s="9"/>
      <c r="F181" s="11">
        <v>398</v>
      </c>
      <c r="G181" s="11">
        <f t="shared" si="26"/>
        <v>1715.3799999999999</v>
      </c>
    </row>
    <row r="182" spans="1:7" ht="18.75" x14ac:dyDescent="0.3">
      <c r="A182" s="9">
        <v>180</v>
      </c>
      <c r="B182" s="9" t="s">
        <v>247</v>
      </c>
      <c r="C182" s="9"/>
      <c r="D182" s="10">
        <v>21.8</v>
      </c>
      <c r="E182" s="9"/>
      <c r="F182" s="11">
        <v>54</v>
      </c>
      <c r="G182" s="11">
        <f t="shared" si="26"/>
        <v>1177.2</v>
      </c>
    </row>
    <row r="183" spans="1:7" ht="18.75" x14ac:dyDescent="0.3">
      <c r="A183" s="9">
        <v>181</v>
      </c>
      <c r="B183" s="9" t="s">
        <v>248</v>
      </c>
      <c r="C183" s="9"/>
      <c r="D183" s="10">
        <v>1</v>
      </c>
      <c r="E183" s="9"/>
      <c r="F183" s="11">
        <v>60</v>
      </c>
      <c r="G183" s="11">
        <f t="shared" si="26"/>
        <v>60</v>
      </c>
    </row>
    <row r="184" spans="1:7" ht="18.75" x14ac:dyDescent="0.3">
      <c r="A184" s="9">
        <v>182</v>
      </c>
      <c r="B184" s="9" t="s">
        <v>168</v>
      </c>
      <c r="C184" s="9"/>
      <c r="D184" s="10"/>
      <c r="E184" s="9">
        <v>11</v>
      </c>
      <c r="F184" s="11">
        <v>35</v>
      </c>
      <c r="G184" s="11">
        <f>E184*F184</f>
        <v>385</v>
      </c>
    </row>
    <row r="185" spans="1:7" ht="18.75" x14ac:dyDescent="0.3">
      <c r="A185" s="9">
        <v>183</v>
      </c>
      <c r="B185" s="9" t="s">
        <v>47</v>
      </c>
      <c r="C185" s="33"/>
      <c r="D185" s="10">
        <v>1356.57</v>
      </c>
      <c r="E185" s="9"/>
      <c r="F185" s="38">
        <v>100</v>
      </c>
      <c r="G185" s="38">
        <f t="shared" ref="G185:G200" si="27">D185*F185</f>
        <v>135657</v>
      </c>
    </row>
    <row r="186" spans="1:7" ht="18.75" x14ac:dyDescent="0.3">
      <c r="A186" s="9">
        <v>184</v>
      </c>
      <c r="B186" s="9" t="s">
        <v>71</v>
      </c>
      <c r="C186" s="9"/>
      <c r="D186" s="10">
        <v>95.6</v>
      </c>
      <c r="E186" s="9"/>
      <c r="F186" s="11">
        <v>110</v>
      </c>
      <c r="G186" s="11">
        <f t="shared" si="27"/>
        <v>10516</v>
      </c>
    </row>
    <row r="187" spans="1:7" ht="18.75" x14ac:dyDescent="0.3">
      <c r="A187" s="9">
        <v>185</v>
      </c>
      <c r="B187" s="9" t="s">
        <v>27</v>
      </c>
      <c r="C187" s="9"/>
      <c r="D187" s="10">
        <v>265.7</v>
      </c>
      <c r="E187" s="9"/>
      <c r="F187" s="11">
        <v>140</v>
      </c>
      <c r="G187" s="11">
        <f t="shared" si="27"/>
        <v>37198</v>
      </c>
    </row>
    <row r="188" spans="1:7" ht="18.75" x14ac:dyDescent="0.3">
      <c r="A188" s="9">
        <v>186</v>
      </c>
      <c r="B188" s="9" t="s">
        <v>97</v>
      </c>
      <c r="C188" s="9"/>
      <c r="D188" s="10">
        <v>2.12</v>
      </c>
      <c r="E188" s="9"/>
      <c r="F188" s="11">
        <v>125</v>
      </c>
      <c r="G188" s="11">
        <f t="shared" si="27"/>
        <v>265</v>
      </c>
    </row>
    <row r="189" spans="1:7" ht="18.75" x14ac:dyDescent="0.3">
      <c r="A189" s="9">
        <v>187</v>
      </c>
      <c r="B189" s="9" t="s">
        <v>243</v>
      </c>
      <c r="C189" s="9"/>
      <c r="D189" s="10">
        <v>23.085000000000001</v>
      </c>
      <c r="E189" s="9"/>
      <c r="F189" s="11">
        <v>120</v>
      </c>
      <c r="G189" s="11">
        <f t="shared" si="27"/>
        <v>2770.2000000000003</v>
      </c>
    </row>
    <row r="190" spans="1:7" ht="18.75" x14ac:dyDescent="0.3">
      <c r="A190" s="9">
        <v>188</v>
      </c>
      <c r="B190" s="9" t="s">
        <v>355</v>
      </c>
      <c r="C190" s="9"/>
      <c r="D190" s="10">
        <v>10.38</v>
      </c>
      <c r="E190" s="9"/>
      <c r="F190" s="11">
        <v>140</v>
      </c>
      <c r="G190" s="11">
        <f t="shared" si="27"/>
        <v>1453.2</v>
      </c>
    </row>
    <row r="191" spans="1:7" ht="18.75" x14ac:dyDescent="0.3">
      <c r="A191" s="9">
        <v>189</v>
      </c>
      <c r="B191" s="9" t="s">
        <v>24</v>
      </c>
      <c r="C191" s="9"/>
      <c r="D191" s="10">
        <v>64.52</v>
      </c>
      <c r="E191" s="9"/>
      <c r="F191" s="11">
        <v>350</v>
      </c>
      <c r="G191" s="11">
        <f t="shared" si="27"/>
        <v>22582</v>
      </c>
    </row>
    <row r="192" spans="1:7" ht="18.75" x14ac:dyDescent="0.3">
      <c r="A192" s="9">
        <v>190</v>
      </c>
      <c r="B192" s="9" t="s">
        <v>112</v>
      </c>
      <c r="C192" s="9"/>
      <c r="D192" s="10">
        <f>10.3-3.9</f>
        <v>6.4</v>
      </c>
      <c r="E192" s="9"/>
      <c r="F192" s="11">
        <v>204</v>
      </c>
      <c r="G192" s="11">
        <f t="shared" si="27"/>
        <v>1305.6000000000001</v>
      </c>
    </row>
    <row r="193" spans="1:7" ht="18.75" x14ac:dyDescent="0.3">
      <c r="A193" s="9">
        <v>192</v>
      </c>
      <c r="B193" s="9" t="s">
        <v>260</v>
      </c>
      <c r="C193" s="9"/>
      <c r="D193" s="10">
        <v>5.0599999999999996</v>
      </c>
      <c r="E193" s="9"/>
      <c r="F193" s="11">
        <v>125</v>
      </c>
      <c r="G193" s="11">
        <f t="shared" si="27"/>
        <v>632.5</v>
      </c>
    </row>
    <row r="194" spans="1:7" ht="18.75" x14ac:dyDescent="0.3">
      <c r="A194" s="9">
        <v>193</v>
      </c>
      <c r="B194" s="9" t="s">
        <v>293</v>
      </c>
      <c r="C194" s="9"/>
      <c r="D194" s="10">
        <v>56.2</v>
      </c>
      <c r="E194" s="9"/>
      <c r="F194" s="11">
        <v>60</v>
      </c>
      <c r="G194" s="11">
        <f t="shared" si="27"/>
        <v>3372</v>
      </c>
    </row>
    <row r="195" spans="1:7" ht="18.75" x14ac:dyDescent="0.3">
      <c r="A195" s="9">
        <v>194</v>
      </c>
      <c r="B195" s="9" t="s">
        <v>277</v>
      </c>
      <c r="C195" s="9"/>
      <c r="D195" s="10">
        <f>2.66+1.01</f>
        <v>3.67</v>
      </c>
      <c r="E195" s="9"/>
      <c r="F195" s="11">
        <v>92</v>
      </c>
      <c r="G195" s="11">
        <f t="shared" si="27"/>
        <v>337.64</v>
      </c>
    </row>
    <row r="196" spans="1:7" ht="18.75" x14ac:dyDescent="0.3">
      <c r="A196" s="9">
        <v>195</v>
      </c>
      <c r="B196" s="9" t="s">
        <v>19</v>
      </c>
      <c r="C196" s="9"/>
      <c r="D196" s="10">
        <v>26.28</v>
      </c>
      <c r="E196" s="9"/>
      <c r="F196" s="11">
        <v>78</v>
      </c>
      <c r="G196" s="11">
        <f t="shared" si="27"/>
        <v>2049.84</v>
      </c>
    </row>
    <row r="197" spans="1:7" ht="18.75" x14ac:dyDescent="0.3">
      <c r="A197" s="9">
        <v>196</v>
      </c>
      <c r="B197" s="9" t="s">
        <v>17</v>
      </c>
      <c r="C197" s="9"/>
      <c r="D197" s="10">
        <v>32.56</v>
      </c>
      <c r="E197" s="9"/>
      <c r="F197" s="11">
        <v>140</v>
      </c>
      <c r="G197" s="11">
        <f t="shared" si="27"/>
        <v>4558.4000000000005</v>
      </c>
    </row>
    <row r="198" spans="1:7" ht="18.75" x14ac:dyDescent="0.3">
      <c r="A198" s="9">
        <v>197</v>
      </c>
      <c r="B198" s="9" t="s">
        <v>28</v>
      </c>
      <c r="C198" s="9"/>
      <c r="D198" s="10">
        <v>82.1</v>
      </c>
      <c r="E198" s="9"/>
      <c r="F198" s="11">
        <v>88</v>
      </c>
      <c r="G198" s="11">
        <f t="shared" si="27"/>
        <v>7224.7999999999993</v>
      </c>
    </row>
    <row r="199" spans="1:7" ht="18.75" x14ac:dyDescent="0.3">
      <c r="A199" s="9">
        <v>198</v>
      </c>
      <c r="B199" s="9" t="s">
        <v>240</v>
      </c>
      <c r="C199" s="9"/>
      <c r="D199" s="10">
        <v>13.9</v>
      </c>
      <c r="E199" s="9"/>
      <c r="F199" s="11">
        <v>122</v>
      </c>
      <c r="G199" s="11">
        <f t="shared" si="27"/>
        <v>1695.8</v>
      </c>
    </row>
    <row r="200" spans="1:7" ht="18.75" x14ac:dyDescent="0.3">
      <c r="A200" s="9">
        <v>199</v>
      </c>
      <c r="B200" s="9" t="s">
        <v>237</v>
      </c>
      <c r="C200" s="9"/>
      <c r="D200" s="10">
        <v>14.4</v>
      </c>
      <c r="E200" s="9"/>
      <c r="F200" s="11">
        <v>116</v>
      </c>
      <c r="G200" s="11">
        <f t="shared" si="27"/>
        <v>1670.4</v>
      </c>
    </row>
    <row r="201" spans="1:7" ht="18.75" x14ac:dyDescent="0.3">
      <c r="A201" s="9">
        <v>200</v>
      </c>
      <c r="B201" s="9" t="s">
        <v>228</v>
      </c>
      <c r="C201" s="9"/>
      <c r="D201" s="10"/>
      <c r="E201" s="9">
        <v>2.2999999999999998</v>
      </c>
      <c r="F201" s="11">
        <v>300</v>
      </c>
      <c r="G201" s="11">
        <f t="shared" ref="G201:G203" si="28">E201*F201</f>
        <v>690</v>
      </c>
    </row>
    <row r="202" spans="1:7" ht="18.75" x14ac:dyDescent="0.3">
      <c r="A202" s="9">
        <v>201</v>
      </c>
      <c r="B202" s="9" t="s">
        <v>263</v>
      </c>
      <c r="C202" s="9"/>
      <c r="D202" s="10"/>
      <c r="E202" s="9">
        <v>14</v>
      </c>
      <c r="F202" s="11">
        <v>50</v>
      </c>
      <c r="G202" s="11">
        <f t="shared" si="28"/>
        <v>700</v>
      </c>
    </row>
    <row r="203" spans="1:7" ht="18.75" x14ac:dyDescent="0.3">
      <c r="A203" s="9">
        <v>202</v>
      </c>
      <c r="B203" s="9" t="s">
        <v>224</v>
      </c>
      <c r="C203" s="9"/>
      <c r="D203" s="10"/>
      <c r="E203" s="9">
        <v>11</v>
      </c>
      <c r="F203" s="11">
        <v>54</v>
      </c>
      <c r="G203" s="11">
        <f t="shared" si="28"/>
        <v>594</v>
      </c>
    </row>
    <row r="204" spans="1:7" ht="18.75" x14ac:dyDescent="0.3">
      <c r="A204" s="9">
        <v>203</v>
      </c>
      <c r="B204" s="9" t="s">
        <v>241</v>
      </c>
      <c r="C204" s="9"/>
      <c r="D204" s="10">
        <f>7.07+4.07</f>
        <v>11.14</v>
      </c>
      <c r="E204" s="9"/>
      <c r="F204" s="11">
        <v>165</v>
      </c>
      <c r="G204" s="11">
        <f>D204*F204</f>
        <v>1838.1000000000001</v>
      </c>
    </row>
    <row r="205" spans="1:7" ht="18.75" x14ac:dyDescent="0.3">
      <c r="A205" s="9">
        <v>204</v>
      </c>
      <c r="B205" s="9" t="s">
        <v>344</v>
      </c>
      <c r="C205" s="9"/>
      <c r="D205" s="10"/>
      <c r="E205" s="9">
        <v>2</v>
      </c>
      <c r="F205" s="11">
        <v>111</v>
      </c>
      <c r="G205" s="11">
        <f t="shared" ref="G205:G207" si="29">E205*F205</f>
        <v>222</v>
      </c>
    </row>
    <row r="206" spans="1:7" ht="18.75" x14ac:dyDescent="0.3">
      <c r="A206" s="9">
        <v>205</v>
      </c>
      <c r="B206" s="9" t="s">
        <v>345</v>
      </c>
      <c r="C206" s="9"/>
      <c r="D206" s="10"/>
      <c r="E206" s="9">
        <v>3</v>
      </c>
      <c r="F206" s="11">
        <v>88</v>
      </c>
      <c r="G206" s="11">
        <f t="shared" si="29"/>
        <v>264</v>
      </c>
    </row>
    <row r="207" spans="1:7" ht="18.75" x14ac:dyDescent="0.3">
      <c r="A207" s="9">
        <v>206</v>
      </c>
      <c r="B207" s="9" t="s">
        <v>346</v>
      </c>
      <c r="C207" s="9"/>
      <c r="D207" s="10"/>
      <c r="E207" s="9">
        <v>8</v>
      </c>
      <c r="F207" s="11">
        <v>244</v>
      </c>
      <c r="G207" s="11">
        <f t="shared" si="29"/>
        <v>1952</v>
      </c>
    </row>
    <row r="208" spans="1:7" ht="18.75" x14ac:dyDescent="0.3">
      <c r="A208" s="9">
        <v>207</v>
      </c>
      <c r="B208" s="9" t="s">
        <v>235</v>
      </c>
      <c r="C208" s="9"/>
      <c r="D208" s="10">
        <v>0.186</v>
      </c>
      <c r="E208" s="9"/>
      <c r="F208" s="11">
        <v>600</v>
      </c>
      <c r="G208" s="11">
        <f t="shared" ref="G208:G211" si="30">D208*F208</f>
        <v>111.6</v>
      </c>
    </row>
    <row r="209" spans="1:7" ht="18.75" x14ac:dyDescent="0.3">
      <c r="A209" s="9">
        <v>208</v>
      </c>
      <c r="B209" s="9" t="s">
        <v>253</v>
      </c>
      <c r="C209" s="9"/>
      <c r="D209" s="10">
        <v>8.93</v>
      </c>
      <c r="E209" s="9"/>
      <c r="F209" s="11">
        <v>130</v>
      </c>
      <c r="G209" s="11">
        <f t="shared" si="30"/>
        <v>1160.8999999999999</v>
      </c>
    </row>
    <row r="210" spans="1:7" ht="18.75" x14ac:dyDescent="0.3">
      <c r="A210" s="9">
        <v>209</v>
      </c>
      <c r="B210" s="9" t="s">
        <v>259</v>
      </c>
      <c r="C210" s="9"/>
      <c r="D210" s="10">
        <v>5.75</v>
      </c>
      <c r="E210" s="9"/>
      <c r="F210" s="11">
        <v>100</v>
      </c>
      <c r="G210" s="11">
        <f t="shared" si="30"/>
        <v>575</v>
      </c>
    </row>
    <row r="211" spans="1:7" ht="18.75" x14ac:dyDescent="0.3">
      <c r="A211" s="9">
        <v>210</v>
      </c>
      <c r="B211" s="9" t="s">
        <v>250</v>
      </c>
      <c r="C211" s="9"/>
      <c r="D211" s="10">
        <v>4.2699999999999996</v>
      </c>
      <c r="E211" s="9"/>
      <c r="F211" s="11">
        <v>135</v>
      </c>
      <c r="G211" s="11">
        <f t="shared" si="30"/>
        <v>576.44999999999993</v>
      </c>
    </row>
    <row r="212" spans="1:7" ht="18.75" x14ac:dyDescent="0.3">
      <c r="A212" s="9">
        <v>211</v>
      </c>
      <c r="B212" s="9" t="s">
        <v>238</v>
      </c>
      <c r="C212" s="9"/>
      <c r="D212" s="10"/>
      <c r="E212" s="9">
        <v>7</v>
      </c>
      <c r="F212" s="11">
        <v>85</v>
      </c>
      <c r="G212" s="11">
        <f t="shared" ref="G212:G220" si="31">E212*F212</f>
        <v>595</v>
      </c>
    </row>
    <row r="213" spans="1:7" ht="18.75" x14ac:dyDescent="0.3">
      <c r="A213" s="9">
        <v>212</v>
      </c>
      <c r="B213" s="9" t="s">
        <v>347</v>
      </c>
      <c r="C213" s="9"/>
      <c r="D213" s="10"/>
      <c r="E213" s="9">
        <v>4</v>
      </c>
      <c r="F213" s="11">
        <v>111</v>
      </c>
      <c r="G213" s="11">
        <f t="shared" si="31"/>
        <v>444</v>
      </c>
    </row>
    <row r="214" spans="1:7" ht="18.75" x14ac:dyDescent="0.3">
      <c r="A214" s="9">
        <v>213</v>
      </c>
      <c r="B214" s="9" t="s">
        <v>162</v>
      </c>
      <c r="C214" s="9"/>
      <c r="D214" s="10"/>
      <c r="E214" s="9">
        <v>3</v>
      </c>
      <c r="F214" s="11">
        <v>190</v>
      </c>
      <c r="G214" s="11">
        <f t="shared" si="31"/>
        <v>570</v>
      </c>
    </row>
    <row r="215" spans="1:7" ht="18.75" x14ac:dyDescent="0.3">
      <c r="A215" s="9">
        <v>214</v>
      </c>
      <c r="B215" s="9" t="s">
        <v>164</v>
      </c>
      <c r="C215" s="9"/>
      <c r="D215" s="10"/>
      <c r="E215" s="9">
        <v>4</v>
      </c>
      <c r="F215" s="11">
        <v>220</v>
      </c>
      <c r="G215" s="11">
        <f t="shared" si="31"/>
        <v>880</v>
      </c>
    </row>
    <row r="216" spans="1:7" ht="18.75" x14ac:dyDescent="0.3">
      <c r="A216" s="9">
        <v>215</v>
      </c>
      <c r="B216" s="9" t="s">
        <v>163</v>
      </c>
      <c r="C216" s="9"/>
      <c r="D216" s="10"/>
      <c r="E216" s="9">
        <v>2</v>
      </c>
      <c r="F216" s="11">
        <v>206</v>
      </c>
      <c r="G216" s="11">
        <f t="shared" si="31"/>
        <v>412</v>
      </c>
    </row>
    <row r="217" spans="1:7" ht="18.75" x14ac:dyDescent="0.3">
      <c r="A217" s="9">
        <v>216</v>
      </c>
      <c r="B217" s="9" t="s">
        <v>324</v>
      </c>
      <c r="C217" s="9"/>
      <c r="D217" s="10"/>
      <c r="E217" s="9">
        <v>2</v>
      </c>
      <c r="F217" s="11">
        <v>298</v>
      </c>
      <c r="G217" s="11">
        <f t="shared" si="31"/>
        <v>596</v>
      </c>
    </row>
    <row r="218" spans="1:7" ht="18.75" x14ac:dyDescent="0.3">
      <c r="A218" s="9">
        <v>217</v>
      </c>
      <c r="B218" s="9" t="s">
        <v>327</v>
      </c>
      <c r="C218" s="9"/>
      <c r="D218" s="10"/>
      <c r="E218" s="9">
        <v>2</v>
      </c>
      <c r="F218" s="11">
        <v>187</v>
      </c>
      <c r="G218" s="11">
        <f t="shared" si="31"/>
        <v>374</v>
      </c>
    </row>
    <row r="219" spans="1:7" ht="18.75" x14ac:dyDescent="0.3">
      <c r="A219" s="9">
        <v>218</v>
      </c>
      <c r="B219" s="9" t="s">
        <v>326</v>
      </c>
      <c r="C219" s="9"/>
      <c r="D219" s="10"/>
      <c r="E219" s="9">
        <v>2</v>
      </c>
      <c r="F219" s="11">
        <v>298</v>
      </c>
      <c r="G219" s="11">
        <f t="shared" si="31"/>
        <v>596</v>
      </c>
    </row>
    <row r="220" spans="1:7" ht="18.75" x14ac:dyDescent="0.3">
      <c r="A220" s="9">
        <v>219</v>
      </c>
      <c r="B220" s="9" t="s">
        <v>325</v>
      </c>
      <c r="C220" s="9"/>
      <c r="D220" s="10"/>
      <c r="E220" s="9">
        <v>1</v>
      </c>
      <c r="F220" s="11">
        <v>277</v>
      </c>
      <c r="G220" s="11">
        <f t="shared" si="31"/>
        <v>277</v>
      </c>
    </row>
    <row r="221" spans="1:7" ht="18.75" x14ac:dyDescent="0.3">
      <c r="A221" s="9">
        <v>220</v>
      </c>
      <c r="B221" s="9" t="s">
        <v>328</v>
      </c>
      <c r="C221" s="9"/>
      <c r="D221" s="10">
        <f>4.7+3.3</f>
        <v>8</v>
      </c>
      <c r="E221" s="9"/>
      <c r="F221" s="11">
        <v>80</v>
      </c>
      <c r="G221" s="11">
        <f>D221*F221</f>
        <v>640</v>
      </c>
    </row>
    <row r="222" spans="1:7" ht="18.75" x14ac:dyDescent="0.3">
      <c r="A222" s="9">
        <v>221</v>
      </c>
      <c r="B222" s="9" t="s">
        <v>329</v>
      </c>
      <c r="C222" s="9"/>
      <c r="D222" s="10"/>
      <c r="E222" s="9">
        <v>4</v>
      </c>
      <c r="F222" s="11">
        <v>247</v>
      </c>
      <c r="G222" s="11">
        <f t="shared" ref="G222:G224" si="32">E222*F222</f>
        <v>988</v>
      </c>
    </row>
    <row r="223" spans="1:7" ht="18.75" x14ac:dyDescent="0.3">
      <c r="A223" s="9">
        <v>222</v>
      </c>
      <c r="B223" s="9" t="s">
        <v>264</v>
      </c>
      <c r="C223" s="9"/>
      <c r="D223" s="10"/>
      <c r="E223" s="9">
        <v>48</v>
      </c>
      <c r="F223" s="11">
        <v>40</v>
      </c>
      <c r="G223" s="11">
        <f t="shared" si="32"/>
        <v>1920</v>
      </c>
    </row>
    <row r="224" spans="1:7" ht="18.75" x14ac:dyDescent="0.3">
      <c r="A224" s="9">
        <v>223</v>
      </c>
      <c r="B224" s="9" t="s">
        <v>239</v>
      </c>
      <c r="C224" s="9"/>
      <c r="D224" s="10"/>
      <c r="E224" s="9">
        <v>9</v>
      </c>
      <c r="F224" s="11">
        <v>70</v>
      </c>
      <c r="G224" s="11">
        <f t="shared" si="32"/>
        <v>630</v>
      </c>
    </row>
    <row r="225" spans="1:10" ht="18.75" x14ac:dyDescent="0.3">
      <c r="A225" s="9">
        <v>224</v>
      </c>
      <c r="B225" s="9" t="s">
        <v>69</v>
      </c>
      <c r="C225" s="9"/>
      <c r="D225" s="10">
        <v>9.7799999999999994</v>
      </c>
      <c r="E225" s="9"/>
      <c r="F225" s="11">
        <v>145</v>
      </c>
      <c r="G225" s="11">
        <f t="shared" ref="G225:G226" si="33">D225*F225</f>
        <v>1418.1</v>
      </c>
    </row>
    <row r="226" spans="1:10" ht="18.75" x14ac:dyDescent="0.3">
      <c r="A226" s="9">
        <v>225</v>
      </c>
      <c r="B226" s="9" t="s">
        <v>348</v>
      </c>
      <c r="C226" s="9"/>
      <c r="D226" s="10">
        <v>251</v>
      </c>
      <c r="E226" s="9"/>
      <c r="F226" s="11">
        <v>120</v>
      </c>
      <c r="G226" s="11">
        <f t="shared" si="33"/>
        <v>30120</v>
      </c>
    </row>
    <row r="227" spans="1:10" ht="18.75" x14ac:dyDescent="0.3">
      <c r="A227" s="9">
        <v>226</v>
      </c>
      <c r="B227" s="9" t="s">
        <v>349</v>
      </c>
      <c r="C227" s="33"/>
      <c r="D227" s="10"/>
      <c r="E227" s="9">
        <v>13</v>
      </c>
      <c r="F227" s="11">
        <v>115</v>
      </c>
      <c r="G227" s="11">
        <f>E227*F227</f>
        <v>1495</v>
      </c>
    </row>
    <row r="228" spans="1:10" ht="18.75" x14ac:dyDescent="0.3">
      <c r="A228" s="9">
        <v>227</v>
      </c>
      <c r="B228" s="9" t="s">
        <v>245</v>
      </c>
      <c r="C228" s="9"/>
      <c r="D228" s="10">
        <v>30.46</v>
      </c>
      <c r="E228" s="9"/>
      <c r="F228" s="11">
        <v>90</v>
      </c>
      <c r="G228" s="11">
        <f>D228*F228</f>
        <v>2741.4</v>
      </c>
    </row>
    <row r="229" spans="1:10" ht="18.75" x14ac:dyDescent="0.3">
      <c r="A229" s="9">
        <v>228</v>
      </c>
      <c r="B229" s="9" t="s">
        <v>330</v>
      </c>
      <c r="C229" s="9"/>
      <c r="D229" s="10"/>
      <c r="E229" s="9">
        <v>27</v>
      </c>
      <c r="F229" s="11">
        <v>145</v>
      </c>
      <c r="G229" s="11">
        <f>E229*F229</f>
        <v>3915</v>
      </c>
    </row>
    <row r="230" spans="1:10" ht="18.75" x14ac:dyDescent="0.3">
      <c r="A230" s="9">
        <v>229</v>
      </c>
      <c r="B230" s="9" t="s">
        <v>331</v>
      </c>
      <c r="C230" s="9"/>
      <c r="D230" s="10">
        <v>694.24</v>
      </c>
      <c r="E230" s="9"/>
      <c r="F230" s="11">
        <v>94</v>
      </c>
      <c r="G230" s="11">
        <f t="shared" ref="G230:G239" si="34">D230*F230</f>
        <v>65258.559999999998</v>
      </c>
    </row>
    <row r="231" spans="1:10" ht="18.75" x14ac:dyDescent="0.3">
      <c r="A231" s="9">
        <v>230</v>
      </c>
      <c r="B231" s="9" t="s">
        <v>126</v>
      </c>
      <c r="C231" s="9"/>
      <c r="D231" s="10">
        <v>2</v>
      </c>
      <c r="E231" s="9"/>
      <c r="F231" s="11">
        <v>50</v>
      </c>
      <c r="G231" s="11">
        <f t="shared" si="34"/>
        <v>100</v>
      </c>
    </row>
    <row r="232" spans="1:10" ht="18.75" x14ac:dyDescent="0.3">
      <c r="A232" s="9">
        <v>231</v>
      </c>
      <c r="B232" s="9" t="s">
        <v>25</v>
      </c>
      <c r="C232" s="9"/>
      <c r="D232" s="10">
        <v>55.48</v>
      </c>
      <c r="E232" s="9"/>
      <c r="F232" s="11">
        <v>204</v>
      </c>
      <c r="G232" s="11">
        <f t="shared" si="34"/>
        <v>11317.92</v>
      </c>
    </row>
    <row r="233" spans="1:10" ht="18.75" x14ac:dyDescent="0.3">
      <c r="A233" s="9">
        <v>232</v>
      </c>
      <c r="B233" s="9" t="s">
        <v>151</v>
      </c>
      <c r="C233" s="9"/>
      <c r="D233" s="10">
        <v>20.88</v>
      </c>
      <c r="E233" s="9"/>
      <c r="F233" s="11">
        <v>600</v>
      </c>
      <c r="G233" s="11">
        <f t="shared" si="34"/>
        <v>12528</v>
      </c>
    </row>
    <row r="234" spans="1:10" ht="18.75" x14ac:dyDescent="0.3">
      <c r="A234" s="9">
        <v>233</v>
      </c>
      <c r="B234" s="9" t="s">
        <v>23</v>
      </c>
      <c r="C234" s="9"/>
      <c r="D234" s="10">
        <v>5.44</v>
      </c>
      <c r="E234" s="9"/>
      <c r="F234" s="11">
        <v>980</v>
      </c>
      <c r="G234" s="11">
        <f t="shared" si="34"/>
        <v>5331.2000000000007</v>
      </c>
    </row>
    <row r="235" spans="1:10" ht="18.75" x14ac:dyDescent="0.3">
      <c r="A235" s="9">
        <v>234</v>
      </c>
      <c r="B235" s="9" t="s">
        <v>45</v>
      </c>
      <c r="C235" s="9"/>
      <c r="D235" s="10">
        <v>5.48</v>
      </c>
      <c r="E235" s="9"/>
      <c r="F235" s="11">
        <v>450</v>
      </c>
      <c r="G235" s="11">
        <f t="shared" si="34"/>
        <v>2466</v>
      </c>
    </row>
    <row r="236" spans="1:10" ht="18.75" x14ac:dyDescent="0.3">
      <c r="A236" s="9">
        <v>235</v>
      </c>
      <c r="B236" s="9" t="s">
        <v>332</v>
      </c>
      <c r="C236" s="9"/>
      <c r="D236" s="10">
        <v>1.88</v>
      </c>
      <c r="E236" s="9"/>
      <c r="F236" s="11">
        <v>850</v>
      </c>
      <c r="G236" s="11">
        <f t="shared" si="34"/>
        <v>1598</v>
      </c>
    </row>
    <row r="237" spans="1:10" ht="18.75" x14ac:dyDescent="0.3">
      <c r="A237" s="9">
        <v>236</v>
      </c>
      <c r="B237" s="9" t="s">
        <v>154</v>
      </c>
      <c r="C237" s="9"/>
      <c r="D237" s="10">
        <v>11.63</v>
      </c>
      <c r="E237" s="9"/>
      <c r="F237" s="11">
        <v>850</v>
      </c>
      <c r="G237" s="11">
        <f t="shared" si="34"/>
        <v>9885.5</v>
      </c>
      <c r="H237" s="2"/>
      <c r="I237" s="2"/>
      <c r="J237" s="2"/>
    </row>
    <row r="238" spans="1:10" ht="18.75" x14ac:dyDescent="0.3">
      <c r="A238" s="9">
        <v>237</v>
      </c>
      <c r="B238" s="9" t="s">
        <v>58</v>
      </c>
      <c r="C238" s="9"/>
      <c r="D238" s="10">
        <v>9.8000000000000007</v>
      </c>
      <c r="E238" s="9"/>
      <c r="F238" s="11">
        <v>15</v>
      </c>
      <c r="G238" s="11">
        <f t="shared" si="34"/>
        <v>147</v>
      </c>
      <c r="H238" s="2"/>
      <c r="I238" s="2"/>
      <c r="J238" s="2"/>
    </row>
    <row r="239" spans="1:10" ht="18.75" x14ac:dyDescent="0.3">
      <c r="A239" s="9">
        <v>238</v>
      </c>
      <c r="B239" s="9" t="s">
        <v>333</v>
      </c>
      <c r="C239" s="9"/>
      <c r="D239" s="10">
        <v>654.02</v>
      </c>
      <c r="E239" s="9"/>
      <c r="F239" s="11">
        <v>168</v>
      </c>
      <c r="G239" s="11">
        <f t="shared" si="34"/>
        <v>109875.36</v>
      </c>
    </row>
    <row r="240" spans="1:10" ht="18.75" x14ac:dyDescent="0.3">
      <c r="A240" s="9">
        <v>239</v>
      </c>
      <c r="B240" s="9" t="s">
        <v>334</v>
      </c>
      <c r="C240" s="9"/>
      <c r="D240" s="10">
        <v>7.12</v>
      </c>
      <c r="E240" s="9"/>
      <c r="F240" s="11">
        <v>445</v>
      </c>
      <c r="G240" s="11">
        <f>D240*F240</f>
        <v>3168.4</v>
      </c>
    </row>
    <row r="241" spans="1:9" ht="18.75" x14ac:dyDescent="0.3">
      <c r="A241" s="9">
        <v>241</v>
      </c>
      <c r="B241" s="9" t="s">
        <v>106</v>
      </c>
      <c r="C241" s="9"/>
      <c r="D241" s="10"/>
      <c r="E241" s="9">
        <v>10</v>
      </c>
      <c r="F241" s="11">
        <v>90</v>
      </c>
      <c r="G241" s="11">
        <f t="shared" ref="G241:G243" si="35">E241*F241</f>
        <v>900</v>
      </c>
    </row>
    <row r="242" spans="1:9" ht="18.75" x14ac:dyDescent="0.3">
      <c r="A242" s="9">
        <v>242</v>
      </c>
      <c r="B242" s="9" t="s">
        <v>138</v>
      </c>
      <c r="C242" s="9"/>
      <c r="D242" s="10"/>
      <c r="E242" s="9">
        <v>3</v>
      </c>
      <c r="F242" s="11">
        <v>63</v>
      </c>
      <c r="G242" s="11">
        <f t="shared" si="35"/>
        <v>189</v>
      </c>
    </row>
    <row r="243" spans="1:9" ht="18.75" x14ac:dyDescent="0.3">
      <c r="A243" s="9">
        <v>243</v>
      </c>
      <c r="B243" s="9" t="s">
        <v>135</v>
      </c>
      <c r="C243" s="9"/>
      <c r="D243" s="10"/>
      <c r="E243" s="9">
        <v>4</v>
      </c>
      <c r="F243" s="11">
        <v>98</v>
      </c>
      <c r="G243" s="11">
        <f t="shared" si="35"/>
        <v>392</v>
      </c>
    </row>
    <row r="244" spans="1:9" ht="18.75" x14ac:dyDescent="0.3">
      <c r="A244" s="9">
        <v>244</v>
      </c>
      <c r="B244" s="9" t="s">
        <v>242</v>
      </c>
      <c r="C244" s="9"/>
      <c r="D244" s="10">
        <v>38.799999999999997</v>
      </c>
      <c r="E244" s="9"/>
      <c r="F244" s="11">
        <v>118</v>
      </c>
      <c r="G244" s="11">
        <f t="shared" ref="G244:G245" si="36">D244*F244</f>
        <v>4578.3999999999996</v>
      </c>
    </row>
    <row r="245" spans="1:9" ht="18.75" x14ac:dyDescent="0.3">
      <c r="A245" s="9">
        <v>245</v>
      </c>
      <c r="B245" s="9" t="s">
        <v>295</v>
      </c>
      <c r="C245" s="9"/>
      <c r="D245" s="10">
        <v>12.2</v>
      </c>
      <c r="E245" s="9"/>
      <c r="F245" s="11">
        <v>48</v>
      </c>
      <c r="G245" s="11">
        <f t="shared" si="36"/>
        <v>585.59999999999991</v>
      </c>
    </row>
    <row r="246" spans="1:9" ht="18.75" x14ac:dyDescent="0.3">
      <c r="A246" s="9">
        <v>246</v>
      </c>
      <c r="B246" s="9" t="s">
        <v>173</v>
      </c>
      <c r="C246" s="9"/>
      <c r="D246" s="10"/>
      <c r="E246" s="9">
        <v>4</v>
      </c>
      <c r="F246" s="11">
        <v>80</v>
      </c>
      <c r="G246" s="11">
        <f>E246*F246</f>
        <v>320</v>
      </c>
    </row>
    <row r="247" spans="1:9" ht="18.75" x14ac:dyDescent="0.3">
      <c r="A247" s="9">
        <v>247</v>
      </c>
      <c r="B247" s="9" t="s">
        <v>268</v>
      </c>
      <c r="C247" s="9"/>
      <c r="D247" s="10">
        <v>2.8</v>
      </c>
      <c r="E247" s="9"/>
      <c r="F247" s="11">
        <v>47</v>
      </c>
      <c r="G247" s="11">
        <f>D247*F247</f>
        <v>131.6</v>
      </c>
    </row>
    <row r="248" spans="1:9" ht="18.75" x14ac:dyDescent="0.3">
      <c r="A248" s="9">
        <v>248</v>
      </c>
      <c r="B248" s="9" t="s">
        <v>172</v>
      </c>
      <c r="C248" s="9"/>
      <c r="D248" s="10"/>
      <c r="E248" s="9">
        <v>2</v>
      </c>
      <c r="F248" s="11">
        <v>92</v>
      </c>
      <c r="G248" s="11">
        <f>E248*F248</f>
        <v>184</v>
      </c>
    </row>
    <row r="249" spans="1:9" ht="18.75" x14ac:dyDescent="0.3">
      <c r="A249" s="9">
        <v>249</v>
      </c>
      <c r="B249" s="9" t="s">
        <v>270</v>
      </c>
      <c r="C249" s="9"/>
      <c r="D249" s="10">
        <v>5.4</v>
      </c>
      <c r="E249" s="9"/>
      <c r="F249" s="11">
        <v>78</v>
      </c>
      <c r="G249" s="11">
        <f>D249*F249</f>
        <v>421.20000000000005</v>
      </c>
    </row>
    <row r="250" spans="1:9" ht="18.75" x14ac:dyDescent="0.3">
      <c r="A250" s="9">
        <v>250</v>
      </c>
      <c r="B250" s="9" t="s">
        <v>219</v>
      </c>
      <c r="C250" s="9"/>
      <c r="D250" s="10"/>
      <c r="E250" s="9">
        <v>2</v>
      </c>
      <c r="F250" s="11">
        <v>105</v>
      </c>
      <c r="G250" s="11">
        <f t="shared" ref="G250:G252" si="37">E250*F250</f>
        <v>210</v>
      </c>
    </row>
    <row r="251" spans="1:9" ht="18.75" x14ac:dyDescent="0.3">
      <c r="A251" s="9">
        <v>251</v>
      </c>
      <c r="B251" s="9" t="s">
        <v>171</v>
      </c>
      <c r="C251" s="9"/>
      <c r="D251" s="10"/>
      <c r="E251" s="9">
        <v>4</v>
      </c>
      <c r="F251" s="11">
        <v>98</v>
      </c>
      <c r="G251" s="11">
        <f t="shared" si="37"/>
        <v>392</v>
      </c>
    </row>
    <row r="252" spans="1:9" ht="18.75" x14ac:dyDescent="0.3">
      <c r="A252" s="9">
        <v>252</v>
      </c>
      <c r="B252" s="9" t="s">
        <v>232</v>
      </c>
      <c r="C252" s="9"/>
      <c r="D252" s="10"/>
      <c r="E252" s="9">
        <v>1</v>
      </c>
      <c r="F252" s="11">
        <v>90</v>
      </c>
      <c r="G252" s="11">
        <f t="shared" si="37"/>
        <v>90</v>
      </c>
    </row>
    <row r="253" spans="1:9" ht="18.75" x14ac:dyDescent="0.3">
      <c r="A253" s="9">
        <v>253</v>
      </c>
      <c r="B253" s="9" t="s">
        <v>274</v>
      </c>
      <c r="C253" s="9"/>
      <c r="D253" s="10">
        <v>9.26</v>
      </c>
      <c r="E253" s="9"/>
      <c r="F253" s="11">
        <v>90</v>
      </c>
      <c r="G253" s="11">
        <f t="shared" ref="G253:G254" si="38">D253*F253</f>
        <v>833.4</v>
      </c>
    </row>
    <row r="254" spans="1:9" ht="18.75" x14ac:dyDescent="0.3">
      <c r="A254" s="9">
        <v>254</v>
      </c>
      <c r="B254" s="9" t="s">
        <v>269</v>
      </c>
      <c r="C254" s="9"/>
      <c r="D254" s="10">
        <v>6.15</v>
      </c>
      <c r="E254" s="9"/>
      <c r="F254" s="11">
        <v>78</v>
      </c>
      <c r="G254" s="11">
        <f t="shared" si="38"/>
        <v>479.70000000000005</v>
      </c>
    </row>
    <row r="255" spans="1:9" ht="18.75" x14ac:dyDescent="0.3">
      <c r="A255" s="9">
        <v>255</v>
      </c>
      <c r="B255" s="9" t="s">
        <v>335</v>
      </c>
      <c r="C255" s="9"/>
      <c r="D255" s="10"/>
      <c r="E255" s="9">
        <v>5</v>
      </c>
      <c r="F255" s="11">
        <v>175</v>
      </c>
      <c r="G255" s="11">
        <f>E255*F255</f>
        <v>875</v>
      </c>
    </row>
    <row r="256" spans="1:9" ht="18.75" x14ac:dyDescent="0.3">
      <c r="A256" s="9">
        <v>256</v>
      </c>
      <c r="B256" s="9" t="s">
        <v>336</v>
      </c>
      <c r="C256" s="9"/>
      <c r="D256" s="10">
        <f>1.942+9.64</f>
        <v>11.582000000000001</v>
      </c>
      <c r="E256" s="9"/>
      <c r="F256" s="11">
        <v>110</v>
      </c>
      <c r="G256" s="11">
        <f t="shared" ref="G256:G260" si="39">D256*F256</f>
        <v>1274.02</v>
      </c>
      <c r="I256" s="2"/>
    </row>
    <row r="257" spans="1:7" ht="18.75" x14ac:dyDescent="0.3">
      <c r="A257" s="9">
        <v>257</v>
      </c>
      <c r="B257" s="9" t="s">
        <v>84</v>
      </c>
      <c r="C257" s="9"/>
      <c r="D257" s="10">
        <v>71.56</v>
      </c>
      <c r="E257" s="9"/>
      <c r="F257" s="11">
        <v>350</v>
      </c>
      <c r="G257" s="11">
        <f t="shared" si="39"/>
        <v>25046</v>
      </c>
    </row>
    <row r="258" spans="1:7" ht="18.75" x14ac:dyDescent="0.3">
      <c r="A258" s="9">
        <v>258</v>
      </c>
      <c r="B258" s="9" t="s">
        <v>86</v>
      </c>
      <c r="C258" s="9"/>
      <c r="D258" s="10">
        <v>4</v>
      </c>
      <c r="E258" s="9"/>
      <c r="F258" s="11">
        <v>18</v>
      </c>
      <c r="G258" s="11">
        <f t="shared" si="39"/>
        <v>72</v>
      </c>
    </row>
    <row r="259" spans="1:7" ht="18.75" x14ac:dyDescent="0.3">
      <c r="A259" s="9">
        <v>259</v>
      </c>
      <c r="B259" s="9" t="s">
        <v>87</v>
      </c>
      <c r="C259" s="9"/>
      <c r="D259" s="10">
        <v>30</v>
      </c>
      <c r="E259" s="9"/>
      <c r="F259" s="11">
        <v>23</v>
      </c>
      <c r="G259" s="11">
        <f t="shared" si="39"/>
        <v>690</v>
      </c>
    </row>
    <row r="260" spans="1:7" ht="18.75" x14ac:dyDescent="0.3">
      <c r="A260" s="9">
        <v>260</v>
      </c>
      <c r="B260" s="9" t="s">
        <v>88</v>
      </c>
      <c r="C260" s="9"/>
      <c r="D260" s="10">
        <v>22</v>
      </c>
      <c r="E260" s="9"/>
      <c r="F260" s="11">
        <v>30</v>
      </c>
      <c r="G260" s="11">
        <f t="shared" si="39"/>
        <v>660</v>
      </c>
    </row>
    <row r="261" spans="1:7" ht="18.75" x14ac:dyDescent="0.3">
      <c r="A261" s="9">
        <v>261</v>
      </c>
      <c r="B261" s="9" t="s">
        <v>296</v>
      </c>
      <c r="C261" s="9"/>
      <c r="D261" s="10"/>
      <c r="E261" s="9">
        <v>6</v>
      </c>
      <c r="F261" s="11">
        <v>78</v>
      </c>
      <c r="G261" s="11">
        <f t="shared" ref="G261:G273" si="40">E261*F261</f>
        <v>468</v>
      </c>
    </row>
    <row r="262" spans="1:7" ht="18.75" x14ac:dyDescent="0.3">
      <c r="A262" s="9">
        <v>262</v>
      </c>
      <c r="B262" s="9" t="s">
        <v>140</v>
      </c>
      <c r="C262" s="9"/>
      <c r="D262" s="10"/>
      <c r="E262" s="9">
        <v>6</v>
      </c>
      <c r="F262" s="11">
        <v>98</v>
      </c>
      <c r="G262" s="11">
        <f t="shared" si="40"/>
        <v>588</v>
      </c>
    </row>
    <row r="263" spans="1:7" ht="18.75" x14ac:dyDescent="0.3">
      <c r="A263" s="9">
        <v>263</v>
      </c>
      <c r="B263" s="9" t="s">
        <v>337</v>
      </c>
      <c r="C263" s="9"/>
      <c r="D263" s="10"/>
      <c r="E263" s="9">
        <v>2</v>
      </c>
      <c r="F263" s="11">
        <v>65</v>
      </c>
      <c r="G263" s="11">
        <f t="shared" si="40"/>
        <v>130</v>
      </c>
    </row>
    <row r="264" spans="1:7" ht="18.75" x14ac:dyDescent="0.3">
      <c r="A264" s="9">
        <v>264</v>
      </c>
      <c r="B264" s="9" t="s">
        <v>338</v>
      </c>
      <c r="C264" s="9"/>
      <c r="D264" s="10"/>
      <c r="E264" s="9">
        <v>12</v>
      </c>
      <c r="F264" s="11">
        <v>90</v>
      </c>
      <c r="G264" s="11">
        <f t="shared" si="40"/>
        <v>1080</v>
      </c>
    </row>
    <row r="265" spans="1:7" ht="18.75" x14ac:dyDescent="0.3">
      <c r="A265" s="9">
        <v>265</v>
      </c>
      <c r="B265" s="9" t="s">
        <v>142</v>
      </c>
      <c r="C265" s="9"/>
      <c r="D265" s="10"/>
      <c r="E265" s="9">
        <v>4</v>
      </c>
      <c r="F265" s="11">
        <v>78</v>
      </c>
      <c r="G265" s="11">
        <f t="shared" si="40"/>
        <v>312</v>
      </c>
    </row>
    <row r="266" spans="1:7" ht="18.75" x14ac:dyDescent="0.3">
      <c r="A266" s="9">
        <v>266</v>
      </c>
      <c r="B266" s="9" t="s">
        <v>143</v>
      </c>
      <c r="C266" s="9"/>
      <c r="D266" s="10"/>
      <c r="E266" s="9">
        <v>5</v>
      </c>
      <c r="F266" s="11">
        <v>60</v>
      </c>
      <c r="G266" s="11">
        <f t="shared" si="40"/>
        <v>300</v>
      </c>
    </row>
    <row r="267" spans="1:7" ht="18.75" x14ac:dyDescent="0.3">
      <c r="A267" s="9">
        <v>267</v>
      </c>
      <c r="B267" s="9" t="s">
        <v>339</v>
      </c>
      <c r="C267" s="9"/>
      <c r="D267" s="10"/>
      <c r="E267" s="9">
        <v>9</v>
      </c>
      <c r="F267" s="11">
        <v>65</v>
      </c>
      <c r="G267" s="11">
        <f t="shared" si="40"/>
        <v>585</v>
      </c>
    </row>
    <row r="268" spans="1:7" ht="18.75" x14ac:dyDescent="0.3">
      <c r="A268" s="9">
        <v>268</v>
      </c>
      <c r="B268" s="9" t="s">
        <v>137</v>
      </c>
      <c r="C268" s="9"/>
      <c r="D268" s="10"/>
      <c r="E268" s="9">
        <v>8</v>
      </c>
      <c r="F268" s="11">
        <v>58</v>
      </c>
      <c r="G268" s="11">
        <f t="shared" si="40"/>
        <v>464</v>
      </c>
    </row>
    <row r="269" spans="1:7" ht="18.75" x14ac:dyDescent="0.3">
      <c r="A269" s="9">
        <v>269</v>
      </c>
      <c r="B269" s="9" t="s">
        <v>111</v>
      </c>
      <c r="C269" s="9"/>
      <c r="D269" s="10"/>
      <c r="E269" s="9">
        <v>7</v>
      </c>
      <c r="F269" s="11">
        <v>45</v>
      </c>
      <c r="G269" s="11">
        <f t="shared" si="40"/>
        <v>315</v>
      </c>
    </row>
    <row r="270" spans="1:7" ht="18.75" x14ac:dyDescent="0.3">
      <c r="A270" s="9">
        <v>270</v>
      </c>
      <c r="B270" s="9" t="s">
        <v>141</v>
      </c>
      <c r="C270" s="9"/>
      <c r="D270" s="10"/>
      <c r="E270" s="9">
        <v>6</v>
      </c>
      <c r="F270" s="11">
        <v>98</v>
      </c>
      <c r="G270" s="11">
        <f t="shared" si="40"/>
        <v>588</v>
      </c>
    </row>
    <row r="271" spans="1:7" ht="18.75" x14ac:dyDescent="0.3">
      <c r="A271" s="9">
        <v>271</v>
      </c>
      <c r="B271" s="9" t="s">
        <v>145</v>
      </c>
      <c r="C271" s="9"/>
      <c r="D271" s="10"/>
      <c r="E271" s="9">
        <v>4</v>
      </c>
      <c r="F271" s="11">
        <v>135</v>
      </c>
      <c r="G271" s="11">
        <f t="shared" si="40"/>
        <v>540</v>
      </c>
    </row>
    <row r="272" spans="1:7" ht="18.75" x14ac:dyDescent="0.3">
      <c r="A272" s="9">
        <v>272</v>
      </c>
      <c r="B272" s="9" t="s">
        <v>139</v>
      </c>
      <c r="C272" s="9"/>
      <c r="D272" s="10"/>
      <c r="E272" s="9">
        <v>5</v>
      </c>
      <c r="F272" s="11">
        <v>95</v>
      </c>
      <c r="G272" s="11">
        <f t="shared" si="40"/>
        <v>475</v>
      </c>
    </row>
    <row r="273" spans="1:7" ht="18.75" x14ac:dyDescent="0.3">
      <c r="A273" s="9">
        <v>273</v>
      </c>
      <c r="B273" s="9" t="s">
        <v>144</v>
      </c>
      <c r="C273" s="9"/>
      <c r="D273" s="10"/>
      <c r="E273" s="9">
        <v>5</v>
      </c>
      <c r="F273" s="11">
        <v>60</v>
      </c>
      <c r="G273" s="11">
        <f t="shared" si="40"/>
        <v>300</v>
      </c>
    </row>
    <row r="274" spans="1:7" ht="18.75" x14ac:dyDescent="0.3">
      <c r="A274" s="9">
        <v>274</v>
      </c>
      <c r="B274" s="9" t="s">
        <v>11</v>
      </c>
      <c r="C274" s="9"/>
      <c r="D274" s="10">
        <v>28.1</v>
      </c>
      <c r="E274" s="9"/>
      <c r="F274" s="11">
        <v>130</v>
      </c>
      <c r="G274" s="11">
        <f t="shared" ref="G274:G282" si="41">D274*F274</f>
        <v>3653</v>
      </c>
    </row>
    <row r="275" spans="1:7" ht="18.75" x14ac:dyDescent="0.3">
      <c r="A275" s="9">
        <v>275</v>
      </c>
      <c r="B275" s="9" t="s">
        <v>68</v>
      </c>
      <c r="C275" s="9"/>
      <c r="D275" s="10">
        <v>37.9</v>
      </c>
      <c r="E275" s="9"/>
      <c r="F275" s="11">
        <v>204</v>
      </c>
      <c r="G275" s="11">
        <f t="shared" si="41"/>
        <v>7731.5999999999995</v>
      </c>
    </row>
    <row r="276" spans="1:7" ht="18.75" x14ac:dyDescent="0.3">
      <c r="A276" s="9">
        <v>276</v>
      </c>
      <c r="B276" s="9" t="s">
        <v>157</v>
      </c>
      <c r="C276" s="9"/>
      <c r="D276" s="10">
        <f>5.02+5.06</f>
        <v>10.079999999999998</v>
      </c>
      <c r="E276" s="9"/>
      <c r="F276" s="11">
        <v>660</v>
      </c>
      <c r="G276" s="11">
        <f t="shared" si="41"/>
        <v>6652.7999999999993</v>
      </c>
    </row>
    <row r="277" spans="1:7" ht="18.75" x14ac:dyDescent="0.3">
      <c r="A277" s="9">
        <v>277</v>
      </c>
      <c r="B277" s="9" t="s">
        <v>63</v>
      </c>
      <c r="C277" s="9"/>
      <c r="D277" s="10">
        <v>57.62</v>
      </c>
      <c r="E277" s="9"/>
      <c r="F277" s="11">
        <v>204</v>
      </c>
      <c r="G277" s="11">
        <f t="shared" si="41"/>
        <v>11754.48</v>
      </c>
    </row>
    <row r="278" spans="1:7" ht="18.75" x14ac:dyDescent="0.3">
      <c r="A278" s="9">
        <v>278</v>
      </c>
      <c r="B278" s="9" t="s">
        <v>57</v>
      </c>
      <c r="C278" s="9"/>
      <c r="D278" s="10">
        <v>157.78</v>
      </c>
      <c r="E278" s="9"/>
      <c r="F278" s="11">
        <v>130</v>
      </c>
      <c r="G278" s="11">
        <f t="shared" si="41"/>
        <v>20511.400000000001</v>
      </c>
    </row>
    <row r="279" spans="1:7" ht="18.75" x14ac:dyDescent="0.3">
      <c r="A279" s="9">
        <v>279</v>
      </c>
      <c r="B279" s="9" t="s">
        <v>85</v>
      </c>
      <c r="C279" s="9"/>
      <c r="D279" s="10">
        <v>39.200000000000003</v>
      </c>
      <c r="E279" s="9"/>
      <c r="F279" s="11">
        <v>115</v>
      </c>
      <c r="G279" s="11">
        <f t="shared" si="41"/>
        <v>4508</v>
      </c>
    </row>
    <row r="280" spans="1:7" ht="18.75" x14ac:dyDescent="0.3">
      <c r="A280" s="9">
        <v>280</v>
      </c>
      <c r="B280" s="9" t="s">
        <v>72</v>
      </c>
      <c r="C280" s="9"/>
      <c r="D280" s="10">
        <v>32.96</v>
      </c>
      <c r="E280" s="9"/>
      <c r="F280" s="11">
        <v>62</v>
      </c>
      <c r="G280" s="11">
        <f t="shared" si="41"/>
        <v>2043.52</v>
      </c>
    </row>
    <row r="281" spans="1:7" ht="18.75" x14ac:dyDescent="0.3">
      <c r="A281" s="9">
        <v>281</v>
      </c>
      <c r="B281" s="9" t="s">
        <v>55</v>
      </c>
      <c r="C281" s="9"/>
      <c r="D281" s="10">
        <v>240.1</v>
      </c>
      <c r="E281" s="9"/>
      <c r="F281" s="11">
        <v>204</v>
      </c>
      <c r="G281" s="11">
        <f t="shared" si="41"/>
        <v>48980.4</v>
      </c>
    </row>
    <row r="282" spans="1:7" ht="18.75" x14ac:dyDescent="0.3">
      <c r="A282" s="9">
        <v>282</v>
      </c>
      <c r="B282" s="9" t="s">
        <v>153</v>
      </c>
      <c r="C282" s="9"/>
      <c r="D282" s="10">
        <v>7.13</v>
      </c>
      <c r="E282" s="9"/>
      <c r="F282" s="11">
        <v>685</v>
      </c>
      <c r="G282" s="11">
        <f t="shared" si="41"/>
        <v>4884.05</v>
      </c>
    </row>
    <row r="283" spans="1:7" ht="18.75" x14ac:dyDescent="0.3">
      <c r="A283" s="9">
        <v>283</v>
      </c>
      <c r="B283" s="9" t="s">
        <v>170</v>
      </c>
      <c r="C283" s="9"/>
      <c r="D283" s="10"/>
      <c r="E283" s="9">
        <v>1</v>
      </c>
      <c r="F283" s="11">
        <v>115</v>
      </c>
      <c r="G283" s="11">
        <f t="shared" ref="G283:G284" si="42">E283*F283</f>
        <v>115</v>
      </c>
    </row>
    <row r="284" spans="1:7" ht="18.75" x14ac:dyDescent="0.3">
      <c r="A284" s="9">
        <v>284</v>
      </c>
      <c r="B284" s="9" t="s">
        <v>330</v>
      </c>
      <c r="C284" s="9"/>
      <c r="D284" s="10"/>
      <c r="E284" s="9">
        <v>2</v>
      </c>
      <c r="F284" s="11">
        <v>145</v>
      </c>
      <c r="G284" s="11">
        <f t="shared" si="42"/>
        <v>290</v>
      </c>
    </row>
    <row r="285" spans="1:7" ht="18.75" x14ac:dyDescent="0.3">
      <c r="A285" s="9">
        <v>285</v>
      </c>
      <c r="B285" s="9" t="s">
        <v>297</v>
      </c>
      <c r="C285" s="9"/>
      <c r="D285" s="10">
        <v>56.3</v>
      </c>
      <c r="E285" s="9"/>
      <c r="F285" s="11">
        <v>120</v>
      </c>
      <c r="G285" s="11">
        <f t="shared" ref="G285:G291" si="43">D285*F285</f>
        <v>6756</v>
      </c>
    </row>
    <row r="286" spans="1:7" ht="18.75" x14ac:dyDescent="0.3">
      <c r="A286" s="9">
        <v>286</v>
      </c>
      <c r="B286" s="9" t="s">
        <v>9</v>
      </c>
      <c r="C286" s="9"/>
      <c r="D286" s="10">
        <v>226.67</v>
      </c>
      <c r="E286" s="9"/>
      <c r="F286" s="11">
        <v>180</v>
      </c>
      <c r="G286" s="11">
        <f t="shared" si="43"/>
        <v>40800.6</v>
      </c>
    </row>
    <row r="287" spans="1:7" ht="18.75" x14ac:dyDescent="0.3">
      <c r="A287" s="9">
        <v>287</v>
      </c>
      <c r="B287" s="9" t="s">
        <v>246</v>
      </c>
      <c r="C287" s="9"/>
      <c r="D287" s="10">
        <v>125.69</v>
      </c>
      <c r="E287" s="9"/>
      <c r="F287" s="11">
        <v>115</v>
      </c>
      <c r="G287" s="11">
        <f t="shared" si="43"/>
        <v>14454.35</v>
      </c>
    </row>
    <row r="288" spans="1:7" ht="18.75" x14ac:dyDescent="0.3">
      <c r="A288" s="9">
        <v>288</v>
      </c>
      <c r="B288" s="9" t="s">
        <v>56</v>
      </c>
      <c r="C288" s="9"/>
      <c r="D288" s="10">
        <v>412</v>
      </c>
      <c r="E288" s="9"/>
      <c r="F288" s="11">
        <v>204</v>
      </c>
      <c r="G288" s="11">
        <f t="shared" si="43"/>
        <v>84048</v>
      </c>
    </row>
    <row r="289" spans="1:7" ht="18.75" x14ac:dyDescent="0.3">
      <c r="A289" s="9">
        <v>289</v>
      </c>
      <c r="B289" s="9" t="s">
        <v>130</v>
      </c>
      <c r="C289" s="9"/>
      <c r="D289" s="10">
        <v>3.6</v>
      </c>
      <c r="E289" s="9"/>
      <c r="F289" s="11">
        <v>145</v>
      </c>
      <c r="G289" s="11">
        <f t="shared" si="43"/>
        <v>522</v>
      </c>
    </row>
    <row r="290" spans="1:7" ht="18.75" x14ac:dyDescent="0.3">
      <c r="A290" s="9">
        <v>290</v>
      </c>
      <c r="B290" s="9" t="s">
        <v>340</v>
      </c>
      <c r="C290" s="9"/>
      <c r="D290" s="10">
        <v>3.46</v>
      </c>
      <c r="E290" s="9"/>
      <c r="F290" s="11">
        <v>810</v>
      </c>
      <c r="G290" s="11">
        <f t="shared" si="43"/>
        <v>2802.6</v>
      </c>
    </row>
    <row r="291" spans="1:7" ht="18.75" x14ac:dyDescent="0.3">
      <c r="A291" s="9">
        <v>291</v>
      </c>
      <c r="B291" s="9" t="s">
        <v>155</v>
      </c>
      <c r="C291" s="9"/>
      <c r="D291" s="10">
        <v>10.039999999999999</v>
      </c>
      <c r="E291" s="9"/>
      <c r="F291" s="11">
        <v>341</v>
      </c>
      <c r="G291" s="11">
        <f t="shared" si="43"/>
        <v>3423.64</v>
      </c>
    </row>
    <row r="292" spans="1:7" ht="18.75" x14ac:dyDescent="0.3">
      <c r="A292" s="9">
        <v>292</v>
      </c>
      <c r="B292" s="9" t="s">
        <v>92</v>
      </c>
      <c r="C292" s="9"/>
      <c r="D292" s="10"/>
      <c r="E292" s="9">
        <v>23</v>
      </c>
      <c r="F292" s="11">
        <v>36</v>
      </c>
      <c r="G292" s="11">
        <f t="shared" ref="G292:G299" si="44">E292*F292</f>
        <v>828</v>
      </c>
    </row>
    <row r="293" spans="1:7" ht="18.75" x14ac:dyDescent="0.3">
      <c r="A293" s="9">
        <v>293</v>
      </c>
      <c r="B293" s="9" t="s">
        <v>91</v>
      </c>
      <c r="C293" s="9"/>
      <c r="D293" s="10"/>
      <c r="E293" s="9">
        <v>14</v>
      </c>
      <c r="F293" s="11">
        <v>28</v>
      </c>
      <c r="G293" s="11">
        <f t="shared" si="44"/>
        <v>392</v>
      </c>
    </row>
    <row r="294" spans="1:7" ht="18.75" x14ac:dyDescent="0.3">
      <c r="A294" s="9">
        <v>294</v>
      </c>
      <c r="B294" s="9" t="s">
        <v>93</v>
      </c>
      <c r="C294" s="9"/>
      <c r="D294" s="10"/>
      <c r="E294" s="9">
        <v>1</v>
      </c>
      <c r="F294" s="11">
        <v>30</v>
      </c>
      <c r="G294" s="11">
        <f t="shared" si="44"/>
        <v>30</v>
      </c>
    </row>
    <row r="295" spans="1:7" ht="18.75" x14ac:dyDescent="0.3">
      <c r="A295" s="9">
        <v>295</v>
      </c>
      <c r="B295" s="9" t="s">
        <v>158</v>
      </c>
      <c r="C295" s="9"/>
      <c r="D295" s="10"/>
      <c r="E295" s="9">
        <v>37</v>
      </c>
      <c r="F295" s="11">
        <v>28</v>
      </c>
      <c r="G295" s="11">
        <f t="shared" si="44"/>
        <v>1036</v>
      </c>
    </row>
    <row r="296" spans="1:7" ht="18.75" x14ac:dyDescent="0.3">
      <c r="A296" s="9">
        <v>296</v>
      </c>
      <c r="B296" s="9" t="s">
        <v>159</v>
      </c>
      <c r="C296" s="9"/>
      <c r="D296" s="10"/>
      <c r="E296" s="9">
        <v>45</v>
      </c>
      <c r="F296" s="11">
        <v>35</v>
      </c>
      <c r="G296" s="11">
        <f t="shared" si="44"/>
        <v>1575</v>
      </c>
    </row>
    <row r="297" spans="1:7" ht="18.75" x14ac:dyDescent="0.3">
      <c r="A297" s="9">
        <v>297</v>
      </c>
      <c r="B297" s="9" t="s">
        <v>160</v>
      </c>
      <c r="C297" s="9"/>
      <c r="D297" s="10"/>
      <c r="E297" s="9">
        <v>16</v>
      </c>
      <c r="F297" s="11">
        <v>50</v>
      </c>
      <c r="G297" s="11">
        <f t="shared" si="44"/>
        <v>800</v>
      </c>
    </row>
    <row r="298" spans="1:7" ht="18.75" x14ac:dyDescent="0.3">
      <c r="A298" s="9">
        <v>298</v>
      </c>
      <c r="B298" s="9" t="s">
        <v>147</v>
      </c>
      <c r="C298" s="9"/>
      <c r="D298" s="10"/>
      <c r="E298" s="9">
        <v>12</v>
      </c>
      <c r="F298" s="11">
        <v>45</v>
      </c>
      <c r="G298" s="11">
        <f t="shared" si="44"/>
        <v>540</v>
      </c>
    </row>
    <row r="299" spans="1:7" ht="18.75" x14ac:dyDescent="0.3">
      <c r="A299" s="9">
        <v>299</v>
      </c>
      <c r="B299" s="9" t="s">
        <v>133</v>
      </c>
      <c r="C299" s="9"/>
      <c r="D299" s="10"/>
      <c r="E299" s="9">
        <v>14</v>
      </c>
      <c r="F299" s="11">
        <v>80</v>
      </c>
      <c r="G299" s="11">
        <f t="shared" si="44"/>
        <v>1120</v>
      </c>
    </row>
    <row r="300" spans="1:7" ht="18.75" x14ac:dyDescent="0.3">
      <c r="A300" s="9">
        <v>300</v>
      </c>
      <c r="B300" s="9" t="s">
        <v>118</v>
      </c>
      <c r="C300" s="9"/>
      <c r="D300" s="10">
        <v>6.14</v>
      </c>
      <c r="E300" s="9"/>
      <c r="F300" s="11">
        <v>90</v>
      </c>
      <c r="G300" s="11">
        <f t="shared" ref="G300:G303" si="45">D300*F300</f>
        <v>552.6</v>
      </c>
    </row>
    <row r="301" spans="1:7" ht="18.75" x14ac:dyDescent="0.3">
      <c r="A301" s="9">
        <v>301</v>
      </c>
      <c r="B301" s="9" t="s">
        <v>51</v>
      </c>
      <c r="C301" s="9"/>
      <c r="D301" s="10">
        <v>18.16</v>
      </c>
      <c r="E301" s="9"/>
      <c r="F301" s="11">
        <v>94</v>
      </c>
      <c r="G301" s="11">
        <f t="shared" si="45"/>
        <v>1707.04</v>
      </c>
    </row>
    <row r="302" spans="1:7" ht="18.75" x14ac:dyDescent="0.3">
      <c r="A302" s="9">
        <v>302</v>
      </c>
      <c r="B302" s="9" t="s">
        <v>26</v>
      </c>
      <c r="C302" s="9"/>
      <c r="D302" s="10">
        <v>485.2</v>
      </c>
      <c r="E302" s="9"/>
      <c r="F302" s="11">
        <v>78</v>
      </c>
      <c r="G302" s="11">
        <f t="shared" si="45"/>
        <v>37845.599999999999</v>
      </c>
    </row>
    <row r="303" spans="1:7" ht="18.75" x14ac:dyDescent="0.3">
      <c r="A303" s="9">
        <v>303</v>
      </c>
      <c r="B303" s="9" t="s">
        <v>35</v>
      </c>
      <c r="C303" s="9"/>
      <c r="D303" s="10">
        <v>29.9</v>
      </c>
      <c r="E303" s="9"/>
      <c r="F303" s="11">
        <v>160</v>
      </c>
      <c r="G303" s="11">
        <f t="shared" si="45"/>
        <v>4784</v>
      </c>
    </row>
    <row r="304" spans="1:7" ht="18.75" x14ac:dyDescent="0.3">
      <c r="A304" s="9">
        <v>304</v>
      </c>
      <c r="B304" s="9" t="s">
        <v>299</v>
      </c>
      <c r="C304" s="9"/>
      <c r="D304" s="10"/>
      <c r="E304" s="9">
        <v>3</v>
      </c>
      <c r="F304" s="11">
        <v>31</v>
      </c>
      <c r="G304" s="11">
        <f t="shared" ref="G304" si="46">E304*F304</f>
        <v>93</v>
      </c>
    </row>
    <row r="305" spans="1:7" ht="18.75" x14ac:dyDescent="0.3">
      <c r="B305" s="32"/>
    </row>
    <row r="306" spans="1:7" ht="18.75" x14ac:dyDescent="0.3">
      <c r="B306" s="32"/>
    </row>
    <row r="307" spans="1:7" ht="31.5" x14ac:dyDescent="0.5">
      <c r="A307" s="1"/>
      <c r="B307" s="12" t="s">
        <v>37</v>
      </c>
      <c r="C307" s="12"/>
      <c r="D307" s="13">
        <f>SUM(D5:D304)</f>
        <v>25660.242999999999</v>
      </c>
      <c r="E307" s="13">
        <f>SUM(E5:E304)</f>
        <v>888.36999999999989</v>
      </c>
      <c r="F307" s="14"/>
      <c r="G307" s="14">
        <f>SUM(G5:G304)</f>
        <v>3445405.07</v>
      </c>
    </row>
    <row r="308" spans="1:7" x14ac:dyDescent="0.25">
      <c r="A308" s="1"/>
      <c r="C308" s="1"/>
    </row>
    <row r="309" spans="1:7" ht="18.75" x14ac:dyDescent="0.3">
      <c r="A309" s="1"/>
      <c r="B309" s="29" t="s">
        <v>38</v>
      </c>
      <c r="C309" s="1"/>
      <c r="D309" s="44" t="s">
        <v>39</v>
      </c>
      <c r="E309" s="16" t="s">
        <v>40</v>
      </c>
      <c r="F309" s="21" t="s">
        <v>41</v>
      </c>
    </row>
    <row r="310" spans="1:7" x14ac:dyDescent="0.25">
      <c r="A310" s="1"/>
      <c r="B310" s="30"/>
      <c r="C310" s="1"/>
      <c r="D310" s="45">
        <v>590</v>
      </c>
      <c r="E310" s="29">
        <v>159</v>
      </c>
      <c r="F310" s="36">
        <f>D310+E310</f>
        <v>749</v>
      </c>
    </row>
    <row r="311" spans="1:7" x14ac:dyDescent="0.25">
      <c r="A311" s="1"/>
      <c r="B311" s="31"/>
      <c r="C311" s="1"/>
      <c r="D311" s="46"/>
      <c r="E311" s="31"/>
      <c r="F311" s="37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U597kkUQHT7TQolN/9CZogveJ5wz1CN2QHYRZizopIWrLXDCfOGDN6VokmodtcCsYIWq9+An5uQDn2r1oP/i4g==" saltValue="SnA6tyDqU/dOuFXJK2H2AQ==" spinCount="100000" sqref="E5:F5" name="Rango1_1"/>
  </protectedRanges>
  <autoFilter ref="A4:G304"/>
  <sortState ref="B5:G318">
    <sortCondition ref="B5"/>
  </sortState>
  <mergeCells count="7">
    <mergeCell ref="F310:F311"/>
    <mergeCell ref="A1:G1"/>
    <mergeCell ref="A2:G2"/>
    <mergeCell ref="A3:G3"/>
    <mergeCell ref="B309:B311"/>
    <mergeCell ref="D310:D311"/>
    <mergeCell ref="E310:E3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4"/>
  <sheetViews>
    <sheetView topLeftCell="A31" workbookViewId="0">
      <selection activeCell="A50" sqref="A50"/>
    </sheetView>
  </sheetViews>
  <sheetFormatPr baseColWidth="10" defaultRowHeight="15" x14ac:dyDescent="0.25"/>
  <cols>
    <col min="1" max="1" width="44.140625" bestFit="1" customWidth="1"/>
  </cols>
  <sheetData>
    <row r="2" spans="1:1" x14ac:dyDescent="0.25">
      <c r="A2" t="s">
        <v>175</v>
      </c>
    </row>
    <row r="3" spans="1:1" x14ac:dyDescent="0.25">
      <c r="A3" t="s">
        <v>176</v>
      </c>
    </row>
    <row r="4" spans="1:1" x14ac:dyDescent="0.25">
      <c r="A4" t="s">
        <v>177</v>
      </c>
    </row>
    <row r="5" spans="1:1" x14ac:dyDescent="0.25">
      <c r="A5" t="s">
        <v>178</v>
      </c>
    </row>
    <row r="6" spans="1:1" x14ac:dyDescent="0.25">
      <c r="A6" t="s">
        <v>217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  <row r="23" spans="1:1" x14ac:dyDescent="0.25">
      <c r="A23" t="s">
        <v>195</v>
      </c>
    </row>
    <row r="24" spans="1:1" x14ac:dyDescent="0.25">
      <c r="A24" t="s">
        <v>196</v>
      </c>
    </row>
    <row r="25" spans="1:1" x14ac:dyDescent="0.25">
      <c r="A25" t="s">
        <v>197</v>
      </c>
    </row>
    <row r="26" spans="1:1" x14ac:dyDescent="0.25">
      <c r="A26" t="s">
        <v>198</v>
      </c>
    </row>
    <row r="27" spans="1:1" x14ac:dyDescent="0.25">
      <c r="A27" t="s">
        <v>199</v>
      </c>
    </row>
    <row r="28" spans="1:1" x14ac:dyDescent="0.25">
      <c r="A28" t="s">
        <v>200</v>
      </c>
    </row>
    <row r="29" spans="1:1" x14ac:dyDescent="0.25">
      <c r="A29" t="s">
        <v>201</v>
      </c>
    </row>
    <row r="30" spans="1:1" x14ac:dyDescent="0.25">
      <c r="A30" t="s">
        <v>202</v>
      </c>
    </row>
    <row r="31" spans="1:1" x14ac:dyDescent="0.25">
      <c r="A31" t="s">
        <v>203</v>
      </c>
    </row>
    <row r="32" spans="1:1" x14ac:dyDescent="0.25">
      <c r="A32" t="s">
        <v>204</v>
      </c>
    </row>
    <row r="33" spans="1:1" x14ac:dyDescent="0.25">
      <c r="A33" t="s">
        <v>205</v>
      </c>
    </row>
    <row r="34" spans="1:1" x14ac:dyDescent="0.25">
      <c r="A34" t="s">
        <v>206</v>
      </c>
    </row>
    <row r="35" spans="1:1" x14ac:dyDescent="0.25">
      <c r="A35" t="s">
        <v>207</v>
      </c>
    </row>
    <row r="36" spans="1:1" x14ac:dyDescent="0.25">
      <c r="A36" t="s">
        <v>208</v>
      </c>
    </row>
    <row r="37" spans="1:1" x14ac:dyDescent="0.25">
      <c r="A37" t="s">
        <v>209</v>
      </c>
    </row>
    <row r="38" spans="1:1" x14ac:dyDescent="0.25">
      <c r="A38" t="s">
        <v>210</v>
      </c>
    </row>
    <row r="39" spans="1:1" x14ac:dyDescent="0.25">
      <c r="A39" t="s">
        <v>211</v>
      </c>
    </row>
    <row r="40" spans="1:1" x14ac:dyDescent="0.25">
      <c r="A40" t="s">
        <v>212</v>
      </c>
    </row>
    <row r="41" spans="1:1" x14ac:dyDescent="0.25">
      <c r="A41" t="s">
        <v>213</v>
      </c>
    </row>
    <row r="42" spans="1:1" x14ac:dyDescent="0.25">
      <c r="A42" t="s">
        <v>214</v>
      </c>
    </row>
    <row r="43" spans="1:1" x14ac:dyDescent="0.25">
      <c r="A43" t="s">
        <v>215</v>
      </c>
    </row>
    <row r="44" spans="1:1" x14ac:dyDescent="0.25">
      <c r="A44" t="s">
        <v>216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F558C351AA9847BCE0E63B669A91D8" ma:contentTypeVersion="4" ma:contentTypeDescription="Create a new document." ma:contentTypeScope="" ma:versionID="d882f876bd6ac4989655822f709235fb">
  <xsd:schema xmlns:xsd="http://www.w3.org/2001/XMLSchema" xmlns:xs="http://www.w3.org/2001/XMLSchema" xmlns:p="http://schemas.microsoft.com/office/2006/metadata/properties" xmlns:ns3="9826a159-3bd7-4685-916e-759ab93590cf" targetNamespace="http://schemas.microsoft.com/office/2006/metadata/properties" ma:root="true" ma:fieldsID="1ab8ee8858b22818567e1375007def25" ns3:_="">
    <xsd:import namespace="9826a159-3bd7-4685-916e-759ab93590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26a159-3bd7-4685-916e-759ab93590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4DE8E3-1A31-4DBA-A26E-EA39E095C8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26a159-3bd7-4685-916e-759ab93590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FE876A-0FF0-4292-AE89-EF079AD783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1669E2-CF56-4BA7-830C-06CF89BA91D4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826a159-3bd7-4685-916e-759ab93590cf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Ramos</dc:creator>
  <cp:lastModifiedBy>Capturas</cp:lastModifiedBy>
  <cp:lastPrinted>2022-11-28T22:18:17Z</cp:lastPrinted>
  <dcterms:created xsi:type="dcterms:W3CDTF">2022-11-03T17:39:27Z</dcterms:created>
  <dcterms:modified xsi:type="dcterms:W3CDTF">2022-11-29T20:05:58Z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0x010100BAF558C351AA9847BCE0E63B669A91D8</vt:lpwstr>
  </property>
</Properties>
</file>