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3690" yWindow="0" windowWidth="16605" windowHeight="10920" firstSheet="3" activeTab="4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Hoja3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N74" i="8"/>
  <c r="F74" i="8"/>
  <c r="F37" i="8"/>
  <c r="F38" i="8" s="1"/>
  <c r="K74" i="8"/>
  <c r="C74" i="8"/>
  <c r="N3" i="8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L50" i="7" l="1"/>
  <c r="K52" i="7" s="1"/>
  <c r="F53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C86" i="6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K52" i="4"/>
  <c r="F53" i="4" s="1"/>
  <c r="F56" i="4" s="1"/>
  <c r="K54" i="4" s="1"/>
  <c r="K58" i="4" s="1"/>
  <c r="P9" i="4"/>
  <c r="Q9" i="4" s="1"/>
  <c r="P11" i="4"/>
  <c r="F51" i="6" l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50" i="6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<sst xmlns="http://schemas.openxmlformats.org/spreadsheetml/2006/main" count="469" uniqueCount="237">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</sst>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/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164" fontId="2" fillId="15" borderId="25" xfId="0" applyNumberFormat="1" applyFont="1" applyFill="1" applyBorder="1" applyAlignment="1">
      <alignment horizontal="center"/>
    </xf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9" fontId="3" fillId="0" borderId="0" xfId="0" applyNumberFormat="1" applyFont="1" applyFill="1" applyBorder="1" applyAlignment="1">
      <alignment horizontal="center"/>
    </xf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CCFF66"/>
      <color rgb="FF0000FF"/>
      <color rgb="FF6600FF"/>
      <color rgb="FF66FFFF"/>
      <color rgb="FF00FF00"/>
      <color rgb="FF00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336"/>
      <c r="C1" s="338" t="s">
        <v>25</v>
      </c>
      <c r="D1" s="339"/>
      <c r="E1" s="339"/>
      <c r="F1" s="339"/>
      <c r="G1" s="339"/>
      <c r="H1" s="339"/>
      <c r="I1" s="339"/>
      <c r="J1" s="339"/>
      <c r="K1" s="339"/>
      <c r="L1" s="339"/>
      <c r="M1" s="339"/>
    </row>
    <row r="2" spans="1:19" ht="16.5" thickBot="1" x14ac:dyDescent="0.3">
      <c r="B2" s="337"/>
      <c r="C2" s="3"/>
      <c r="H2" s="5"/>
      <c r="I2" s="6"/>
      <c r="J2" s="7"/>
      <c r="L2" s="8"/>
      <c r="M2" s="6"/>
      <c r="N2" s="9"/>
    </row>
    <row r="3" spans="1:19" ht="21.75" thickBot="1" x14ac:dyDescent="0.35">
      <c r="B3" s="340" t="s">
        <v>0</v>
      </c>
      <c r="C3" s="341"/>
      <c r="D3" s="10"/>
      <c r="E3" s="11"/>
      <c r="F3" s="11"/>
      <c r="H3" s="342" t="s">
        <v>26</v>
      </c>
      <c r="I3" s="342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343" t="s">
        <v>2</v>
      </c>
      <c r="F4" s="344"/>
      <c r="H4" s="345" t="s">
        <v>3</v>
      </c>
      <c r="I4" s="346"/>
      <c r="J4" s="19"/>
      <c r="K4" s="166"/>
      <c r="L4" s="20"/>
      <c r="M4" s="21" t="s">
        <v>4</v>
      </c>
      <c r="N4" s="22" t="s">
        <v>5</v>
      </c>
      <c r="P4" s="352" t="s">
        <v>6</v>
      </c>
      <c r="Q4" s="353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354">
        <f>SUM(M5:M38)</f>
        <v>247061</v>
      </c>
      <c r="N39" s="356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355"/>
      <c r="N40" s="357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358" t="s">
        <v>11</v>
      </c>
      <c r="I52" s="359"/>
      <c r="J52" s="100"/>
      <c r="K52" s="360">
        <f>I50+L50</f>
        <v>53873.49</v>
      </c>
      <c r="L52" s="361"/>
      <c r="M52" s="362">
        <f>N39+M39</f>
        <v>419924</v>
      </c>
      <c r="N52" s="363"/>
      <c r="P52" s="34"/>
      <c r="Q52" s="9"/>
    </row>
    <row r="53" spans="1:17" ht="15.75" x14ac:dyDescent="0.25">
      <c r="D53" s="364" t="s">
        <v>12</v>
      </c>
      <c r="E53" s="364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364" t="s">
        <v>95</v>
      </c>
      <c r="E54" s="364"/>
      <c r="F54" s="96">
        <v>-549976.4</v>
      </c>
      <c r="I54" s="365" t="s">
        <v>13</v>
      </c>
      <c r="J54" s="366"/>
      <c r="K54" s="367">
        <f>F56+F57+F58</f>
        <v>-24577.400000000023</v>
      </c>
      <c r="L54" s="368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369">
        <f>-C4</f>
        <v>0</v>
      </c>
      <c r="L56" s="370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347" t="s">
        <v>18</v>
      </c>
      <c r="E58" s="348"/>
      <c r="F58" s="113">
        <v>567389.35</v>
      </c>
      <c r="I58" s="349" t="s">
        <v>97</v>
      </c>
      <c r="J58" s="350"/>
      <c r="K58" s="351">
        <f>K54+K56</f>
        <v>-24577.400000000023</v>
      </c>
      <c r="L58" s="351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E40" workbookViewId="0">
      <selection activeCell="O101" sqref="O101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260">
        <v>44498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139" t="s">
        <v>65</v>
      </c>
      <c r="C16" s="69">
        <v>283491.90000000002</v>
      </c>
      <c r="D16" s="140">
        <v>44499</v>
      </c>
      <c r="E16" s="69">
        <v>145000</v>
      </c>
      <c r="F16" s="266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371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372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80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4">
        <v>44533</v>
      </c>
      <c r="M60" s="283">
        <v>547154.42000000004</v>
      </c>
      <c r="N60" s="281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C34" workbookViewId="0">
      <selection activeCell="F57" sqref="F57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336"/>
      <c r="C1" s="338" t="s">
        <v>208</v>
      </c>
      <c r="D1" s="339"/>
      <c r="E1" s="339"/>
      <c r="F1" s="339"/>
      <c r="G1" s="339"/>
      <c r="H1" s="339"/>
      <c r="I1" s="339"/>
      <c r="J1" s="339"/>
      <c r="K1" s="339"/>
      <c r="L1" s="339"/>
      <c r="M1" s="339"/>
    </row>
    <row r="2" spans="1:25" ht="16.5" thickBot="1" x14ac:dyDescent="0.3">
      <c r="B2" s="337"/>
      <c r="C2" s="3"/>
      <c r="H2" s="5"/>
      <c r="I2" s="6"/>
      <c r="J2" s="7"/>
      <c r="L2" s="8"/>
      <c r="M2" s="6"/>
      <c r="N2" s="9"/>
    </row>
    <row r="3" spans="1:25" ht="21.75" thickBot="1" x14ac:dyDescent="0.35">
      <c r="B3" s="340" t="s">
        <v>0</v>
      </c>
      <c r="C3" s="341"/>
      <c r="D3" s="10"/>
      <c r="E3" s="11"/>
      <c r="F3" s="11"/>
      <c r="H3" s="342" t="s">
        <v>26</v>
      </c>
      <c r="I3" s="342"/>
      <c r="K3" s="165"/>
      <c r="L3" s="13"/>
      <c r="M3" s="14"/>
      <c r="P3" s="379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343" t="s">
        <v>2</v>
      </c>
      <c r="F4" s="344"/>
      <c r="H4" s="345" t="s">
        <v>3</v>
      </c>
      <c r="I4" s="346"/>
      <c r="J4" s="19"/>
      <c r="K4" s="166"/>
      <c r="L4" s="20"/>
      <c r="M4" s="21" t="s">
        <v>4</v>
      </c>
      <c r="N4" s="22" t="s">
        <v>5</v>
      </c>
      <c r="P4" s="380"/>
      <c r="Q4" s="288" t="s">
        <v>209</v>
      </c>
      <c r="W4" s="389" t="s">
        <v>124</v>
      </c>
      <c r="X4" s="389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9">
        <f>P5-F5</f>
        <v>-27936</v>
      </c>
      <c r="R5" s="229">
        <f>20000+7936</f>
        <v>27936</v>
      </c>
      <c r="W5" s="389"/>
      <c r="X5" s="389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9">
        <f>P6-F6</f>
        <v>-26378</v>
      </c>
      <c r="R6" s="287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9">
        <f t="shared" ref="Q7:Q35" si="1">P7-F7</f>
        <v>-30393</v>
      </c>
      <c r="R7" s="287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9">
        <f t="shared" si="1"/>
        <v>-20199</v>
      </c>
      <c r="R8" s="287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>N9+M9+L9+I9+C9</f>
        <v>18006</v>
      </c>
      <c r="Q9" s="289">
        <f t="shared" si="1"/>
        <v>-35678</v>
      </c>
      <c r="R9" s="287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ref="P10:P14" si="2">N10+M10+L10+I10+C10</f>
        <v>40368</v>
      </c>
      <c r="Q10" s="289">
        <f t="shared" si="1"/>
        <v>-30925</v>
      </c>
      <c r="R10" s="287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9">
        <f t="shared" si="1"/>
        <v>-35238</v>
      </c>
      <c r="R11" s="287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9">
        <f t="shared" si="1"/>
        <v>-29846</v>
      </c>
      <c r="R12" s="287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9">
        <f t="shared" si="1"/>
        <v>-41525.64</v>
      </c>
      <c r="R13" s="287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9">
        <f t="shared" si="1"/>
        <v>-27969.5</v>
      </c>
      <c r="R14" s="287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9">
        <f t="shared" si="1"/>
        <v>-32780</v>
      </c>
      <c r="R15" s="287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9">
        <f t="shared" si="1"/>
        <v>-37376</v>
      </c>
      <c r="R16" s="287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9">
        <f t="shared" si="1"/>
        <v>-9805.6699999999983</v>
      </c>
      <c r="R17" s="287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9">
        <f t="shared" si="1"/>
        <v>-21680</v>
      </c>
      <c r="R18" s="287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9">
        <f t="shared" si="1"/>
        <v>-26370</v>
      </c>
      <c r="R19" s="287">
        <v>26370</v>
      </c>
      <c r="S19" s="147"/>
      <c r="W19" s="393">
        <f t="shared" ref="W19" si="3"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9">
        <f t="shared" si="1"/>
        <v>-16395.830000000002</v>
      </c>
      <c r="R20" s="287">
        <v>16395.830000000002</v>
      </c>
      <c r="S20" s="147"/>
      <c r="W20" s="394"/>
      <c r="X20" s="269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9">
        <f t="shared" si="1"/>
        <v>-19188.82</v>
      </c>
      <c r="R21" s="287">
        <v>19188.82</v>
      </c>
      <c r="S21" s="147"/>
      <c r="W21" s="395"/>
      <c r="X21" s="395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9">
        <f t="shared" si="1"/>
        <v>-33647.72</v>
      </c>
      <c r="R22" s="287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9">
        <f t="shared" si="1"/>
        <v>-45217.29</v>
      </c>
      <c r="R23" s="287">
        <v>45217.29</v>
      </c>
      <c r="S23" s="147"/>
      <c r="W23" s="396"/>
      <c r="X23" s="396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9">
        <f t="shared" si="1"/>
        <v>-23159.17</v>
      </c>
      <c r="R24" s="287">
        <v>23159.17</v>
      </c>
      <c r="S24" s="147"/>
      <c r="W24" s="396"/>
      <c r="X24" s="396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5">
        <f t="shared" si="0"/>
        <v>10581</v>
      </c>
      <c r="Q25" s="289">
        <f t="shared" si="1"/>
        <v>-28952</v>
      </c>
      <c r="R25" s="287">
        <v>28952</v>
      </c>
      <c r="W25" s="397"/>
      <c r="X25" s="397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6">
        <f t="shared" si="0"/>
        <v>29939.5</v>
      </c>
      <c r="Q26" s="289">
        <f t="shared" si="1"/>
        <v>-21771.5</v>
      </c>
      <c r="R26" s="287">
        <v>21771.5</v>
      </c>
      <c r="W26" s="397"/>
      <c r="X26" s="397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9">
        <f t="shared" si="1"/>
        <v>-14637</v>
      </c>
      <c r="R27" s="287">
        <v>14637</v>
      </c>
      <c r="W27" s="390"/>
      <c r="X27" s="391"/>
      <c r="Y27" s="392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9">
        <f t="shared" si="1"/>
        <v>0</v>
      </c>
      <c r="R28" s="287">
        <v>0</v>
      </c>
      <c r="W28" s="391"/>
      <c r="X28" s="391"/>
      <c r="Y28" s="392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9">
        <f t="shared" si="1"/>
        <v>0</v>
      </c>
      <c r="R29" s="287">
        <v>0</v>
      </c>
      <c r="W29" s="128"/>
      <c r="X29" s="313"/>
      <c r="Y29" s="314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9">
        <f t="shared" si="1"/>
        <v>0</v>
      </c>
      <c r="R30" s="287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9">
        <f t="shared" si="1"/>
        <v>0</v>
      </c>
      <c r="R31" s="287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9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9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7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9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7" t="s">
        <v>202</v>
      </c>
      <c r="K35" s="249">
        <v>44509</v>
      </c>
      <c r="L35" s="66">
        <v>182.52</v>
      </c>
      <c r="M35" s="268">
        <v>0</v>
      </c>
      <c r="N35" s="269">
        <v>0</v>
      </c>
      <c r="P35" s="34">
        <v>0</v>
      </c>
      <c r="Q35" s="274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7" t="s">
        <v>203</v>
      </c>
      <c r="K36" s="250">
        <v>44511</v>
      </c>
      <c r="L36" s="44">
        <v>5940</v>
      </c>
      <c r="M36" s="381">
        <f t="shared" ref="M36" si="4">SUM(M5:M35)</f>
        <v>321168.83</v>
      </c>
      <c r="N36" s="383">
        <f t="shared" ref="N36" si="5">SUM(N5:N35)</f>
        <v>467016</v>
      </c>
      <c r="O36" s="277"/>
      <c r="P36" s="278">
        <v>0</v>
      </c>
      <c r="Q36" s="385">
        <f t="shared" ref="Q36" si="6"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382"/>
      <c r="N37" s="384"/>
      <c r="O37" s="277"/>
      <c r="P37" s="278">
        <v>0</v>
      </c>
      <c r="Q37" s="386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1"/>
      <c r="N38" s="272"/>
      <c r="P38" s="151">
        <v>0</v>
      </c>
      <c r="Q38" s="275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9"/>
      <c r="N39" s="279"/>
      <c r="P39" s="34">
        <f>SUM(P5:P38)</f>
        <v>970067.86</v>
      </c>
      <c r="Q39" s="276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9"/>
      <c r="N40" s="279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70"/>
      <c r="N41" s="270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70"/>
      <c r="N42" s="270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70"/>
      <c r="N43" s="270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70"/>
      <c r="N44" s="270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70"/>
      <c r="N45" s="270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70"/>
      <c r="N46" s="270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70"/>
      <c r="N47" s="270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70"/>
      <c r="N48" s="270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358" t="s">
        <v>11</v>
      </c>
      <c r="I52" s="359"/>
      <c r="J52" s="100"/>
      <c r="K52" s="360">
        <f>I50+L50</f>
        <v>71911.59</v>
      </c>
      <c r="L52" s="387"/>
      <c r="M52" s="273"/>
      <c r="N52" s="273"/>
      <c r="P52" s="34"/>
      <c r="Q52" s="13"/>
    </row>
    <row r="53" spans="1:17" ht="16.5" thickBot="1" x14ac:dyDescent="0.3">
      <c r="D53" s="364" t="s">
        <v>12</v>
      </c>
      <c r="E53" s="364"/>
      <c r="F53" s="315">
        <f>F50-K52-C50</f>
        <v>-25952.549999999814</v>
      </c>
      <c r="I53" s="102"/>
      <c r="J53" s="103"/>
    </row>
    <row r="54" spans="1:17" ht="18.75" x14ac:dyDescent="0.3">
      <c r="D54" s="388" t="s">
        <v>95</v>
      </c>
      <c r="E54" s="388"/>
      <c r="F54" s="111">
        <v>-706888.38</v>
      </c>
      <c r="I54" s="365" t="s">
        <v>13</v>
      </c>
      <c r="J54" s="366"/>
      <c r="K54" s="367">
        <f>F56+F57+F58</f>
        <v>1308778.3500000003</v>
      </c>
      <c r="L54" s="367"/>
      <c r="M54" s="373" t="s">
        <v>211</v>
      </c>
      <c r="N54" s="374"/>
      <c r="O54" s="374"/>
      <c r="P54" s="374"/>
      <c r="Q54" s="375"/>
    </row>
    <row r="55" spans="1:17" ht="19.5" thickBot="1" x14ac:dyDescent="0.35">
      <c r="D55" s="316" t="s">
        <v>94</v>
      </c>
      <c r="E55" s="317"/>
      <c r="F55" s="318">
        <v>-164725.34</v>
      </c>
      <c r="I55" s="105"/>
      <c r="J55" s="106"/>
      <c r="K55" s="178"/>
      <c r="L55" s="107"/>
      <c r="M55" s="376"/>
      <c r="N55" s="377"/>
      <c r="O55" s="377"/>
      <c r="P55" s="377"/>
      <c r="Q55" s="378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369">
        <f>-C4</f>
        <v>-567389.35</v>
      </c>
      <c r="L56" s="370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347" t="s">
        <v>18</v>
      </c>
      <c r="E58" s="348"/>
      <c r="F58" s="113">
        <v>2142307.62</v>
      </c>
      <c r="I58" s="349" t="s">
        <v>198</v>
      </c>
      <c r="J58" s="350"/>
      <c r="K58" s="351">
        <f>K54+K56</f>
        <v>741389.00000000035</v>
      </c>
      <c r="L58" s="35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F32" workbookViewId="0">
      <selection activeCell="J49" sqref="J49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2" t="s">
        <v>90</v>
      </c>
      <c r="B1" s="293"/>
      <c r="C1" s="294"/>
      <c r="D1" s="293"/>
      <c r="E1" s="294"/>
      <c r="F1" s="158" t="s">
        <v>27</v>
      </c>
      <c r="I1" s="303" t="s">
        <v>91</v>
      </c>
      <c r="J1" s="304"/>
      <c r="K1" s="305"/>
      <c r="L1" s="306"/>
      <c r="M1" s="305"/>
      <c r="N1" s="307" t="s">
        <v>27</v>
      </c>
    </row>
    <row r="2" spans="1:14" ht="21.75" customHeight="1" thickTop="1" thickBot="1" x14ac:dyDescent="0.35">
      <c r="A2" s="299" t="s">
        <v>19</v>
      </c>
      <c r="B2" s="300" t="s">
        <v>20</v>
      </c>
      <c r="C2" s="301" t="s">
        <v>21</v>
      </c>
      <c r="D2" s="300" t="s">
        <v>22</v>
      </c>
      <c r="E2" s="302" t="s">
        <v>23</v>
      </c>
      <c r="F2" s="291" t="s">
        <v>210</v>
      </c>
      <c r="I2" s="299" t="s">
        <v>19</v>
      </c>
      <c r="J2" s="311" t="s">
        <v>20</v>
      </c>
      <c r="K2" s="301" t="s">
        <v>21</v>
      </c>
      <c r="L2" s="300" t="s">
        <v>22</v>
      </c>
      <c r="M2" s="301" t="s">
        <v>23</v>
      </c>
      <c r="N2" s="312" t="s">
        <v>210</v>
      </c>
    </row>
    <row r="3" spans="1:14" ht="15.75" x14ac:dyDescent="0.25">
      <c r="A3" s="295" t="s">
        <v>125</v>
      </c>
      <c r="B3" s="296" t="s">
        <v>126</v>
      </c>
      <c r="C3" s="297">
        <v>15652.4</v>
      </c>
      <c r="D3" s="298"/>
      <c r="E3" s="215"/>
      <c r="F3" s="183">
        <f>C3-E3</f>
        <v>15652.4</v>
      </c>
      <c r="I3" s="308"/>
      <c r="J3" s="309"/>
      <c r="K3" s="310"/>
      <c r="L3" s="308"/>
      <c r="M3" s="215"/>
      <c r="N3" s="183">
        <f>K3-M3</f>
        <v>0</v>
      </c>
    </row>
    <row r="4" spans="1:14" ht="18.75" x14ac:dyDescent="0.3">
      <c r="A4" s="245" t="s">
        <v>125</v>
      </c>
      <c r="B4" s="261" t="s">
        <v>127</v>
      </c>
      <c r="C4" s="262">
        <v>6679.8</v>
      </c>
      <c r="D4" s="136"/>
      <c r="E4" s="69"/>
      <c r="F4" s="137">
        <f>F3+C4-E4</f>
        <v>22332.2</v>
      </c>
      <c r="G4" s="138"/>
      <c r="I4" s="290" t="s">
        <v>125</v>
      </c>
      <c r="J4" s="38">
        <v>7749</v>
      </c>
      <c r="K4" s="111">
        <v>5707.22</v>
      </c>
      <c r="L4" s="290" t="s">
        <v>195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1" t="s">
        <v>129</v>
      </c>
      <c r="C5" s="262">
        <v>18704.419999999998</v>
      </c>
      <c r="D5" s="136"/>
      <c r="E5" s="69"/>
      <c r="F5" s="137">
        <f t="shared" ref="F5:F56" si="0">F4+C5-E5</f>
        <v>41036.619999999995</v>
      </c>
      <c r="I5" s="290" t="s">
        <v>125</v>
      </c>
      <c r="J5" s="38">
        <v>7746</v>
      </c>
      <c r="K5" s="111">
        <v>30</v>
      </c>
      <c r="L5" s="290" t="s">
        <v>195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1" t="s">
        <v>130</v>
      </c>
      <c r="C6" s="262">
        <v>840</v>
      </c>
      <c r="D6" s="136"/>
      <c r="E6" s="69"/>
      <c r="F6" s="137">
        <f t="shared" si="0"/>
        <v>41876.619999999995</v>
      </c>
      <c r="I6" s="290" t="s">
        <v>128</v>
      </c>
      <c r="J6" s="38">
        <v>7753</v>
      </c>
      <c r="K6" s="111">
        <v>3667.5</v>
      </c>
      <c r="L6" s="290" t="s">
        <v>195</v>
      </c>
      <c r="M6" s="69"/>
      <c r="N6" s="137">
        <f t="shared" si="1"/>
        <v>9404.7200000000012</v>
      </c>
    </row>
    <row r="7" spans="1:14" ht="15.75" x14ac:dyDescent="0.25">
      <c r="A7" s="245" t="s">
        <v>131</v>
      </c>
      <c r="B7" s="246" t="s">
        <v>132</v>
      </c>
      <c r="C7" s="111">
        <v>7697.8</v>
      </c>
      <c r="D7" s="136"/>
      <c r="E7" s="69"/>
      <c r="F7" s="137">
        <f t="shared" si="0"/>
        <v>49574.42</v>
      </c>
      <c r="I7" s="290" t="s">
        <v>128</v>
      </c>
      <c r="J7" s="38">
        <v>7755</v>
      </c>
      <c r="K7" s="111">
        <v>120</v>
      </c>
      <c r="L7" s="290" t="s">
        <v>195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90" t="s">
        <v>128</v>
      </c>
      <c r="J8" s="38">
        <v>7756</v>
      </c>
      <c r="K8" s="111">
        <v>436.5</v>
      </c>
      <c r="L8" s="290" t="s">
        <v>195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90" t="s">
        <v>131</v>
      </c>
      <c r="J9" s="38">
        <v>7771</v>
      </c>
      <c r="K9" s="111">
        <v>9412.4500000000007</v>
      </c>
      <c r="L9" s="290" t="s">
        <v>195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90" t="s">
        <v>131</v>
      </c>
      <c r="J10" s="38">
        <v>7772</v>
      </c>
      <c r="K10" s="111">
        <v>10285</v>
      </c>
      <c r="L10" s="290" t="s">
        <v>195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90" t="s">
        <v>134</v>
      </c>
      <c r="J11" s="38">
        <v>7774</v>
      </c>
      <c r="K11" s="111">
        <v>2504.94</v>
      </c>
      <c r="L11" s="290" t="s">
        <v>195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90" t="s">
        <v>137</v>
      </c>
      <c r="J12" s="38">
        <v>7778</v>
      </c>
      <c r="K12" s="111">
        <v>800</v>
      </c>
      <c r="L12" s="290" t="s">
        <v>137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90" t="s">
        <v>137</v>
      </c>
      <c r="J13" s="38">
        <v>7781</v>
      </c>
      <c r="K13" s="111">
        <v>733.6</v>
      </c>
      <c r="L13" s="290" t="s">
        <v>195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90" t="s">
        <v>137</v>
      </c>
      <c r="J14" s="38">
        <v>7783</v>
      </c>
      <c r="K14" s="111">
        <v>675</v>
      </c>
      <c r="L14" s="290" t="s">
        <v>195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90" t="s">
        <v>139</v>
      </c>
      <c r="J15" s="38">
        <v>7789</v>
      </c>
      <c r="K15" s="111">
        <v>5566.27</v>
      </c>
      <c r="L15" s="290" t="s">
        <v>195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90" t="s">
        <v>196</v>
      </c>
      <c r="J16" s="38">
        <v>7794</v>
      </c>
      <c r="K16" s="111">
        <v>60</v>
      </c>
      <c r="L16" s="290" t="s">
        <v>195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90" t="s">
        <v>196</v>
      </c>
      <c r="J17" s="38">
        <v>7796</v>
      </c>
      <c r="K17" s="111">
        <v>4155</v>
      </c>
      <c r="L17" s="290" t="s">
        <v>195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90" t="s">
        <v>142</v>
      </c>
      <c r="J18" s="38">
        <v>7798</v>
      </c>
      <c r="K18" s="111">
        <v>1620.32</v>
      </c>
      <c r="L18" s="290" t="s">
        <v>195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90" t="s">
        <v>144</v>
      </c>
      <c r="J19" s="38">
        <v>7805</v>
      </c>
      <c r="K19" s="111">
        <v>2386.12</v>
      </c>
      <c r="L19" s="290" t="s">
        <v>195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90" t="s">
        <v>144</v>
      </c>
      <c r="J20" s="38">
        <v>7809</v>
      </c>
      <c r="K20" s="111">
        <v>2376.56</v>
      </c>
      <c r="L20" s="290" t="s">
        <v>195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90" t="s">
        <v>147</v>
      </c>
      <c r="J21" s="38">
        <v>7817</v>
      </c>
      <c r="K21" s="111">
        <v>3020.38</v>
      </c>
      <c r="L21" s="290" t="s">
        <v>195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90" t="s">
        <v>151</v>
      </c>
      <c r="J22" s="38">
        <v>7822</v>
      </c>
      <c r="K22" s="111">
        <v>2524.2399999999998</v>
      </c>
      <c r="L22" s="290" t="s">
        <v>195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90" t="s">
        <v>154</v>
      </c>
      <c r="J23" s="38">
        <v>7826</v>
      </c>
      <c r="K23" s="111">
        <v>1789.6</v>
      </c>
      <c r="L23" s="290" t="s">
        <v>195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90" t="s">
        <v>154</v>
      </c>
      <c r="J24" s="38">
        <v>7829</v>
      </c>
      <c r="K24" s="111">
        <v>2590.2199999999998</v>
      </c>
      <c r="L24" s="290" t="s">
        <v>195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90" t="s">
        <v>157</v>
      </c>
      <c r="J25" s="38">
        <v>7831</v>
      </c>
      <c r="K25" s="111">
        <v>5268.02</v>
      </c>
      <c r="L25" s="290" t="s">
        <v>195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90" t="s">
        <v>157</v>
      </c>
      <c r="J26" s="38">
        <v>7835</v>
      </c>
      <c r="K26" s="111">
        <v>1272.24</v>
      </c>
      <c r="L26" s="290" t="s">
        <v>195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90" t="s">
        <v>197</v>
      </c>
      <c r="J27" s="38">
        <v>7837</v>
      </c>
      <c r="K27" s="111">
        <v>2132.7199999999998</v>
      </c>
      <c r="L27" s="290" t="s">
        <v>195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90" t="s">
        <v>162</v>
      </c>
      <c r="J28" s="38">
        <v>7841</v>
      </c>
      <c r="K28" s="111">
        <v>5711.74</v>
      </c>
      <c r="L28" s="290" t="s">
        <v>195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90" t="s">
        <v>165</v>
      </c>
      <c r="J29" s="38">
        <v>7850</v>
      </c>
      <c r="K29" s="111">
        <v>1624.34</v>
      </c>
      <c r="L29" s="290" t="s">
        <v>195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90" t="s">
        <v>167</v>
      </c>
      <c r="J30" s="38">
        <v>7855</v>
      </c>
      <c r="K30" s="111">
        <v>1017</v>
      </c>
      <c r="L30" s="290" t="s">
        <v>195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90" t="s">
        <v>170</v>
      </c>
      <c r="J31" s="38">
        <v>7861</v>
      </c>
      <c r="K31" s="111">
        <v>2570.5</v>
      </c>
      <c r="L31" s="290" t="s">
        <v>195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90" t="s">
        <v>170</v>
      </c>
      <c r="J32" s="38">
        <v>7862</v>
      </c>
      <c r="K32" s="111">
        <v>220</v>
      </c>
      <c r="L32" s="290" t="s">
        <v>195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90" t="s">
        <v>173</v>
      </c>
      <c r="J33" s="38">
        <v>7868</v>
      </c>
      <c r="K33" s="111">
        <v>1057.4000000000001</v>
      </c>
      <c r="L33" s="290" t="s">
        <v>195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90" t="s">
        <v>176</v>
      </c>
      <c r="J34" s="38">
        <v>7874</v>
      </c>
      <c r="K34" s="111">
        <v>2185.46</v>
      </c>
      <c r="L34" s="290" t="s">
        <v>195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3" t="s">
        <v>174</v>
      </c>
      <c r="C35" s="264">
        <v>9701.98</v>
      </c>
      <c r="D35" s="265"/>
      <c r="E35" s="69"/>
      <c r="F35" s="137">
        <f t="shared" si="0"/>
        <v>425131.03000000009</v>
      </c>
      <c r="I35" s="290" t="s">
        <v>179</v>
      </c>
      <c r="J35" s="38">
        <v>7885</v>
      </c>
      <c r="K35" s="111">
        <v>7065.94</v>
      </c>
      <c r="L35" s="290" t="s">
        <v>195</v>
      </c>
      <c r="M35" s="69"/>
      <c r="N35" s="137">
        <f t="shared" si="1"/>
        <v>89786.28</v>
      </c>
    </row>
    <row r="36" spans="1:14" ht="15.75" x14ac:dyDescent="0.25">
      <c r="A36" s="245" t="s">
        <v>173</v>
      </c>
      <c r="B36" s="246" t="s">
        <v>175</v>
      </c>
      <c r="C36" s="111">
        <v>19002.599999999999</v>
      </c>
      <c r="D36" s="140">
        <v>44536</v>
      </c>
      <c r="E36" s="69">
        <v>440783.04</v>
      </c>
      <c r="F36" s="281">
        <f t="shared" si="0"/>
        <v>3350.5900000000838</v>
      </c>
      <c r="I36" s="290" t="s">
        <v>179</v>
      </c>
      <c r="J36" s="38">
        <v>7886</v>
      </c>
      <c r="K36" s="111">
        <v>2509.7199999999998</v>
      </c>
      <c r="L36" s="290" t="s">
        <v>195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90" t="s">
        <v>181</v>
      </c>
      <c r="J37" s="38">
        <v>7894</v>
      </c>
      <c r="K37" s="111">
        <v>6480.14</v>
      </c>
      <c r="L37" s="290" t="s">
        <v>195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90" t="s">
        <v>184</v>
      </c>
      <c r="J38" s="38">
        <v>7902</v>
      </c>
      <c r="K38" s="111">
        <v>14917</v>
      </c>
      <c r="L38" s="290" t="s">
        <v>195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90" t="s">
        <v>184</v>
      </c>
      <c r="J39" s="38">
        <v>7904</v>
      </c>
      <c r="K39" s="111">
        <v>23258.400000000001</v>
      </c>
      <c r="L39" s="290" t="s">
        <v>195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90" t="s">
        <v>186</v>
      </c>
      <c r="J40" s="38">
        <v>7909</v>
      </c>
      <c r="K40" s="111">
        <v>4062.48</v>
      </c>
      <c r="L40" s="290" t="s">
        <v>195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90" t="s">
        <v>189</v>
      </c>
      <c r="J41" s="38">
        <v>7918</v>
      </c>
      <c r="K41" s="111">
        <v>2667.28</v>
      </c>
      <c r="L41" s="290" t="s">
        <v>195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90" t="s">
        <v>189</v>
      </c>
      <c r="J42" s="38">
        <v>7920</v>
      </c>
      <c r="K42" s="111">
        <v>19440.8</v>
      </c>
      <c r="L42" s="290" t="s">
        <v>195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90" t="s">
        <v>189</v>
      </c>
      <c r="J43" s="38">
        <v>7925</v>
      </c>
      <c r="K43" s="111">
        <v>803.24</v>
      </c>
      <c r="L43" s="290" t="s">
        <v>195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3">
        <v>163925.34</v>
      </c>
      <c r="N44" s="281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140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140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140"/>
      <c r="M47" s="69"/>
      <c r="N47" s="137">
        <f t="shared" si="1"/>
        <v>0</v>
      </c>
    </row>
    <row r="48" spans="1:14" ht="15.75" x14ac:dyDescent="0.25">
      <c r="A48" s="242">
        <v>44534</v>
      </c>
      <c r="B48" s="241" t="s">
        <v>193</v>
      </c>
      <c r="C48" s="244">
        <v>73956.800000000003</v>
      </c>
      <c r="D48" s="140"/>
      <c r="E48" s="69"/>
      <c r="F48" s="137">
        <f t="shared" si="0"/>
        <v>266105.34000000008</v>
      </c>
      <c r="I48" s="219"/>
      <c r="J48" s="220"/>
      <c r="K48" s="221"/>
      <c r="L48" s="140"/>
      <c r="M48" s="69"/>
      <c r="N48" s="137">
        <f t="shared" si="1"/>
        <v>0</v>
      </c>
    </row>
    <row r="49" spans="1:14" ht="15.75" x14ac:dyDescent="0.25">
      <c r="A49" s="140"/>
      <c r="B49" s="139"/>
      <c r="C49" s="215"/>
      <c r="D49" s="140"/>
      <c r="E49" s="69"/>
      <c r="F49" s="137">
        <f t="shared" si="0"/>
        <v>266105.34000000008</v>
      </c>
      <c r="I49" s="219"/>
      <c r="J49" s="220"/>
      <c r="K49" s="221"/>
      <c r="L49" s="140"/>
      <c r="M49" s="69"/>
      <c r="N49" s="137">
        <f t="shared" si="1"/>
        <v>0</v>
      </c>
    </row>
    <row r="50" spans="1:14" ht="16.5" thickBot="1" x14ac:dyDescent="0.3">
      <c r="A50" s="134"/>
      <c r="B50" s="139"/>
      <c r="C50" s="69"/>
      <c r="D50" s="140"/>
      <c r="E50" s="69"/>
      <c r="F50" s="137">
        <f t="shared" si="0"/>
        <v>266105.34000000008</v>
      </c>
      <c r="I50" s="134"/>
      <c r="J50" s="139"/>
      <c r="K50" s="69"/>
      <c r="L50" s="140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266105.34000000008</v>
      </c>
      <c r="I51" s="141"/>
      <c r="J51" s="142"/>
      <c r="K51" s="143"/>
      <c r="L51" s="140"/>
      <c r="M51" s="69"/>
      <c r="N51" s="137">
        <f t="shared" si="1"/>
        <v>0</v>
      </c>
    </row>
    <row r="52" spans="1:14" ht="16.5" hidden="1" thickBot="1" x14ac:dyDescent="0.3">
      <c r="A52" s="141"/>
      <c r="B52" s="142"/>
      <c r="C52" s="143"/>
      <c r="D52" s="140"/>
      <c r="E52" s="69"/>
      <c r="F52" s="137">
        <f t="shared" si="0"/>
        <v>266105.34000000008</v>
      </c>
      <c r="I52" s="141"/>
      <c r="J52" s="142"/>
      <c r="K52" s="143"/>
      <c r="L52" s="140"/>
      <c r="M52" s="69"/>
      <c r="N52" s="137">
        <f t="shared" si="1"/>
        <v>0</v>
      </c>
    </row>
    <row r="53" spans="1:14" ht="16.5" hidden="1" thickBot="1" x14ac:dyDescent="0.3">
      <c r="A53" s="141"/>
      <c r="B53" s="142"/>
      <c r="C53" s="143"/>
      <c r="D53" s="140"/>
      <c r="E53" s="69"/>
      <c r="F53" s="137">
        <f t="shared" si="0"/>
        <v>266105.34000000008</v>
      </c>
      <c r="I53" s="141"/>
      <c r="J53" s="142"/>
      <c r="K53" s="143"/>
      <c r="L53" s="140"/>
      <c r="M53" s="69"/>
      <c r="N53" s="137">
        <f t="shared" si="1"/>
        <v>0</v>
      </c>
    </row>
    <row r="54" spans="1:14" ht="16.5" hidden="1" thickBot="1" x14ac:dyDescent="0.3">
      <c r="A54" s="141"/>
      <c r="B54" s="142"/>
      <c r="C54" s="143"/>
      <c r="D54" s="140"/>
      <c r="E54" s="69"/>
      <c r="F54" s="137">
        <f t="shared" si="0"/>
        <v>266105.34000000008</v>
      </c>
      <c r="I54" s="141"/>
      <c r="J54" s="142"/>
      <c r="K54" s="143"/>
      <c r="L54" s="140"/>
      <c r="M54" s="69"/>
      <c r="N54" s="137">
        <f t="shared" si="1"/>
        <v>0</v>
      </c>
    </row>
    <row r="55" spans="1:14" ht="16.5" hidden="1" thickBot="1" x14ac:dyDescent="0.3">
      <c r="A55" s="141"/>
      <c r="B55" s="142"/>
      <c r="C55" s="143"/>
      <c r="D55" s="140"/>
      <c r="E55" s="69"/>
      <c r="F55" s="137">
        <f t="shared" si="0"/>
        <v>266105.34000000008</v>
      </c>
      <c r="I55" s="141"/>
      <c r="J55" s="142"/>
      <c r="K55" s="143"/>
      <c r="L55" s="140"/>
      <c r="M55" s="69"/>
      <c r="N55" s="137">
        <f t="shared" si="1"/>
        <v>0</v>
      </c>
    </row>
    <row r="56" spans="1:14" ht="16.5" hidden="1" thickBot="1" x14ac:dyDescent="0.3">
      <c r="A56" s="141"/>
      <c r="B56" s="142"/>
      <c r="C56" s="143"/>
      <c r="D56" s="140"/>
      <c r="E56" s="69"/>
      <c r="F56" s="137">
        <f t="shared" si="0"/>
        <v>266105.34000000008</v>
      </c>
      <c r="I56" s="141"/>
      <c r="J56" s="142"/>
      <c r="K56" s="143"/>
      <c r="L56" s="140"/>
      <c r="M56" s="69"/>
      <c r="N56" s="137">
        <f t="shared" si="1"/>
        <v>0</v>
      </c>
    </row>
    <row r="57" spans="1:14" ht="16.5" hidden="1" thickBot="1" x14ac:dyDescent="0.3">
      <c r="A57" s="141"/>
      <c r="B57" s="142"/>
      <c r="C57" s="143"/>
      <c r="D57" s="140"/>
      <c r="E57" s="69"/>
      <c r="F57" s="137">
        <f t="shared" ref="F57:F85" si="2">F56+C57-E57</f>
        <v>266105.34000000008</v>
      </c>
      <c r="I57" s="141"/>
      <c r="J57" s="142"/>
      <c r="K57" s="143"/>
      <c r="L57" s="140"/>
      <c r="M57" s="69"/>
      <c r="N57" s="137">
        <f t="shared" ref="N57:N85" si="3">N56+K57-M57</f>
        <v>0</v>
      </c>
    </row>
    <row r="58" spans="1:14" ht="16.5" hidden="1" thickBot="1" x14ac:dyDescent="0.3">
      <c r="A58" s="141"/>
      <c r="B58" s="142"/>
      <c r="C58" s="143"/>
      <c r="D58" s="140"/>
      <c r="E58" s="69"/>
      <c r="F58" s="137">
        <f t="shared" si="2"/>
        <v>266105.34000000008</v>
      </c>
      <c r="I58" s="141"/>
      <c r="J58" s="142"/>
      <c r="K58" s="143"/>
      <c r="L58" s="140"/>
      <c r="M58" s="69"/>
      <c r="N58" s="137">
        <f t="shared" si="3"/>
        <v>0</v>
      </c>
    </row>
    <row r="59" spans="1:14" ht="16.5" hidden="1" thickBot="1" x14ac:dyDescent="0.3">
      <c r="A59" s="141"/>
      <c r="B59" s="142"/>
      <c r="C59" s="143"/>
      <c r="D59" s="140"/>
      <c r="E59" s="69"/>
      <c r="F59" s="137">
        <f t="shared" si="2"/>
        <v>266105.34000000008</v>
      </c>
      <c r="I59" s="141"/>
      <c r="J59" s="142"/>
      <c r="K59" s="143"/>
      <c r="L59" s="140"/>
      <c r="M59" s="69"/>
      <c r="N59" s="137">
        <f t="shared" si="3"/>
        <v>0</v>
      </c>
    </row>
    <row r="60" spans="1:14" ht="16.5" hidden="1" thickBot="1" x14ac:dyDescent="0.3">
      <c r="A60" s="141"/>
      <c r="B60" s="142"/>
      <c r="C60" s="143"/>
      <c r="D60" s="140"/>
      <c r="E60" s="69"/>
      <c r="F60" s="137">
        <f t="shared" si="2"/>
        <v>266105.34000000008</v>
      </c>
      <c r="I60" s="141"/>
      <c r="J60" s="142"/>
      <c r="K60" s="143"/>
      <c r="L60" s="140"/>
      <c r="M60" s="69"/>
      <c r="N60" s="137">
        <f t="shared" si="3"/>
        <v>0</v>
      </c>
    </row>
    <row r="61" spans="1:14" ht="16.5" hidden="1" thickBot="1" x14ac:dyDescent="0.3">
      <c r="A61" s="141"/>
      <c r="B61" s="142"/>
      <c r="C61" s="143"/>
      <c r="D61" s="140"/>
      <c r="E61" s="69"/>
      <c r="F61" s="137">
        <f t="shared" si="2"/>
        <v>266105.34000000008</v>
      </c>
      <c r="I61" s="141"/>
      <c r="J61" s="142"/>
      <c r="K61" s="143"/>
      <c r="L61" s="140"/>
      <c r="M61" s="69"/>
      <c r="N61" s="137">
        <f t="shared" si="3"/>
        <v>0</v>
      </c>
    </row>
    <row r="62" spans="1:14" ht="16.5" hidden="1" thickBot="1" x14ac:dyDescent="0.3">
      <c r="A62" s="141"/>
      <c r="B62" s="142"/>
      <c r="C62" s="143"/>
      <c r="D62" s="140"/>
      <c r="E62" s="69"/>
      <c r="F62" s="137">
        <f t="shared" si="2"/>
        <v>266105.34000000008</v>
      </c>
      <c r="I62" s="141"/>
      <c r="J62" s="142"/>
      <c r="K62" s="143"/>
      <c r="L62" s="140"/>
      <c r="M62" s="69"/>
      <c r="N62" s="137">
        <f t="shared" si="3"/>
        <v>0</v>
      </c>
    </row>
    <row r="63" spans="1:14" ht="16.5" hidden="1" thickBot="1" x14ac:dyDescent="0.3">
      <c r="A63" s="141"/>
      <c r="B63" s="142"/>
      <c r="C63" s="143"/>
      <c r="D63" s="140"/>
      <c r="E63" s="69"/>
      <c r="F63" s="137">
        <f t="shared" si="2"/>
        <v>266105.34000000008</v>
      </c>
      <c r="I63" s="141"/>
      <c r="J63" s="142"/>
      <c r="K63" s="143"/>
      <c r="L63" s="140"/>
      <c r="M63" s="69"/>
      <c r="N63" s="137">
        <f t="shared" si="3"/>
        <v>0</v>
      </c>
    </row>
    <row r="64" spans="1:14" ht="16.5" hidden="1" thickBot="1" x14ac:dyDescent="0.3">
      <c r="A64" s="141"/>
      <c r="B64" s="142"/>
      <c r="C64" s="143"/>
      <c r="D64" s="140"/>
      <c r="E64" s="69"/>
      <c r="F64" s="137">
        <f t="shared" si="2"/>
        <v>266105.34000000008</v>
      </c>
      <c r="I64" s="141"/>
      <c r="J64" s="142"/>
      <c r="K64" s="143"/>
      <c r="L64" s="140"/>
      <c r="M64" s="69"/>
      <c r="N64" s="137">
        <f t="shared" si="3"/>
        <v>0</v>
      </c>
    </row>
    <row r="65" spans="1:14" ht="16.5" hidden="1" thickBot="1" x14ac:dyDescent="0.3">
      <c r="A65" s="141"/>
      <c r="B65" s="142"/>
      <c r="C65" s="143"/>
      <c r="D65" s="140"/>
      <c r="E65" s="69"/>
      <c r="F65" s="137">
        <f t="shared" si="2"/>
        <v>266105.34000000008</v>
      </c>
      <c r="I65" s="141"/>
      <c r="J65" s="142"/>
      <c r="K65" s="143"/>
      <c r="L65" s="140"/>
      <c r="M65" s="69"/>
      <c r="N65" s="137">
        <f t="shared" si="3"/>
        <v>0</v>
      </c>
    </row>
    <row r="66" spans="1:14" ht="16.5" hidden="1" thickBot="1" x14ac:dyDescent="0.3">
      <c r="A66" s="141"/>
      <c r="B66" s="142"/>
      <c r="C66" s="143"/>
      <c r="D66" s="140"/>
      <c r="E66" s="69"/>
      <c r="F66" s="137">
        <f t="shared" si="2"/>
        <v>266105.34000000008</v>
      </c>
      <c r="I66" s="141"/>
      <c r="J66" s="142"/>
      <c r="K66" s="143"/>
      <c r="L66" s="140"/>
      <c r="M66" s="69"/>
      <c r="N66" s="137">
        <f t="shared" si="3"/>
        <v>0</v>
      </c>
    </row>
    <row r="67" spans="1:14" ht="16.5" hidden="1" thickBot="1" x14ac:dyDescent="0.3">
      <c r="A67" s="141"/>
      <c r="B67" s="142"/>
      <c r="C67" s="143"/>
      <c r="D67" s="140"/>
      <c r="E67" s="69"/>
      <c r="F67" s="137">
        <f t="shared" si="2"/>
        <v>266105.34000000008</v>
      </c>
      <c r="I67" s="141"/>
      <c r="J67" s="142"/>
      <c r="K67" s="143"/>
      <c r="L67" s="140"/>
      <c r="M67" s="69"/>
      <c r="N67" s="137">
        <f t="shared" si="3"/>
        <v>0</v>
      </c>
    </row>
    <row r="68" spans="1:14" ht="16.5" hidden="1" thickBot="1" x14ac:dyDescent="0.3">
      <c r="A68" s="141"/>
      <c r="B68" s="142"/>
      <c r="C68" s="143"/>
      <c r="D68" s="140"/>
      <c r="E68" s="69"/>
      <c r="F68" s="137">
        <f t="shared" si="2"/>
        <v>266105.34000000008</v>
      </c>
      <c r="I68" s="141"/>
      <c r="J68" s="142"/>
      <c r="K68" s="143"/>
      <c r="L68" s="140"/>
      <c r="M68" s="69"/>
      <c r="N68" s="137">
        <f t="shared" si="3"/>
        <v>0</v>
      </c>
    </row>
    <row r="69" spans="1:14" ht="16.5" hidden="1" thickBot="1" x14ac:dyDescent="0.3">
      <c r="A69" s="144"/>
      <c r="B69" s="145"/>
      <c r="C69" s="146"/>
      <c r="D69" s="147"/>
      <c r="E69" s="34"/>
      <c r="F69" s="137">
        <f t="shared" si="2"/>
        <v>266105.34000000008</v>
      </c>
      <c r="I69" s="144"/>
      <c r="J69" s="145"/>
      <c r="K69" s="146"/>
      <c r="L69" s="147"/>
      <c r="M69" s="34"/>
      <c r="N69" s="137">
        <f t="shared" si="3"/>
        <v>0</v>
      </c>
    </row>
    <row r="70" spans="1:14" ht="16.5" hidden="1" thickBot="1" x14ac:dyDescent="0.3">
      <c r="A70" s="144"/>
      <c r="B70" s="145"/>
      <c r="C70" s="146"/>
      <c r="D70" s="147"/>
      <c r="E70" s="34"/>
      <c r="F70" s="137">
        <f t="shared" si="2"/>
        <v>266105.34000000008</v>
      </c>
      <c r="I70" s="144"/>
      <c r="J70" s="145"/>
      <c r="K70" s="146"/>
      <c r="L70" s="147"/>
      <c r="M70" s="34"/>
      <c r="N70" s="137">
        <f t="shared" si="3"/>
        <v>0</v>
      </c>
    </row>
    <row r="71" spans="1:14" ht="16.5" hidden="1" thickBot="1" x14ac:dyDescent="0.3">
      <c r="A71" s="144"/>
      <c r="B71" s="145"/>
      <c r="C71" s="146"/>
      <c r="D71" s="147"/>
      <c r="E71" s="34"/>
      <c r="F71" s="137">
        <f t="shared" si="2"/>
        <v>266105.34000000008</v>
      </c>
      <c r="I71" s="144"/>
      <c r="J71" s="145"/>
      <c r="K71" s="146"/>
      <c r="L71" s="147"/>
      <c r="M71" s="34"/>
      <c r="N71" s="137">
        <f t="shared" si="3"/>
        <v>0</v>
      </c>
    </row>
    <row r="72" spans="1:14" ht="16.5" hidden="1" thickBot="1" x14ac:dyDescent="0.3">
      <c r="A72" s="144"/>
      <c r="B72" s="145"/>
      <c r="C72" s="146"/>
      <c r="D72" s="147"/>
      <c r="E72" s="34"/>
      <c r="F72" s="137">
        <f t="shared" si="2"/>
        <v>266105.34000000008</v>
      </c>
      <c r="I72" s="144"/>
      <c r="J72" s="145"/>
      <c r="K72" s="146"/>
      <c r="L72" s="147"/>
      <c r="M72" s="34"/>
      <c r="N72" s="137">
        <f t="shared" si="3"/>
        <v>0</v>
      </c>
    </row>
    <row r="73" spans="1:14" ht="16.5" hidden="1" thickBot="1" x14ac:dyDescent="0.3">
      <c r="A73" s="144"/>
      <c r="B73" s="145"/>
      <c r="C73" s="146"/>
      <c r="D73" s="147"/>
      <c r="E73" s="34"/>
      <c r="F73" s="137">
        <f t="shared" si="2"/>
        <v>266105.34000000008</v>
      </c>
      <c r="I73" s="144"/>
      <c r="J73" s="145"/>
      <c r="K73" s="146"/>
      <c r="L73" s="147"/>
      <c r="M73" s="34"/>
      <c r="N73" s="137">
        <f t="shared" si="3"/>
        <v>0</v>
      </c>
    </row>
    <row r="74" spans="1:14" ht="16.5" hidden="1" thickBot="1" x14ac:dyDescent="0.3">
      <c r="A74" s="144"/>
      <c r="B74" s="145"/>
      <c r="C74" s="146"/>
      <c r="D74" s="147"/>
      <c r="E74" s="34"/>
      <c r="F74" s="137">
        <f t="shared" si="2"/>
        <v>266105.34000000008</v>
      </c>
      <c r="I74" s="144"/>
      <c r="J74" s="145"/>
      <c r="K74" s="146"/>
      <c r="L74" s="147"/>
      <c r="M74" s="34"/>
      <c r="N74" s="137">
        <f t="shared" si="3"/>
        <v>0</v>
      </c>
    </row>
    <row r="75" spans="1:14" ht="16.5" hidden="1" thickBot="1" x14ac:dyDescent="0.3">
      <c r="A75" s="141"/>
      <c r="B75" s="142"/>
      <c r="C75" s="143"/>
      <c r="D75" s="148"/>
      <c r="E75" s="69"/>
      <c r="F75" s="137">
        <f t="shared" si="2"/>
        <v>266105.34000000008</v>
      </c>
      <c r="I75" s="141"/>
      <c r="J75" s="142"/>
      <c r="K75" s="143"/>
      <c r="L75" s="148"/>
      <c r="M75" s="69"/>
      <c r="N75" s="137">
        <f t="shared" si="3"/>
        <v>0</v>
      </c>
    </row>
    <row r="76" spans="1:14" ht="16.5" hidden="1" thickBot="1" x14ac:dyDescent="0.3">
      <c r="A76" s="141"/>
      <c r="B76" s="142"/>
      <c r="C76" s="143"/>
      <c r="D76" s="148"/>
      <c r="E76" s="69"/>
      <c r="F76" s="137">
        <f t="shared" si="2"/>
        <v>266105.34000000008</v>
      </c>
      <c r="I76" s="141"/>
      <c r="J76" s="142"/>
      <c r="K76" s="143"/>
      <c r="L76" s="148"/>
      <c r="M76" s="69"/>
      <c r="N76" s="137">
        <f t="shared" si="3"/>
        <v>0</v>
      </c>
    </row>
    <row r="77" spans="1:14" ht="16.5" hidden="1" thickBot="1" x14ac:dyDescent="0.3">
      <c r="A77" s="141"/>
      <c r="B77" s="142"/>
      <c r="C77" s="143"/>
      <c r="D77" s="148"/>
      <c r="E77" s="69"/>
      <c r="F77" s="137">
        <f t="shared" si="2"/>
        <v>266105.34000000008</v>
      </c>
      <c r="I77" s="141"/>
      <c r="J77" s="142"/>
      <c r="K77" s="143"/>
      <c r="L77" s="148"/>
      <c r="M77" s="69"/>
      <c r="N77" s="137">
        <f t="shared" si="3"/>
        <v>0</v>
      </c>
    </row>
    <row r="78" spans="1:14" ht="16.5" hidden="1" thickBot="1" x14ac:dyDescent="0.3">
      <c r="A78" s="141"/>
      <c r="B78" s="142"/>
      <c r="C78" s="143"/>
      <c r="D78" s="148"/>
      <c r="E78" s="69"/>
      <c r="F78" s="137">
        <f t="shared" si="2"/>
        <v>266105.34000000008</v>
      </c>
      <c r="I78" s="141"/>
      <c r="J78" s="142"/>
      <c r="K78" s="143"/>
      <c r="L78" s="148"/>
      <c r="M78" s="69"/>
      <c r="N78" s="137">
        <f t="shared" si="3"/>
        <v>0</v>
      </c>
    </row>
    <row r="79" spans="1:14" ht="16.5" hidden="1" thickBot="1" x14ac:dyDescent="0.3">
      <c r="A79" s="141"/>
      <c r="B79" s="142"/>
      <c r="C79" s="143"/>
      <c r="D79" s="148"/>
      <c r="E79" s="69"/>
      <c r="F79" s="137">
        <f t="shared" si="2"/>
        <v>266105.34000000008</v>
      </c>
      <c r="I79" s="141"/>
      <c r="J79" s="142"/>
      <c r="K79" s="143"/>
      <c r="L79" s="148"/>
      <c r="M79" s="69"/>
      <c r="N79" s="137">
        <f t="shared" si="3"/>
        <v>0</v>
      </c>
    </row>
    <row r="80" spans="1:14" ht="16.5" hidden="1" thickBot="1" x14ac:dyDescent="0.3">
      <c r="A80" s="141"/>
      <c r="B80" s="142"/>
      <c r="C80" s="143"/>
      <c r="D80" s="148"/>
      <c r="E80" s="69"/>
      <c r="F80" s="137">
        <f t="shared" si="2"/>
        <v>266105.34000000008</v>
      </c>
      <c r="I80" s="141"/>
      <c r="J80" s="142"/>
      <c r="K80" s="143"/>
      <c r="L80" s="148"/>
      <c r="M80" s="69"/>
      <c r="N80" s="137">
        <f t="shared" si="3"/>
        <v>0</v>
      </c>
    </row>
    <row r="81" spans="1:14" ht="16.5" hidden="1" thickBot="1" x14ac:dyDescent="0.3">
      <c r="A81" s="141"/>
      <c r="B81" s="142"/>
      <c r="C81" s="143"/>
      <c r="D81" s="148"/>
      <c r="E81" s="69"/>
      <c r="F81" s="137">
        <f t="shared" si="2"/>
        <v>266105.34000000008</v>
      </c>
      <c r="I81" s="141"/>
      <c r="J81" s="142"/>
      <c r="K81" s="143"/>
      <c r="L81" s="148"/>
      <c r="M81" s="69"/>
      <c r="N81" s="137">
        <f t="shared" si="3"/>
        <v>0</v>
      </c>
    </row>
    <row r="82" spans="1:14" ht="16.5" hidden="1" thickBot="1" x14ac:dyDescent="0.3">
      <c r="A82" s="141"/>
      <c r="B82" s="142"/>
      <c r="C82" s="143"/>
      <c r="D82" s="148"/>
      <c r="E82" s="69"/>
      <c r="F82" s="137">
        <f t="shared" si="2"/>
        <v>266105.34000000008</v>
      </c>
      <c r="I82" s="141"/>
      <c r="J82" s="142"/>
      <c r="K82" s="143"/>
      <c r="L82" s="148"/>
      <c r="M82" s="69"/>
      <c r="N82" s="137">
        <f t="shared" si="3"/>
        <v>0</v>
      </c>
    </row>
    <row r="83" spans="1:14" ht="16.5" hidden="1" thickBot="1" x14ac:dyDescent="0.3">
      <c r="A83" s="141"/>
      <c r="B83" s="142"/>
      <c r="C83" s="143"/>
      <c r="D83" s="148"/>
      <c r="E83" s="69"/>
      <c r="F83" s="137">
        <f t="shared" si="2"/>
        <v>266105.34000000008</v>
      </c>
      <c r="I83" s="141"/>
      <c r="J83" s="142"/>
      <c r="K83" s="143"/>
      <c r="L83" s="148"/>
      <c r="M83" s="69"/>
      <c r="N83" s="137">
        <f t="shared" si="3"/>
        <v>0</v>
      </c>
    </row>
    <row r="84" spans="1:14" ht="16.5" hidden="1" thickBot="1" x14ac:dyDescent="0.3">
      <c r="A84" s="141"/>
      <c r="B84" s="142"/>
      <c r="C84" s="143"/>
      <c r="D84" s="148"/>
      <c r="E84" s="69"/>
      <c r="F84" s="137">
        <f t="shared" si="2"/>
        <v>266105.34000000008</v>
      </c>
      <c r="I84" s="141"/>
      <c r="J84" s="142"/>
      <c r="K84" s="143"/>
      <c r="L84" s="148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266105.34000000008</v>
      </c>
      <c r="I85" s="149"/>
      <c r="J85" s="150"/>
      <c r="K85" s="151">
        <v>0</v>
      </c>
      <c r="L85" s="152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706888.38000000012</v>
      </c>
      <c r="D86" s="97"/>
      <c r="E86" s="1"/>
      <c r="F86" s="153">
        <f>F85</f>
        <v>266105.34000000008</v>
      </c>
      <c r="K86" s="209">
        <f>SUM(K3:K85)</f>
        <v>164725.34</v>
      </c>
      <c r="L86" s="97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398" t="s">
        <v>207</v>
      </c>
      <c r="K87" s="1"/>
      <c r="L87" s="97"/>
      <c r="M87" s="3"/>
      <c r="N87" s="1"/>
    </row>
    <row r="88" spans="1:14" x14ac:dyDescent="0.25">
      <c r="B88" s="98"/>
      <c r="C88" s="1"/>
      <c r="D88" s="97"/>
      <c r="E88" s="3"/>
      <c r="F88" s="399"/>
      <c r="K88" s="1"/>
      <c r="L88" s="97"/>
      <c r="M88" s="3"/>
      <c r="N88" s="1"/>
    </row>
    <row r="89" spans="1:14" x14ac:dyDescent="0.25">
      <c r="A89"/>
      <c r="B89" s="23"/>
      <c r="D89" s="23"/>
      <c r="I89"/>
      <c r="J89" s="194"/>
      <c r="L89" s="23"/>
    </row>
    <row r="90" spans="1:14" x14ac:dyDescent="0.25">
      <c r="A90"/>
      <c r="B90" s="23"/>
      <c r="D90" s="23"/>
      <c r="I90"/>
      <c r="J90" s="194"/>
      <c r="L90" s="23"/>
    </row>
    <row r="91" spans="1:14" x14ac:dyDescent="0.25">
      <c r="A91"/>
      <c r="B91" s="23"/>
      <c r="D91" s="23"/>
      <c r="I91"/>
      <c r="J91" s="194"/>
      <c r="L91" s="23"/>
    </row>
    <row r="92" spans="1:14" x14ac:dyDescent="0.25">
      <c r="A92"/>
      <c r="B92" s="23"/>
      <c r="D92" s="23"/>
      <c r="F92"/>
      <c r="I92"/>
      <c r="J92" s="194"/>
      <c r="L92" s="23"/>
      <c r="N92"/>
    </row>
    <row r="93" spans="1:14" x14ac:dyDescent="0.25">
      <c r="A93"/>
      <c r="B93" s="23"/>
      <c r="D93" s="23"/>
      <c r="F93"/>
      <c r="I93"/>
      <c r="J93" s="194"/>
      <c r="L93" s="23"/>
      <c r="N93"/>
    </row>
    <row r="94" spans="1:14" x14ac:dyDescent="0.25">
      <c r="A94"/>
      <c r="B94" s="23"/>
      <c r="D94" s="23"/>
      <c r="F94"/>
      <c r="I94"/>
      <c r="J94" s="194"/>
      <c r="L94" s="23"/>
      <c r="N94"/>
    </row>
    <row r="95" spans="1:14" x14ac:dyDescent="0.25">
      <c r="A95"/>
      <c r="B95" s="23"/>
      <c r="D95" s="23"/>
      <c r="F95"/>
      <c r="I95"/>
      <c r="J95" s="194"/>
      <c r="L95" s="23"/>
      <c r="N95"/>
    </row>
    <row r="96" spans="1:14" x14ac:dyDescent="0.25">
      <c r="A96"/>
      <c r="B96" s="23"/>
      <c r="D96" s="23"/>
      <c r="F96"/>
      <c r="I96"/>
      <c r="J96" s="194"/>
      <c r="L96" s="23"/>
      <c r="N96"/>
    </row>
    <row r="97" spans="1:14" x14ac:dyDescent="0.25">
      <c r="A97"/>
      <c r="B97" s="23"/>
      <c r="D97" s="23"/>
      <c r="F97"/>
      <c r="I97"/>
      <c r="J97" s="194"/>
      <c r="L97" s="23"/>
      <c r="N97"/>
    </row>
    <row r="98" spans="1:14" x14ac:dyDescent="0.25">
      <c r="A98"/>
      <c r="B98" s="23"/>
      <c r="D98" s="23"/>
      <c r="F98"/>
      <c r="I98"/>
      <c r="J98" s="194"/>
      <c r="L98" s="23"/>
      <c r="N98"/>
    </row>
    <row r="99" spans="1:14" x14ac:dyDescent="0.25">
      <c r="A99"/>
      <c r="B99" s="23"/>
      <c r="D99" s="23"/>
      <c r="F99"/>
      <c r="I99"/>
      <c r="J99" s="194"/>
      <c r="L99" s="23"/>
      <c r="N99"/>
    </row>
    <row r="100" spans="1:14" x14ac:dyDescent="0.25">
      <c r="A100"/>
      <c r="B100" s="23"/>
      <c r="D100" s="23"/>
      <c r="F100"/>
      <c r="I100"/>
      <c r="J100" s="194"/>
      <c r="L100" s="23"/>
      <c r="N100"/>
    </row>
    <row r="101" spans="1:14" x14ac:dyDescent="0.25">
      <c r="A101"/>
      <c r="B101" s="23"/>
      <c r="D101" s="23"/>
      <c r="E101"/>
      <c r="F101"/>
      <c r="I101"/>
      <c r="J101" s="194"/>
      <c r="L101" s="23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L102" s="23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L103" s="23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L104" s="23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L105" s="23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L106" s="23"/>
      <c r="M106"/>
      <c r="N106"/>
    </row>
    <row r="107" spans="1:14" x14ac:dyDescent="0.25">
      <c r="B107" s="23"/>
      <c r="D107" s="23"/>
      <c r="E107"/>
      <c r="J107" s="194"/>
      <c r="L107" s="23"/>
      <c r="M107"/>
    </row>
    <row r="108" spans="1:14" x14ac:dyDescent="0.25">
      <c r="B108" s="23"/>
      <c r="D108" s="23"/>
      <c r="E108"/>
      <c r="J108" s="194"/>
      <c r="L108" s="23"/>
      <c r="M108"/>
    </row>
    <row r="109" spans="1:14" x14ac:dyDescent="0.25">
      <c r="B109" s="23"/>
      <c r="D109" s="23"/>
      <c r="E109"/>
      <c r="J109" s="194"/>
      <c r="L109" s="23"/>
      <c r="M109"/>
    </row>
    <row r="110" spans="1:14" x14ac:dyDescent="0.25">
      <c r="B110" s="23"/>
      <c r="D110" s="23"/>
      <c r="E110"/>
      <c r="J110" s="194"/>
      <c r="L110" s="23"/>
      <c r="M110"/>
    </row>
    <row r="111" spans="1:14" x14ac:dyDescent="0.25">
      <c r="B111" s="23"/>
      <c r="D111" s="23"/>
      <c r="E111"/>
      <c r="J111" s="194"/>
      <c r="L111" s="23"/>
      <c r="M111"/>
    </row>
    <row r="112" spans="1:14" x14ac:dyDescent="0.25">
      <c r="B112" s="23"/>
      <c r="D112" s="23"/>
      <c r="E112"/>
      <c r="J112" s="194"/>
      <c r="L112" s="23"/>
      <c r="M112"/>
    </row>
    <row r="113" spans="2:13" x14ac:dyDescent="0.25">
      <c r="B113" s="23"/>
      <c r="D113" s="23"/>
      <c r="E113"/>
      <c r="J113" s="194"/>
      <c r="L113" s="23"/>
      <c r="M113"/>
    </row>
    <row r="114" spans="2:13" x14ac:dyDescent="0.25">
      <c r="B114" s="23"/>
      <c r="D114" s="23"/>
      <c r="E114"/>
      <c r="J114" s="194"/>
      <c r="L114" s="23"/>
      <c r="M114"/>
    </row>
    <row r="115" spans="2:13" x14ac:dyDescent="0.25">
      <c r="B115" s="23"/>
      <c r="D115" s="23"/>
      <c r="E115"/>
      <c r="J115" s="194"/>
      <c r="L115" s="23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  <c r="L118" s="23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abSelected="1" topLeftCell="A16" workbookViewId="0">
      <selection activeCell="R25" sqref="R25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336"/>
      <c r="C1" s="338" t="s">
        <v>208</v>
      </c>
      <c r="D1" s="339"/>
      <c r="E1" s="339"/>
      <c r="F1" s="339"/>
      <c r="G1" s="339"/>
      <c r="H1" s="339"/>
      <c r="I1" s="339"/>
      <c r="J1" s="339"/>
      <c r="K1" s="339"/>
      <c r="L1" s="339"/>
      <c r="M1" s="339"/>
    </row>
    <row r="2" spans="1:25" ht="16.5" thickBot="1" x14ac:dyDescent="0.3">
      <c r="B2" s="337"/>
      <c r="C2" s="3"/>
      <c r="H2" s="5"/>
      <c r="I2" s="6"/>
      <c r="J2" s="7"/>
      <c r="L2" s="8"/>
      <c r="M2" s="6"/>
      <c r="N2" s="9"/>
    </row>
    <row r="3" spans="1:25" ht="21.75" thickBot="1" x14ac:dyDescent="0.35">
      <c r="B3" s="340" t="s">
        <v>0</v>
      </c>
      <c r="C3" s="341"/>
      <c r="D3" s="10"/>
      <c r="E3" s="11"/>
      <c r="F3" s="11"/>
      <c r="H3" s="342" t="s">
        <v>26</v>
      </c>
      <c r="I3" s="342"/>
      <c r="K3" s="165"/>
      <c r="L3" s="13"/>
      <c r="M3" s="14"/>
      <c r="P3" s="379" t="s">
        <v>6</v>
      </c>
      <c r="R3" s="400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343" t="s">
        <v>2</v>
      </c>
      <c r="F4" s="344"/>
      <c r="H4" s="345" t="s">
        <v>3</v>
      </c>
      <c r="I4" s="346"/>
      <c r="J4" s="19"/>
      <c r="K4" s="166"/>
      <c r="L4" s="20"/>
      <c r="M4" s="21" t="s">
        <v>4</v>
      </c>
      <c r="N4" s="22" t="s">
        <v>5</v>
      </c>
      <c r="P4" s="380"/>
      <c r="Q4" s="326" t="s">
        <v>217</v>
      </c>
      <c r="R4" s="401"/>
      <c r="W4" s="389" t="s">
        <v>124</v>
      </c>
      <c r="X4" s="389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22"/>
      <c r="P5" s="34">
        <f>N5+M5+L5+I5+C5</f>
        <v>68001.14</v>
      </c>
      <c r="Q5" s="329">
        <f>P5-F5</f>
        <v>0.13999999999941792</v>
      </c>
      <c r="R5" s="327">
        <v>1146750</v>
      </c>
      <c r="S5" s="328" t="s">
        <v>213</v>
      </c>
      <c r="W5" s="389"/>
      <c r="X5" s="389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9">
        <f>P6-F6</f>
        <v>0</v>
      </c>
      <c r="R6" s="323">
        <v>0</v>
      </c>
      <c r="S6" s="147"/>
      <c r="U6" s="330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21">
        <f t="shared" ref="Q7:Q35" si="1">P7-F7</f>
        <v>0.30000000000291038</v>
      </c>
      <c r="R7" s="323">
        <v>0</v>
      </c>
      <c r="S7" s="147"/>
      <c r="U7" s="331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21">
        <f t="shared" si="1"/>
        <v>0.20999999999185093</v>
      </c>
      <c r="R8" s="323">
        <v>0</v>
      </c>
      <c r="S8" s="147"/>
      <c r="U8" s="331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>N9+M9+L9+I9+C9</f>
        <v>66009</v>
      </c>
      <c r="Q9" s="321">
        <f t="shared" si="1"/>
        <v>0</v>
      </c>
      <c r="R9" s="323">
        <v>0</v>
      </c>
      <c r="S9" s="147"/>
      <c r="U9" s="331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ref="P10:P14" si="2">N10+M10+L10+I10+C10</f>
        <v>71912.61</v>
      </c>
      <c r="Q10" s="321">
        <f t="shared" si="1"/>
        <v>-0.38999999999941792</v>
      </c>
      <c r="R10" s="323">
        <v>0</v>
      </c>
      <c r="S10" s="147"/>
      <c r="U10" s="331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21">
        <f t="shared" si="1"/>
        <v>0</v>
      </c>
      <c r="R11" s="323">
        <v>0</v>
      </c>
      <c r="S11" s="147"/>
      <c r="U11" s="331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32" t="s">
        <v>225</v>
      </c>
      <c r="P12" s="39">
        <f t="shared" si="2"/>
        <v>69062</v>
      </c>
      <c r="Q12" s="321">
        <f t="shared" si="1"/>
        <v>0</v>
      </c>
      <c r="R12" s="323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21">
        <f t="shared" si="1"/>
        <v>0</v>
      </c>
      <c r="R13" s="323">
        <v>0</v>
      </c>
      <c r="S13" s="320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21">
        <f t="shared" si="1"/>
        <v>-0.19999999999708962</v>
      </c>
      <c r="R14" s="323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21">
        <f t="shared" si="1"/>
        <v>0</v>
      </c>
      <c r="R15" s="323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4" t="s">
        <v>229</v>
      </c>
      <c r="P16" s="39">
        <f t="shared" si="0"/>
        <v>142443</v>
      </c>
      <c r="Q16" s="321">
        <f>P16-F16-49100</f>
        <v>-150</v>
      </c>
      <c r="R16" s="333">
        <v>49100</v>
      </c>
      <c r="S16" s="335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9">
        <f t="shared" si="1"/>
        <v>150.5</v>
      </c>
      <c r="R17" s="323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21">
        <f t="shared" si="1"/>
        <v>0</v>
      </c>
      <c r="R18" s="323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21">
        <f t="shared" si="1"/>
        <v>-601.5</v>
      </c>
      <c r="R19" s="323">
        <v>0</v>
      </c>
      <c r="S19" s="147"/>
      <c r="W19" s="393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21">
        <f t="shared" si="1"/>
        <v>0</v>
      </c>
      <c r="R20" s="323">
        <v>0</v>
      </c>
      <c r="S20" s="147"/>
      <c r="W20" s="394"/>
      <c r="X20" s="269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21">
        <f t="shared" si="1"/>
        <v>0</v>
      </c>
      <c r="R21" s="323">
        <v>0</v>
      </c>
      <c r="S21" s="147"/>
      <c r="W21" s="395"/>
      <c r="X21" s="395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21">
        <f t="shared" si="1"/>
        <v>0</v>
      </c>
      <c r="R22" s="323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21">
        <f t="shared" si="1"/>
        <v>0</v>
      </c>
      <c r="R23" s="323">
        <v>0</v>
      </c>
      <c r="S23" s="147"/>
      <c r="W23" s="396"/>
      <c r="X23" s="396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40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403" t="s">
        <v>236</v>
      </c>
      <c r="K24" s="173"/>
      <c r="L24" s="52"/>
      <c r="M24" s="404">
        <v>0</v>
      </c>
      <c r="N24" s="405">
        <v>0</v>
      </c>
      <c r="P24" s="39">
        <f t="shared" si="0"/>
        <v>0</v>
      </c>
      <c r="Q24" s="321">
        <f t="shared" si="1"/>
        <v>0</v>
      </c>
      <c r="R24" s="323">
        <v>0</v>
      </c>
      <c r="S24" s="147"/>
      <c r="W24" s="396"/>
      <c r="X24" s="396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5">
        <f t="shared" si="0"/>
        <v>27315</v>
      </c>
      <c r="Q25" s="321">
        <f t="shared" si="1"/>
        <v>0</v>
      </c>
      <c r="R25" s="323">
        <v>0</v>
      </c>
      <c r="W25" s="397"/>
      <c r="X25" s="397"/>
      <c r="Y25" s="233"/>
      <c r="Z25" s="128"/>
    </row>
    <row r="26" spans="1:26" ht="19.5" thickBot="1" x14ac:dyDescent="0.35">
      <c r="A26" s="23"/>
      <c r="B26" s="24">
        <v>44557</v>
      </c>
      <c r="C26" s="25"/>
      <c r="D26" s="35"/>
      <c r="E26" s="27">
        <v>44557</v>
      </c>
      <c r="F26" s="28"/>
      <c r="G26" s="2"/>
      <c r="H26" s="36">
        <v>44557</v>
      </c>
      <c r="I26" s="30"/>
      <c r="J26" s="37"/>
      <c r="K26" s="173"/>
      <c r="L26" s="45"/>
      <c r="M26" s="32">
        <v>0</v>
      </c>
      <c r="N26" s="33">
        <v>0</v>
      </c>
      <c r="P26" s="286">
        <f t="shared" si="0"/>
        <v>0</v>
      </c>
      <c r="Q26" s="321">
        <f t="shared" si="1"/>
        <v>0</v>
      </c>
      <c r="R26" s="323">
        <v>0</v>
      </c>
      <c r="W26" s="397"/>
      <c r="X26" s="397"/>
      <c r="Y26" s="233"/>
      <c r="Z26" s="128"/>
    </row>
    <row r="27" spans="1:26" ht="18" thickBot="1" x14ac:dyDescent="0.35">
      <c r="A27" s="23"/>
      <c r="B27" s="24">
        <v>44558</v>
      </c>
      <c r="C27" s="25"/>
      <c r="D27" s="42"/>
      <c r="E27" s="27">
        <v>44558</v>
      </c>
      <c r="F27" s="28"/>
      <c r="G27" s="2"/>
      <c r="H27" s="36">
        <v>44558</v>
      </c>
      <c r="I27" s="30"/>
      <c r="J27" s="55"/>
      <c r="K27" s="174"/>
      <c r="L27" s="54"/>
      <c r="M27" s="32">
        <v>0</v>
      </c>
      <c r="N27" s="33">
        <v>0</v>
      </c>
      <c r="P27" s="39">
        <f t="shared" si="0"/>
        <v>0</v>
      </c>
      <c r="Q27" s="321">
        <f t="shared" si="1"/>
        <v>0</v>
      </c>
      <c r="R27" s="323">
        <v>0</v>
      </c>
      <c r="W27" s="390"/>
      <c r="X27" s="391"/>
      <c r="Y27" s="392"/>
      <c r="Z27" s="128"/>
    </row>
    <row r="28" spans="1:26" ht="18" thickBot="1" x14ac:dyDescent="0.35">
      <c r="A28" s="23"/>
      <c r="B28" s="24">
        <v>44559</v>
      </c>
      <c r="C28" s="25"/>
      <c r="D28" s="42"/>
      <c r="E28" s="27">
        <v>44559</v>
      </c>
      <c r="F28" s="28"/>
      <c r="G28" s="2"/>
      <c r="H28" s="36">
        <v>44559</v>
      </c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321">
        <f t="shared" si="1"/>
        <v>0</v>
      </c>
      <c r="R28" s="323">
        <v>0</v>
      </c>
      <c r="W28" s="391"/>
      <c r="X28" s="391"/>
      <c r="Y28" s="392"/>
      <c r="Z28" s="128"/>
    </row>
    <row r="29" spans="1:26" ht="18" thickBot="1" x14ac:dyDescent="0.35">
      <c r="A29" s="23"/>
      <c r="B29" s="24">
        <v>44560</v>
      </c>
      <c r="C29" s="25"/>
      <c r="D29" s="58"/>
      <c r="E29" s="27">
        <v>44560</v>
      </c>
      <c r="F29" s="28"/>
      <c r="G29" s="2"/>
      <c r="H29" s="36">
        <v>44560</v>
      </c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321">
        <f t="shared" si="1"/>
        <v>0</v>
      </c>
      <c r="R29" s="323">
        <v>0</v>
      </c>
      <c r="W29" s="128"/>
      <c r="X29" s="313"/>
      <c r="Y29" s="314"/>
      <c r="Z29" s="128"/>
    </row>
    <row r="30" spans="1:26" ht="18" thickBot="1" x14ac:dyDescent="0.35">
      <c r="A30" s="23"/>
      <c r="B30" s="24">
        <v>44561</v>
      </c>
      <c r="C30" s="25"/>
      <c r="D30" s="58"/>
      <c r="E30" s="27">
        <v>44561</v>
      </c>
      <c r="F30" s="28"/>
      <c r="G30" s="2"/>
      <c r="H30" s="36">
        <v>44561</v>
      </c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321">
        <f t="shared" si="1"/>
        <v>0</v>
      </c>
      <c r="R30" s="324"/>
      <c r="X30" s="225"/>
      <c r="Y30" s="227"/>
    </row>
    <row r="31" spans="1:26" ht="18" thickBot="1" x14ac:dyDescent="0.35">
      <c r="A31" s="23"/>
      <c r="B31" s="24">
        <v>44562</v>
      </c>
      <c r="C31" s="25"/>
      <c r="D31" s="64"/>
      <c r="E31" s="27">
        <v>44562</v>
      </c>
      <c r="F31" s="28"/>
      <c r="G31" s="2"/>
      <c r="H31" s="36">
        <v>44562</v>
      </c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289">
        <f t="shared" si="1"/>
        <v>0</v>
      </c>
      <c r="R31" s="325"/>
    </row>
    <row r="32" spans="1:26" ht="18" thickBot="1" x14ac:dyDescent="0.35">
      <c r="A32" s="23"/>
      <c r="B32" s="24">
        <v>44563</v>
      </c>
      <c r="C32" s="25"/>
      <c r="D32" s="64"/>
      <c r="E32" s="27">
        <v>44563</v>
      </c>
      <c r="F32" s="28"/>
      <c r="G32" s="2"/>
      <c r="H32" s="36">
        <v>44563</v>
      </c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289">
        <f t="shared" si="1"/>
        <v>0</v>
      </c>
      <c r="R32" s="228"/>
    </row>
    <row r="33" spans="1:18" ht="18" thickBot="1" x14ac:dyDescent="0.35">
      <c r="A33" s="23"/>
      <c r="B33" s="24">
        <v>44564</v>
      </c>
      <c r="C33" s="25"/>
      <c r="D33" s="65"/>
      <c r="E33" s="27">
        <v>44564</v>
      </c>
      <c r="F33" s="28"/>
      <c r="G33" s="2"/>
      <c r="H33" s="36">
        <v>44564</v>
      </c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9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7"/>
      <c r="K34" s="248"/>
      <c r="L34" s="44"/>
      <c r="M34" s="32">
        <v>0</v>
      </c>
      <c r="N34" s="33">
        <v>0</v>
      </c>
      <c r="P34" s="34">
        <v>0</v>
      </c>
      <c r="Q34" s="289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7"/>
      <c r="K35" s="249"/>
      <c r="L35" s="66"/>
      <c r="M35" s="268">
        <v>0</v>
      </c>
      <c r="N35" s="269">
        <v>0</v>
      </c>
      <c r="P35" s="34">
        <v>0</v>
      </c>
      <c r="Q35" s="274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7"/>
      <c r="K36" s="250"/>
      <c r="L36" s="44"/>
      <c r="M36" s="381">
        <f t="shared" ref="M36" si="4">SUM(M5:M35)</f>
        <v>757496.3</v>
      </c>
      <c r="N36" s="383">
        <f t="shared" ref="N36" si="5">SUM(N5:N35)</f>
        <v>674486</v>
      </c>
      <c r="O36" s="277"/>
      <c r="P36" s="278">
        <v>0</v>
      </c>
      <c r="Q36" s="385">
        <f t="shared" ref="Q36" si="6">SUM(Q5:Q35)</f>
        <v>-600.94000000000233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382"/>
      <c r="N37" s="384"/>
      <c r="O37" s="277"/>
      <c r="P37" s="278">
        <v>0</v>
      </c>
      <c r="Q37" s="386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1"/>
      <c r="N38" s="272"/>
      <c r="P38" s="151">
        <v>0</v>
      </c>
      <c r="Q38" s="275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9"/>
      <c r="N39" s="279"/>
      <c r="P39" s="34">
        <f>SUM(P5:P38)</f>
        <v>1807089.06</v>
      </c>
      <c r="Q39" s="276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9"/>
      <c r="N40" s="279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70"/>
      <c r="N41" s="270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70"/>
      <c r="N42" s="270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70"/>
      <c r="N43" s="270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70"/>
      <c r="N44" s="270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70"/>
      <c r="N45" s="270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70"/>
      <c r="N46" s="270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70"/>
      <c r="N47" s="270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70"/>
      <c r="N48" s="270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354989.12</v>
      </c>
      <c r="D50" s="88"/>
      <c r="E50" s="89" t="s">
        <v>8</v>
      </c>
      <c r="F50" s="90">
        <f>SUM(F5:F49)</f>
        <v>1758590</v>
      </c>
      <c r="G50" s="88"/>
      <c r="H50" s="91" t="s">
        <v>9</v>
      </c>
      <c r="I50" s="92">
        <f>SUM(I5:I49)</f>
        <v>20595.5</v>
      </c>
      <c r="J50" s="93"/>
      <c r="K50" s="94" t="s">
        <v>10</v>
      </c>
      <c r="L50" s="95">
        <f>SUM(L5:L49)</f>
        <v>2657.14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358" t="s">
        <v>11</v>
      </c>
      <c r="I52" s="359"/>
      <c r="J52" s="100"/>
      <c r="K52" s="360">
        <f>I50+L50</f>
        <v>23252.639999999999</v>
      </c>
      <c r="L52" s="387"/>
      <c r="M52" s="273"/>
      <c r="N52" s="273"/>
      <c r="P52" s="34"/>
      <c r="Q52" s="13"/>
    </row>
    <row r="53" spans="1:17" ht="16.5" thickBot="1" x14ac:dyDescent="0.3">
      <c r="D53" s="364" t="s">
        <v>12</v>
      </c>
      <c r="E53" s="364"/>
      <c r="F53" s="315">
        <f>F50-K52-C50</f>
        <v>1380348.2400000002</v>
      </c>
      <c r="I53" s="102"/>
      <c r="J53" s="103"/>
    </row>
    <row r="54" spans="1:17" ht="18.75" x14ac:dyDescent="0.3">
      <c r="D54" s="388" t="s">
        <v>95</v>
      </c>
      <c r="E54" s="388"/>
      <c r="F54" s="111">
        <v>-706888.38</v>
      </c>
      <c r="I54" s="365" t="s">
        <v>13</v>
      </c>
      <c r="J54" s="366"/>
      <c r="K54" s="367">
        <f>F56+F57+F58</f>
        <v>2715071.1400000006</v>
      </c>
      <c r="L54" s="367"/>
      <c r="M54" s="373" t="s">
        <v>211</v>
      </c>
      <c r="N54" s="374"/>
      <c r="O54" s="374"/>
      <c r="P54" s="374"/>
      <c r="Q54" s="375"/>
    </row>
    <row r="55" spans="1:17" ht="19.5" thickBot="1" x14ac:dyDescent="0.35">
      <c r="D55" s="316" t="s">
        <v>94</v>
      </c>
      <c r="E55" s="317"/>
      <c r="F55" s="318">
        <v>-164725.34</v>
      </c>
      <c r="I55" s="105"/>
      <c r="J55" s="106"/>
      <c r="K55" s="178"/>
      <c r="L55" s="107"/>
      <c r="M55" s="376"/>
      <c r="N55" s="377"/>
      <c r="O55" s="377"/>
      <c r="P55" s="377"/>
      <c r="Q55" s="378"/>
    </row>
    <row r="56" spans="1:17" ht="19.5" thickTop="1" x14ac:dyDescent="0.3">
      <c r="C56" s="4" t="s">
        <v>7</v>
      </c>
      <c r="E56" s="98" t="s">
        <v>14</v>
      </c>
      <c r="F56" s="96">
        <f>SUM(F53:F55)</f>
        <v>508734.52000000025</v>
      </c>
      <c r="H56" s="23"/>
      <c r="I56" s="108" t="s">
        <v>15</v>
      </c>
      <c r="J56" s="109"/>
      <c r="K56" s="369">
        <f>-C4</f>
        <v>-567389.35</v>
      </c>
      <c r="L56" s="370"/>
    </row>
    <row r="57" spans="1:17" ht="16.5" thickBot="1" x14ac:dyDescent="0.3">
      <c r="D57" s="110" t="s">
        <v>16</v>
      </c>
      <c r="E57" s="98" t="s">
        <v>17</v>
      </c>
      <c r="F57" s="111">
        <v>64029</v>
      </c>
    </row>
    <row r="58" spans="1:17" ht="20.25" thickTop="1" thickBot="1" x14ac:dyDescent="0.35">
      <c r="C58" s="112">
        <v>44535</v>
      </c>
      <c r="D58" s="347" t="s">
        <v>18</v>
      </c>
      <c r="E58" s="348"/>
      <c r="F58" s="113">
        <v>2142307.62</v>
      </c>
      <c r="I58" s="349" t="s">
        <v>198</v>
      </c>
      <c r="J58" s="350"/>
      <c r="K58" s="351">
        <f>K54+K56</f>
        <v>2147681.7900000005</v>
      </c>
      <c r="L58" s="35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F28" workbookViewId="0">
      <selection activeCell="K32" sqref="K32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2" t="s">
        <v>90</v>
      </c>
      <c r="B1" s="293"/>
      <c r="C1" s="294"/>
      <c r="D1" s="293"/>
      <c r="E1" s="294"/>
      <c r="F1" s="158" t="s">
        <v>27</v>
      </c>
      <c r="I1" s="303" t="s">
        <v>91</v>
      </c>
      <c r="J1" s="304"/>
      <c r="K1" s="305"/>
      <c r="L1" s="306"/>
      <c r="M1" s="305"/>
      <c r="N1" s="307" t="s">
        <v>27</v>
      </c>
    </row>
    <row r="2" spans="1:14" ht="21.75" customHeight="1" thickTop="1" thickBot="1" x14ac:dyDescent="0.35">
      <c r="A2" s="299" t="s">
        <v>19</v>
      </c>
      <c r="B2" s="300" t="s">
        <v>20</v>
      </c>
      <c r="C2" s="301" t="s">
        <v>21</v>
      </c>
      <c r="D2" s="300" t="s">
        <v>22</v>
      </c>
      <c r="E2" s="302" t="s">
        <v>23</v>
      </c>
      <c r="F2" s="291" t="s">
        <v>210</v>
      </c>
      <c r="I2" s="299" t="s">
        <v>19</v>
      </c>
      <c r="J2" s="311" t="s">
        <v>20</v>
      </c>
      <c r="K2" s="301" t="s">
        <v>21</v>
      </c>
      <c r="L2" s="300" t="s">
        <v>22</v>
      </c>
      <c r="M2" s="301" t="s">
        <v>23</v>
      </c>
      <c r="N2" s="312" t="s">
        <v>210</v>
      </c>
    </row>
    <row r="3" spans="1:14" ht="15.75" x14ac:dyDescent="0.25">
      <c r="A3" s="295"/>
      <c r="B3" s="319"/>
      <c r="C3" s="233"/>
      <c r="D3" s="298"/>
      <c r="E3" s="215"/>
      <c r="F3" s="183">
        <f>C3-E3</f>
        <v>0</v>
      </c>
      <c r="I3" s="308"/>
      <c r="J3" s="309"/>
      <c r="K3" s="310"/>
      <c r="L3" s="308"/>
      <c r="M3" s="215"/>
      <c r="N3" s="183">
        <f>K3-M3</f>
        <v>0</v>
      </c>
    </row>
    <row r="4" spans="1:14" ht="18.75" x14ac:dyDescent="0.3">
      <c r="A4" s="245"/>
      <c r="B4" s="246"/>
      <c r="C4" s="111"/>
      <c r="D4" s="136"/>
      <c r="E4" s="69"/>
      <c r="F4" s="137">
        <f>F3+C4-E4</f>
        <v>0</v>
      </c>
      <c r="G4" s="138"/>
      <c r="I4" s="290"/>
      <c r="J4" s="38"/>
      <c r="K4" s="111"/>
      <c r="L4" s="290"/>
      <c r="M4" s="69"/>
      <c r="N4" s="137">
        <f>N3+K4-M4</f>
        <v>0</v>
      </c>
    </row>
    <row r="5" spans="1:14" ht="15.75" x14ac:dyDescent="0.25">
      <c r="A5" s="245"/>
      <c r="B5" s="246"/>
      <c r="C5" s="111"/>
      <c r="D5" s="136"/>
      <c r="E5" s="69"/>
      <c r="F5" s="137">
        <f t="shared" ref="F5:F56" si="0">F4+C5-E5</f>
        <v>0</v>
      </c>
      <c r="I5" s="290"/>
      <c r="J5" s="38"/>
      <c r="K5" s="111"/>
      <c r="L5" s="290"/>
      <c r="M5" s="69"/>
      <c r="N5" s="137">
        <f t="shared" ref="N5:N56" si="1">N4+K5-M5</f>
        <v>0</v>
      </c>
    </row>
    <row r="6" spans="1:14" ht="15.75" x14ac:dyDescent="0.25">
      <c r="A6" s="245"/>
      <c r="B6" s="246"/>
      <c r="C6" s="111"/>
      <c r="D6" s="136"/>
      <c r="E6" s="69"/>
      <c r="F6" s="137">
        <f t="shared" si="0"/>
        <v>0</v>
      </c>
      <c r="I6" s="290"/>
      <c r="J6" s="38"/>
      <c r="K6" s="111"/>
      <c r="L6" s="290"/>
      <c r="M6" s="69"/>
      <c r="N6" s="137">
        <f t="shared" si="1"/>
        <v>0</v>
      </c>
    </row>
    <row r="7" spans="1:14" ht="15.75" x14ac:dyDescent="0.25">
      <c r="A7" s="245"/>
      <c r="B7" s="246"/>
      <c r="C7" s="111"/>
      <c r="D7" s="136"/>
      <c r="E7" s="69"/>
      <c r="F7" s="137">
        <f t="shared" si="0"/>
        <v>0</v>
      </c>
      <c r="I7" s="290"/>
      <c r="J7" s="38"/>
      <c r="K7" s="111"/>
      <c r="L7" s="290"/>
      <c r="M7" s="69"/>
      <c r="N7" s="137">
        <f t="shared" si="1"/>
        <v>0</v>
      </c>
    </row>
    <row r="8" spans="1:14" ht="15.75" x14ac:dyDescent="0.25">
      <c r="A8" s="245"/>
      <c r="B8" s="246"/>
      <c r="C8" s="111"/>
      <c r="D8" s="136"/>
      <c r="E8" s="69"/>
      <c r="F8" s="137">
        <f t="shared" si="0"/>
        <v>0</v>
      </c>
      <c r="I8" s="290"/>
      <c r="J8" s="38"/>
      <c r="K8" s="111"/>
      <c r="L8" s="290"/>
      <c r="M8" s="69"/>
      <c r="N8" s="137">
        <f t="shared" si="1"/>
        <v>0</v>
      </c>
    </row>
    <row r="9" spans="1:14" ht="15.75" x14ac:dyDescent="0.25">
      <c r="A9" s="245"/>
      <c r="B9" s="246"/>
      <c r="C9" s="111"/>
      <c r="D9" s="136"/>
      <c r="E9" s="69"/>
      <c r="F9" s="137">
        <f t="shared" si="0"/>
        <v>0</v>
      </c>
      <c r="I9" s="290"/>
      <c r="J9" s="38"/>
      <c r="K9" s="111"/>
      <c r="L9" s="290"/>
      <c r="M9" s="69"/>
      <c r="N9" s="137">
        <f t="shared" si="1"/>
        <v>0</v>
      </c>
    </row>
    <row r="10" spans="1:14" ht="18.75" x14ac:dyDescent="0.3">
      <c r="A10" s="245"/>
      <c r="B10" s="246"/>
      <c r="C10" s="111"/>
      <c r="D10" s="136"/>
      <c r="E10" s="69"/>
      <c r="F10" s="137">
        <f t="shared" si="0"/>
        <v>0</v>
      </c>
      <c r="G10" s="138"/>
      <c r="I10" s="290"/>
      <c r="J10" s="38"/>
      <c r="K10" s="111"/>
      <c r="L10" s="290"/>
      <c r="M10" s="69"/>
      <c r="N10" s="137">
        <f t="shared" si="1"/>
        <v>0</v>
      </c>
    </row>
    <row r="11" spans="1:14" ht="15.75" x14ac:dyDescent="0.25">
      <c r="A11" s="245"/>
      <c r="B11" s="246"/>
      <c r="C11" s="111"/>
      <c r="D11" s="140"/>
      <c r="E11" s="69"/>
      <c r="F11" s="137">
        <f t="shared" si="0"/>
        <v>0</v>
      </c>
      <c r="I11" s="290"/>
      <c r="J11" s="38"/>
      <c r="K11" s="111"/>
      <c r="L11" s="290"/>
      <c r="M11" s="69"/>
      <c r="N11" s="137">
        <f t="shared" si="1"/>
        <v>0</v>
      </c>
    </row>
    <row r="12" spans="1:14" ht="15.75" x14ac:dyDescent="0.25">
      <c r="A12" s="245"/>
      <c r="B12" s="246"/>
      <c r="C12" s="111"/>
      <c r="D12" s="140"/>
      <c r="E12" s="69"/>
      <c r="F12" s="137">
        <f t="shared" si="0"/>
        <v>0</v>
      </c>
      <c r="I12" s="290"/>
      <c r="J12" s="38"/>
      <c r="K12" s="111"/>
      <c r="L12" s="290"/>
      <c r="M12" s="69"/>
      <c r="N12" s="137">
        <f t="shared" si="1"/>
        <v>0</v>
      </c>
    </row>
    <row r="13" spans="1:14" ht="15.75" x14ac:dyDescent="0.25">
      <c r="A13" s="245"/>
      <c r="B13" s="246"/>
      <c r="C13" s="111"/>
      <c r="D13" s="140"/>
      <c r="E13" s="69"/>
      <c r="F13" s="137">
        <f t="shared" si="0"/>
        <v>0</v>
      </c>
      <c r="I13" s="290"/>
      <c r="J13" s="38"/>
      <c r="K13" s="111"/>
      <c r="L13" s="290"/>
      <c r="M13" s="69"/>
      <c r="N13" s="137">
        <f t="shared" si="1"/>
        <v>0</v>
      </c>
    </row>
    <row r="14" spans="1:14" ht="15.75" x14ac:dyDescent="0.25">
      <c r="A14" s="245"/>
      <c r="B14" s="246"/>
      <c r="C14" s="111"/>
      <c r="D14" s="140"/>
      <c r="E14" s="69"/>
      <c r="F14" s="137">
        <f t="shared" si="0"/>
        <v>0</v>
      </c>
      <c r="I14" s="290"/>
      <c r="J14" s="38"/>
      <c r="K14" s="111"/>
      <c r="L14" s="290"/>
      <c r="M14" s="69"/>
      <c r="N14" s="137">
        <f t="shared" si="1"/>
        <v>0</v>
      </c>
    </row>
    <row r="15" spans="1:14" ht="15.75" x14ac:dyDescent="0.25">
      <c r="A15" s="245"/>
      <c r="B15" s="246"/>
      <c r="C15" s="111"/>
      <c r="D15" s="140"/>
      <c r="E15" s="69"/>
      <c r="F15" s="137">
        <f t="shared" si="0"/>
        <v>0</v>
      </c>
      <c r="I15" s="290"/>
      <c r="J15" s="38"/>
      <c r="K15" s="111"/>
      <c r="L15" s="290"/>
      <c r="M15" s="69"/>
      <c r="N15" s="137">
        <f t="shared" si="1"/>
        <v>0</v>
      </c>
    </row>
    <row r="16" spans="1:14" ht="15.75" x14ac:dyDescent="0.25">
      <c r="A16" s="245"/>
      <c r="B16" s="246"/>
      <c r="C16" s="111"/>
      <c r="D16" s="140"/>
      <c r="E16" s="69"/>
      <c r="F16" s="137">
        <f t="shared" si="0"/>
        <v>0</v>
      </c>
      <c r="I16" s="290"/>
      <c r="J16" s="38"/>
      <c r="K16" s="111"/>
      <c r="L16" s="290"/>
      <c r="M16" s="69"/>
      <c r="N16" s="137">
        <f t="shared" si="1"/>
        <v>0</v>
      </c>
    </row>
    <row r="17" spans="1:14" ht="15.75" x14ac:dyDescent="0.25">
      <c r="A17" s="245"/>
      <c r="B17" s="246"/>
      <c r="C17" s="111"/>
      <c r="D17" s="140"/>
      <c r="E17" s="69"/>
      <c r="F17" s="137">
        <f t="shared" si="0"/>
        <v>0</v>
      </c>
      <c r="I17" s="290"/>
      <c r="J17" s="38"/>
      <c r="K17" s="111"/>
      <c r="L17" s="290"/>
      <c r="M17" s="69"/>
      <c r="N17" s="137">
        <f t="shared" si="1"/>
        <v>0</v>
      </c>
    </row>
    <row r="18" spans="1:14" ht="15.75" x14ac:dyDescent="0.25">
      <c r="A18" s="245"/>
      <c r="B18" s="246"/>
      <c r="C18" s="111"/>
      <c r="D18" s="140"/>
      <c r="E18" s="69"/>
      <c r="F18" s="137">
        <f t="shared" si="0"/>
        <v>0</v>
      </c>
      <c r="I18" s="290"/>
      <c r="J18" s="38"/>
      <c r="K18" s="111"/>
      <c r="L18" s="290"/>
      <c r="M18" s="69"/>
      <c r="N18" s="137">
        <f t="shared" si="1"/>
        <v>0</v>
      </c>
    </row>
    <row r="19" spans="1:14" ht="15.75" x14ac:dyDescent="0.25">
      <c r="A19" s="245"/>
      <c r="B19" s="246"/>
      <c r="C19" s="111"/>
      <c r="D19" s="140"/>
      <c r="E19" s="69"/>
      <c r="F19" s="137">
        <f t="shared" si="0"/>
        <v>0</v>
      </c>
      <c r="I19" s="290"/>
      <c r="J19" s="38"/>
      <c r="K19" s="111"/>
      <c r="L19" s="290"/>
      <c r="M19" s="69"/>
      <c r="N19" s="137">
        <f t="shared" si="1"/>
        <v>0</v>
      </c>
    </row>
    <row r="20" spans="1:14" ht="15.75" x14ac:dyDescent="0.25">
      <c r="A20" s="245"/>
      <c r="B20" s="246"/>
      <c r="C20" s="111"/>
      <c r="D20" s="140"/>
      <c r="E20" s="69"/>
      <c r="F20" s="137">
        <f t="shared" si="0"/>
        <v>0</v>
      </c>
      <c r="I20" s="290"/>
      <c r="J20" s="38"/>
      <c r="K20" s="111"/>
      <c r="L20" s="290"/>
      <c r="M20" s="69"/>
      <c r="N20" s="137">
        <f t="shared" si="1"/>
        <v>0</v>
      </c>
    </row>
    <row r="21" spans="1:14" ht="15.75" x14ac:dyDescent="0.25">
      <c r="A21" s="245"/>
      <c r="B21" s="246"/>
      <c r="C21" s="111"/>
      <c r="D21" s="140"/>
      <c r="E21" s="69"/>
      <c r="F21" s="137">
        <f t="shared" si="0"/>
        <v>0</v>
      </c>
      <c r="I21" s="290"/>
      <c r="J21" s="38"/>
      <c r="K21" s="111"/>
      <c r="L21" s="290"/>
      <c r="M21" s="69"/>
      <c r="N21" s="137">
        <f t="shared" si="1"/>
        <v>0</v>
      </c>
    </row>
    <row r="22" spans="1:14" ht="18.75" x14ac:dyDescent="0.3">
      <c r="A22" s="245"/>
      <c r="B22" s="246"/>
      <c r="C22" s="111"/>
      <c r="D22" s="140"/>
      <c r="E22" s="69"/>
      <c r="F22" s="137">
        <f t="shared" si="0"/>
        <v>0</v>
      </c>
      <c r="G22" s="138"/>
      <c r="I22" s="290"/>
      <c r="J22" s="38"/>
      <c r="K22" s="111"/>
      <c r="L22" s="290"/>
      <c r="M22" s="69"/>
      <c r="N22" s="137">
        <f t="shared" si="1"/>
        <v>0</v>
      </c>
    </row>
    <row r="23" spans="1:14" ht="15.75" x14ac:dyDescent="0.25">
      <c r="A23" s="245"/>
      <c r="B23" s="246"/>
      <c r="C23" s="111"/>
      <c r="D23" s="140"/>
      <c r="E23" s="69"/>
      <c r="F23" s="137">
        <f t="shared" si="0"/>
        <v>0</v>
      </c>
      <c r="I23" s="290"/>
      <c r="J23" s="38"/>
      <c r="K23" s="111"/>
      <c r="L23" s="290"/>
      <c r="M23" s="69"/>
      <c r="N23" s="137">
        <f t="shared" si="1"/>
        <v>0</v>
      </c>
    </row>
    <row r="24" spans="1:14" ht="15.75" x14ac:dyDescent="0.25">
      <c r="A24" s="245"/>
      <c r="B24" s="246"/>
      <c r="C24" s="111"/>
      <c r="D24" s="140"/>
      <c r="E24" s="69"/>
      <c r="F24" s="137">
        <f t="shared" si="0"/>
        <v>0</v>
      </c>
      <c r="I24" s="290"/>
      <c r="J24" s="38"/>
      <c r="K24" s="111"/>
      <c r="L24" s="290"/>
      <c r="M24" s="69"/>
      <c r="N24" s="137">
        <f t="shared" si="1"/>
        <v>0</v>
      </c>
    </row>
    <row r="25" spans="1:14" ht="15.75" x14ac:dyDescent="0.25">
      <c r="A25" s="245"/>
      <c r="B25" s="246"/>
      <c r="C25" s="111"/>
      <c r="D25" s="140"/>
      <c r="E25" s="69"/>
      <c r="F25" s="137">
        <f t="shared" si="0"/>
        <v>0</v>
      </c>
      <c r="I25" s="290"/>
      <c r="J25" s="38"/>
      <c r="K25" s="111"/>
      <c r="L25" s="290"/>
      <c r="M25" s="69"/>
      <c r="N25" s="137">
        <f t="shared" si="1"/>
        <v>0</v>
      </c>
    </row>
    <row r="26" spans="1:14" ht="15.75" x14ac:dyDescent="0.25">
      <c r="A26" s="245"/>
      <c r="B26" s="246"/>
      <c r="C26" s="111"/>
      <c r="D26" s="140"/>
      <c r="E26" s="69"/>
      <c r="F26" s="137">
        <f t="shared" si="0"/>
        <v>0</v>
      </c>
      <c r="I26" s="290"/>
      <c r="J26" s="38"/>
      <c r="K26" s="111"/>
      <c r="L26" s="290"/>
      <c r="M26" s="69"/>
      <c r="N26" s="137">
        <f t="shared" si="1"/>
        <v>0</v>
      </c>
    </row>
    <row r="27" spans="1:14" ht="15.75" x14ac:dyDescent="0.25">
      <c r="A27" s="245"/>
      <c r="B27" s="246"/>
      <c r="C27" s="111"/>
      <c r="D27" s="140"/>
      <c r="E27" s="69"/>
      <c r="F27" s="137">
        <f t="shared" si="0"/>
        <v>0</v>
      </c>
      <c r="I27" s="290"/>
      <c r="J27" s="38"/>
      <c r="K27" s="111"/>
      <c r="L27" s="290"/>
      <c r="M27" s="69"/>
      <c r="N27" s="137">
        <f t="shared" si="1"/>
        <v>0</v>
      </c>
    </row>
    <row r="28" spans="1:14" ht="15.75" x14ac:dyDescent="0.25">
      <c r="A28" s="245"/>
      <c r="B28" s="246"/>
      <c r="C28" s="111"/>
      <c r="D28" s="140"/>
      <c r="E28" s="69"/>
      <c r="F28" s="137">
        <f t="shared" si="0"/>
        <v>0</v>
      </c>
      <c r="I28" s="290"/>
      <c r="J28" s="38"/>
      <c r="K28" s="111"/>
      <c r="L28" s="290"/>
      <c r="M28" s="69"/>
      <c r="N28" s="137">
        <f t="shared" si="1"/>
        <v>0</v>
      </c>
    </row>
    <row r="29" spans="1:14" ht="15.75" x14ac:dyDescent="0.25">
      <c r="A29" s="245"/>
      <c r="B29" s="246"/>
      <c r="C29" s="111"/>
      <c r="D29" s="140"/>
      <c r="E29" s="69"/>
      <c r="F29" s="137">
        <f t="shared" si="0"/>
        <v>0</v>
      </c>
      <c r="I29" s="290"/>
      <c r="J29" s="38"/>
      <c r="K29" s="111"/>
      <c r="L29" s="290"/>
      <c r="M29" s="69"/>
      <c r="N29" s="137">
        <f t="shared" si="1"/>
        <v>0</v>
      </c>
    </row>
    <row r="30" spans="1:14" ht="18.75" x14ac:dyDescent="0.3">
      <c r="A30" s="245"/>
      <c r="B30" s="246"/>
      <c r="C30" s="111"/>
      <c r="D30" s="140"/>
      <c r="E30" s="69"/>
      <c r="F30" s="137">
        <f t="shared" si="0"/>
        <v>0</v>
      </c>
      <c r="G30" s="138"/>
      <c r="I30" s="290"/>
      <c r="J30" s="38"/>
      <c r="K30" s="111"/>
      <c r="L30" s="290"/>
      <c r="M30" s="69"/>
      <c r="N30" s="137">
        <f t="shared" si="1"/>
        <v>0</v>
      </c>
    </row>
    <row r="31" spans="1:14" ht="15.75" x14ac:dyDescent="0.25">
      <c r="A31" s="245"/>
      <c r="B31" s="246"/>
      <c r="C31" s="111"/>
      <c r="D31" s="140"/>
      <c r="E31" s="69"/>
      <c r="F31" s="137">
        <f t="shared" si="0"/>
        <v>0</v>
      </c>
      <c r="I31" s="290"/>
      <c r="J31" s="38"/>
      <c r="K31" s="111"/>
      <c r="L31" s="290"/>
      <c r="M31" s="69"/>
      <c r="N31" s="137">
        <f t="shared" si="1"/>
        <v>0</v>
      </c>
    </row>
    <row r="32" spans="1:14" ht="15.75" x14ac:dyDescent="0.25">
      <c r="A32" s="245"/>
      <c r="B32" s="246"/>
      <c r="C32" s="111"/>
      <c r="D32" s="140"/>
      <c r="E32" s="69"/>
      <c r="F32" s="137">
        <f t="shared" si="0"/>
        <v>0</v>
      </c>
      <c r="I32" s="290"/>
      <c r="J32" s="38"/>
      <c r="K32" s="111"/>
      <c r="L32" s="290"/>
      <c r="M32" s="69"/>
      <c r="N32" s="137">
        <f t="shared" si="1"/>
        <v>0</v>
      </c>
    </row>
    <row r="33" spans="1:14" ht="15.75" x14ac:dyDescent="0.25">
      <c r="A33" s="245"/>
      <c r="B33" s="246"/>
      <c r="C33" s="111"/>
      <c r="D33" s="140"/>
      <c r="E33" s="69"/>
      <c r="F33" s="137">
        <f t="shared" si="0"/>
        <v>0</v>
      </c>
      <c r="I33" s="290"/>
      <c r="J33" s="38"/>
      <c r="K33" s="111"/>
      <c r="L33" s="290"/>
      <c r="M33" s="69"/>
      <c r="N33" s="137">
        <f t="shared" si="1"/>
        <v>0</v>
      </c>
    </row>
    <row r="34" spans="1:14" ht="15.75" x14ac:dyDescent="0.25">
      <c r="A34" s="245"/>
      <c r="B34" s="246"/>
      <c r="C34" s="111"/>
      <c r="D34" s="140"/>
      <c r="E34" s="69"/>
      <c r="F34" s="137">
        <f t="shared" si="0"/>
        <v>0</v>
      </c>
      <c r="I34" s="290"/>
      <c r="J34" s="38"/>
      <c r="K34" s="111"/>
      <c r="L34" s="290"/>
      <c r="M34" s="69"/>
      <c r="N34" s="137">
        <f t="shared" si="1"/>
        <v>0</v>
      </c>
    </row>
    <row r="35" spans="1:14" ht="15.75" x14ac:dyDescent="0.25">
      <c r="A35" s="245"/>
      <c r="B35" s="246"/>
      <c r="C35" s="111"/>
      <c r="D35" s="140"/>
      <c r="E35" s="69"/>
      <c r="F35" s="137">
        <f t="shared" si="0"/>
        <v>0</v>
      </c>
      <c r="I35" s="290"/>
      <c r="J35" s="38"/>
      <c r="K35" s="111"/>
      <c r="L35" s="290"/>
      <c r="M35" s="69"/>
      <c r="N35" s="137">
        <f t="shared" si="1"/>
        <v>0</v>
      </c>
    </row>
    <row r="36" spans="1:14" ht="15.75" x14ac:dyDescent="0.25">
      <c r="A36" s="245"/>
      <c r="B36" s="246"/>
      <c r="C36" s="111"/>
      <c r="D36" s="140"/>
      <c r="E36" s="69"/>
      <c r="F36" s="137">
        <f t="shared" si="0"/>
        <v>0</v>
      </c>
      <c r="I36" s="290"/>
      <c r="J36" s="38"/>
      <c r="K36" s="111"/>
      <c r="L36" s="290"/>
      <c r="M36" s="69"/>
      <c r="N36" s="137">
        <f t="shared" si="1"/>
        <v>0</v>
      </c>
    </row>
    <row r="37" spans="1:14" ht="15.75" x14ac:dyDescent="0.25">
      <c r="A37" s="245"/>
      <c r="B37" s="246"/>
      <c r="C37" s="111"/>
      <c r="D37" s="140"/>
      <c r="E37" s="69"/>
      <c r="F37" s="137">
        <f t="shared" si="0"/>
        <v>0</v>
      </c>
      <c r="I37" s="290"/>
      <c r="J37" s="38"/>
      <c r="K37" s="111"/>
      <c r="L37" s="290"/>
      <c r="M37" s="69"/>
      <c r="N37" s="137">
        <f t="shared" si="1"/>
        <v>0</v>
      </c>
    </row>
    <row r="38" spans="1:14" ht="16.5" thickBot="1" x14ac:dyDescent="0.3">
      <c r="A38" s="245"/>
      <c r="B38" s="246"/>
      <c r="C38" s="111"/>
      <c r="D38" s="140"/>
      <c r="E38" s="69"/>
      <c r="F38" s="137">
        <f t="shared" si="0"/>
        <v>0</v>
      </c>
      <c r="I38" s="290"/>
      <c r="J38" s="38"/>
      <c r="K38" s="111"/>
      <c r="L38" s="290"/>
      <c r="M38" s="69"/>
      <c r="N38" s="137">
        <f t="shared" si="1"/>
        <v>0</v>
      </c>
    </row>
    <row r="39" spans="1:14" ht="15" hidden="1" customHeight="1" x14ac:dyDescent="0.25">
      <c r="A39" s="141"/>
      <c r="B39" s="142"/>
      <c r="C39" s="143"/>
      <c r="D39" s="140"/>
      <c r="E39" s="69"/>
      <c r="F39" s="137" t="e">
        <f>#REF!+C39-E39</f>
        <v>#REF!</v>
      </c>
      <c r="I39" s="141"/>
      <c r="J39" s="142"/>
      <c r="K39" s="143"/>
      <c r="L39" s="140"/>
      <c r="M39" s="69"/>
      <c r="N39" s="137" t="e">
        <f>#REF!+K39-M39</f>
        <v>#REF!</v>
      </c>
    </row>
    <row r="40" spans="1:14" ht="16.5" hidden="1" thickBot="1" x14ac:dyDescent="0.3">
      <c r="A40" s="141"/>
      <c r="B40" s="142"/>
      <c r="C40" s="143"/>
      <c r="D40" s="140"/>
      <c r="E40" s="69"/>
      <c r="F40" s="137" t="e">
        <f t="shared" si="0"/>
        <v>#REF!</v>
      </c>
      <c r="I40" s="141"/>
      <c r="J40" s="142"/>
      <c r="K40" s="143"/>
      <c r="L40" s="140"/>
      <c r="M40" s="69"/>
      <c r="N40" s="137" t="e">
        <f t="shared" si="1"/>
        <v>#REF!</v>
      </c>
    </row>
    <row r="41" spans="1:14" ht="16.5" hidden="1" thickBot="1" x14ac:dyDescent="0.3">
      <c r="A41" s="141"/>
      <c r="B41" s="142"/>
      <c r="C41" s="143"/>
      <c r="D41" s="140"/>
      <c r="E41" s="69"/>
      <c r="F41" s="137" t="e">
        <f t="shared" si="0"/>
        <v>#REF!</v>
      </c>
      <c r="I41" s="141"/>
      <c r="J41" s="142"/>
      <c r="K41" s="143"/>
      <c r="L41" s="140"/>
      <c r="M41" s="69"/>
      <c r="N41" s="137" t="e">
        <f t="shared" si="1"/>
        <v>#REF!</v>
      </c>
    </row>
    <row r="42" spans="1:14" ht="16.5" hidden="1" thickBot="1" x14ac:dyDescent="0.3">
      <c r="A42" s="141"/>
      <c r="B42" s="142"/>
      <c r="C42" s="143"/>
      <c r="D42" s="140"/>
      <c r="E42" s="69"/>
      <c r="F42" s="137" t="e">
        <f t="shared" si="0"/>
        <v>#REF!</v>
      </c>
      <c r="I42" s="141"/>
      <c r="J42" s="142"/>
      <c r="K42" s="143"/>
      <c r="L42" s="140"/>
      <c r="M42" s="69"/>
      <c r="N42" s="137" t="e">
        <f t="shared" si="1"/>
        <v>#REF!</v>
      </c>
    </row>
    <row r="43" spans="1:14" ht="16.5" hidden="1" thickBot="1" x14ac:dyDescent="0.3">
      <c r="A43" s="141"/>
      <c r="B43" s="142"/>
      <c r="C43" s="143"/>
      <c r="D43" s="140"/>
      <c r="E43" s="69"/>
      <c r="F43" s="137" t="e">
        <f t="shared" si="0"/>
        <v>#REF!</v>
      </c>
      <c r="I43" s="141"/>
      <c r="J43" s="142"/>
      <c r="K43" s="143"/>
      <c r="L43" s="140"/>
      <c r="M43" s="69"/>
      <c r="N43" s="137" t="e">
        <f t="shared" si="1"/>
        <v>#REF!</v>
      </c>
    </row>
    <row r="44" spans="1:14" ht="16.5" hidden="1" thickBot="1" x14ac:dyDescent="0.3">
      <c r="A44" s="141"/>
      <c r="B44" s="142"/>
      <c r="C44" s="143"/>
      <c r="D44" s="140"/>
      <c r="E44" s="69"/>
      <c r="F44" s="137" t="e">
        <f t="shared" si="0"/>
        <v>#REF!</v>
      </c>
      <c r="I44" s="141"/>
      <c r="J44" s="142"/>
      <c r="K44" s="143"/>
      <c r="L44" s="140"/>
      <c r="M44" s="69"/>
      <c r="N44" s="137" t="e">
        <f t="shared" si="1"/>
        <v>#REF!</v>
      </c>
    </row>
    <row r="45" spans="1:14" ht="16.5" hidden="1" thickBot="1" x14ac:dyDescent="0.3">
      <c r="A45" s="141"/>
      <c r="B45" s="142"/>
      <c r="C45" s="143"/>
      <c r="D45" s="140"/>
      <c r="E45" s="69"/>
      <c r="F45" s="137" t="e">
        <f t="shared" si="0"/>
        <v>#REF!</v>
      </c>
      <c r="I45" s="141"/>
      <c r="J45" s="142"/>
      <c r="K45" s="143"/>
      <c r="L45" s="140"/>
      <c r="M45" s="69"/>
      <c r="N45" s="137" t="e">
        <f t="shared" si="1"/>
        <v>#REF!</v>
      </c>
    </row>
    <row r="46" spans="1:14" ht="16.5" hidden="1" thickBot="1" x14ac:dyDescent="0.3">
      <c r="A46" s="141"/>
      <c r="B46" s="142"/>
      <c r="C46" s="143"/>
      <c r="D46" s="140"/>
      <c r="E46" s="69"/>
      <c r="F46" s="137" t="e">
        <f t="shared" si="0"/>
        <v>#REF!</v>
      </c>
      <c r="I46" s="141"/>
      <c r="J46" s="142"/>
      <c r="K46" s="143"/>
      <c r="L46" s="140"/>
      <c r="M46" s="69"/>
      <c r="N46" s="137" t="e">
        <f t="shared" si="1"/>
        <v>#REF!</v>
      </c>
    </row>
    <row r="47" spans="1:14" ht="16.5" hidden="1" thickBot="1" x14ac:dyDescent="0.3">
      <c r="A47" s="141"/>
      <c r="B47" s="142"/>
      <c r="C47" s="143"/>
      <c r="D47" s="140"/>
      <c r="E47" s="69"/>
      <c r="F47" s="137" t="e">
        <f t="shared" si="0"/>
        <v>#REF!</v>
      </c>
      <c r="I47" s="141"/>
      <c r="J47" s="142"/>
      <c r="K47" s="143"/>
      <c r="L47" s="140"/>
      <c r="M47" s="69"/>
      <c r="N47" s="137" t="e">
        <f t="shared" si="1"/>
        <v>#REF!</v>
      </c>
    </row>
    <row r="48" spans="1:14" ht="16.5" hidden="1" thickBot="1" x14ac:dyDescent="0.3">
      <c r="A48" s="141"/>
      <c r="B48" s="142"/>
      <c r="C48" s="143"/>
      <c r="D48" s="140"/>
      <c r="E48" s="69"/>
      <c r="F48" s="137" t="e">
        <f t="shared" si="0"/>
        <v>#REF!</v>
      </c>
      <c r="I48" s="141"/>
      <c r="J48" s="142"/>
      <c r="K48" s="143"/>
      <c r="L48" s="140"/>
      <c r="M48" s="69"/>
      <c r="N48" s="137" t="e">
        <f t="shared" si="1"/>
        <v>#REF!</v>
      </c>
    </row>
    <row r="49" spans="1:14" ht="16.5" hidden="1" thickBot="1" x14ac:dyDescent="0.3">
      <c r="A49" s="141"/>
      <c r="B49" s="142"/>
      <c r="C49" s="143"/>
      <c r="D49" s="140"/>
      <c r="E49" s="69"/>
      <c r="F49" s="137" t="e">
        <f t="shared" si="0"/>
        <v>#REF!</v>
      </c>
      <c r="I49" s="141"/>
      <c r="J49" s="142"/>
      <c r="K49" s="143"/>
      <c r="L49" s="140"/>
      <c r="M49" s="69"/>
      <c r="N49" s="137" t="e">
        <f t="shared" si="1"/>
        <v>#REF!</v>
      </c>
    </row>
    <row r="50" spans="1:14" ht="16.5" hidden="1" thickBot="1" x14ac:dyDescent="0.3">
      <c r="A50" s="141"/>
      <c r="B50" s="142"/>
      <c r="C50" s="143"/>
      <c r="D50" s="140"/>
      <c r="E50" s="69"/>
      <c r="F50" s="137" t="e">
        <f t="shared" si="0"/>
        <v>#REF!</v>
      </c>
      <c r="I50" s="141"/>
      <c r="J50" s="142"/>
      <c r="K50" s="143"/>
      <c r="L50" s="140"/>
      <c r="M50" s="69"/>
      <c r="N50" s="137" t="e">
        <f t="shared" si="1"/>
        <v>#REF!</v>
      </c>
    </row>
    <row r="51" spans="1:14" ht="16.5" hidden="1" thickBot="1" x14ac:dyDescent="0.3">
      <c r="A51" s="141"/>
      <c r="B51" s="142"/>
      <c r="C51" s="143"/>
      <c r="D51" s="140"/>
      <c r="E51" s="69"/>
      <c r="F51" s="137" t="e">
        <f t="shared" si="0"/>
        <v>#REF!</v>
      </c>
      <c r="I51" s="141"/>
      <c r="J51" s="142"/>
      <c r="K51" s="143"/>
      <c r="L51" s="140"/>
      <c r="M51" s="69"/>
      <c r="N51" s="137" t="e">
        <f t="shared" si="1"/>
        <v>#REF!</v>
      </c>
    </row>
    <row r="52" spans="1:14" ht="16.5" hidden="1" thickBot="1" x14ac:dyDescent="0.3">
      <c r="A52" s="141"/>
      <c r="B52" s="142"/>
      <c r="C52" s="143"/>
      <c r="D52" s="140"/>
      <c r="E52" s="69"/>
      <c r="F52" s="137" t="e">
        <f t="shared" si="0"/>
        <v>#REF!</v>
      </c>
      <c r="I52" s="141"/>
      <c r="J52" s="142"/>
      <c r="K52" s="143"/>
      <c r="L52" s="140"/>
      <c r="M52" s="69"/>
      <c r="N52" s="137" t="e">
        <f t="shared" si="1"/>
        <v>#REF!</v>
      </c>
    </row>
    <row r="53" spans="1:14" ht="16.5" hidden="1" thickBot="1" x14ac:dyDescent="0.3">
      <c r="A53" s="141"/>
      <c r="B53" s="142"/>
      <c r="C53" s="143"/>
      <c r="D53" s="140"/>
      <c r="E53" s="69"/>
      <c r="F53" s="137" t="e">
        <f t="shared" si="0"/>
        <v>#REF!</v>
      </c>
      <c r="I53" s="141"/>
      <c r="J53" s="142"/>
      <c r="K53" s="143"/>
      <c r="L53" s="140"/>
      <c r="M53" s="69"/>
      <c r="N53" s="137" t="e">
        <f t="shared" si="1"/>
        <v>#REF!</v>
      </c>
    </row>
    <row r="54" spans="1:14" ht="16.5" hidden="1" thickBot="1" x14ac:dyDescent="0.3">
      <c r="A54" s="141"/>
      <c r="B54" s="142"/>
      <c r="C54" s="143"/>
      <c r="D54" s="140"/>
      <c r="E54" s="69"/>
      <c r="F54" s="137" t="e">
        <f t="shared" si="0"/>
        <v>#REF!</v>
      </c>
      <c r="I54" s="141"/>
      <c r="J54" s="142"/>
      <c r="K54" s="143"/>
      <c r="L54" s="140"/>
      <c r="M54" s="69"/>
      <c r="N54" s="137" t="e">
        <f t="shared" si="1"/>
        <v>#REF!</v>
      </c>
    </row>
    <row r="55" spans="1:14" ht="16.5" hidden="1" thickBot="1" x14ac:dyDescent="0.3">
      <c r="A55" s="141"/>
      <c r="B55" s="142"/>
      <c r="C55" s="143"/>
      <c r="D55" s="140"/>
      <c r="E55" s="69"/>
      <c r="F55" s="137" t="e">
        <f t="shared" si="0"/>
        <v>#REF!</v>
      </c>
      <c r="I55" s="141"/>
      <c r="J55" s="142"/>
      <c r="K55" s="143"/>
      <c r="L55" s="140"/>
      <c r="M55" s="69"/>
      <c r="N55" s="137" t="e">
        <f t="shared" si="1"/>
        <v>#REF!</v>
      </c>
    </row>
    <row r="56" spans="1:14" ht="16.5" hidden="1" thickBot="1" x14ac:dyDescent="0.3">
      <c r="A56" s="141"/>
      <c r="B56" s="142"/>
      <c r="C56" s="143"/>
      <c r="D56" s="140"/>
      <c r="E56" s="69"/>
      <c r="F56" s="137" t="e">
        <f t="shared" si="0"/>
        <v>#REF!</v>
      </c>
      <c r="I56" s="141"/>
      <c r="J56" s="142"/>
      <c r="K56" s="143"/>
      <c r="L56" s="140"/>
      <c r="M56" s="69"/>
      <c r="N56" s="137" t="e">
        <f t="shared" si="1"/>
        <v>#REF!</v>
      </c>
    </row>
    <row r="57" spans="1:14" ht="16.5" hidden="1" thickBot="1" x14ac:dyDescent="0.3">
      <c r="A57" s="144"/>
      <c r="B57" s="145"/>
      <c r="C57" s="146"/>
      <c r="D57" s="147"/>
      <c r="E57" s="34"/>
      <c r="F57" s="137" t="e">
        <f t="shared" ref="F57:F73" si="2">F56+C57-E57</f>
        <v>#REF!</v>
      </c>
      <c r="I57" s="144"/>
      <c r="J57" s="145"/>
      <c r="K57" s="146"/>
      <c r="L57" s="147"/>
      <c r="M57" s="34"/>
      <c r="N57" s="137" t="e">
        <f t="shared" ref="N57:N73" si="3">N56+K57-M57</f>
        <v>#REF!</v>
      </c>
    </row>
    <row r="58" spans="1:14" ht="16.5" hidden="1" thickBot="1" x14ac:dyDescent="0.3">
      <c r="A58" s="144"/>
      <c r="B58" s="145"/>
      <c r="C58" s="146"/>
      <c r="D58" s="147"/>
      <c r="E58" s="34"/>
      <c r="F58" s="137" t="e">
        <f t="shared" si="2"/>
        <v>#REF!</v>
      </c>
      <c r="I58" s="144"/>
      <c r="J58" s="145"/>
      <c r="K58" s="146"/>
      <c r="L58" s="147"/>
      <c r="M58" s="34"/>
      <c r="N58" s="137" t="e">
        <f t="shared" si="3"/>
        <v>#REF!</v>
      </c>
    </row>
    <row r="59" spans="1:14" ht="16.5" hidden="1" thickBot="1" x14ac:dyDescent="0.3">
      <c r="A59" s="144"/>
      <c r="B59" s="145"/>
      <c r="C59" s="146"/>
      <c r="D59" s="147"/>
      <c r="E59" s="34"/>
      <c r="F59" s="137" t="e">
        <f t="shared" si="2"/>
        <v>#REF!</v>
      </c>
      <c r="I59" s="144"/>
      <c r="J59" s="145"/>
      <c r="K59" s="146"/>
      <c r="L59" s="147"/>
      <c r="M59" s="34"/>
      <c r="N59" s="137" t="e">
        <f t="shared" si="3"/>
        <v>#REF!</v>
      </c>
    </row>
    <row r="60" spans="1:14" ht="16.5" hidden="1" thickBot="1" x14ac:dyDescent="0.3">
      <c r="A60" s="144"/>
      <c r="B60" s="145"/>
      <c r="C60" s="146"/>
      <c r="D60" s="147"/>
      <c r="E60" s="34"/>
      <c r="F60" s="137" t="e">
        <f t="shared" si="2"/>
        <v>#REF!</v>
      </c>
      <c r="I60" s="144"/>
      <c r="J60" s="145"/>
      <c r="K60" s="146"/>
      <c r="L60" s="147"/>
      <c r="M60" s="34"/>
      <c r="N60" s="137" t="e">
        <f t="shared" si="3"/>
        <v>#REF!</v>
      </c>
    </row>
    <row r="61" spans="1:14" ht="16.5" hidden="1" thickBot="1" x14ac:dyDescent="0.3">
      <c r="A61" s="144"/>
      <c r="B61" s="145"/>
      <c r="C61" s="146"/>
      <c r="D61" s="147"/>
      <c r="E61" s="34"/>
      <c r="F61" s="137" t="e">
        <f t="shared" si="2"/>
        <v>#REF!</v>
      </c>
      <c r="I61" s="144"/>
      <c r="J61" s="145"/>
      <c r="K61" s="146"/>
      <c r="L61" s="147"/>
      <c r="M61" s="34"/>
      <c r="N61" s="137" t="e">
        <f t="shared" si="3"/>
        <v>#REF!</v>
      </c>
    </row>
    <row r="62" spans="1:14" ht="16.5" hidden="1" thickBot="1" x14ac:dyDescent="0.3">
      <c r="A62" s="144"/>
      <c r="B62" s="145"/>
      <c r="C62" s="146"/>
      <c r="D62" s="147"/>
      <c r="E62" s="34"/>
      <c r="F62" s="137" t="e">
        <f t="shared" si="2"/>
        <v>#REF!</v>
      </c>
      <c r="I62" s="144"/>
      <c r="J62" s="145"/>
      <c r="K62" s="146"/>
      <c r="L62" s="147"/>
      <c r="M62" s="34"/>
      <c r="N62" s="137" t="e">
        <f t="shared" si="3"/>
        <v>#REF!</v>
      </c>
    </row>
    <row r="63" spans="1:14" ht="16.5" hidden="1" thickBot="1" x14ac:dyDescent="0.3">
      <c r="A63" s="141"/>
      <c r="B63" s="142"/>
      <c r="C63" s="143"/>
      <c r="D63" s="148"/>
      <c r="E63" s="69"/>
      <c r="F63" s="137" t="e">
        <f t="shared" si="2"/>
        <v>#REF!</v>
      </c>
      <c r="I63" s="141"/>
      <c r="J63" s="142"/>
      <c r="K63" s="143"/>
      <c r="L63" s="148"/>
      <c r="M63" s="69"/>
      <c r="N63" s="137" t="e">
        <f t="shared" si="3"/>
        <v>#REF!</v>
      </c>
    </row>
    <row r="64" spans="1:14" ht="16.5" hidden="1" thickBot="1" x14ac:dyDescent="0.3">
      <c r="A64" s="141"/>
      <c r="B64" s="142"/>
      <c r="C64" s="143"/>
      <c r="D64" s="148"/>
      <c r="E64" s="69"/>
      <c r="F64" s="137" t="e">
        <f t="shared" si="2"/>
        <v>#REF!</v>
      </c>
      <c r="I64" s="141"/>
      <c r="J64" s="142"/>
      <c r="K64" s="143"/>
      <c r="L64" s="148"/>
      <c r="M64" s="69"/>
      <c r="N64" s="137" t="e">
        <f t="shared" si="3"/>
        <v>#REF!</v>
      </c>
    </row>
    <row r="65" spans="1:14" ht="16.5" hidden="1" thickBot="1" x14ac:dyDescent="0.3">
      <c r="A65" s="141"/>
      <c r="B65" s="142"/>
      <c r="C65" s="143"/>
      <c r="D65" s="148"/>
      <c r="E65" s="69"/>
      <c r="F65" s="137" t="e">
        <f t="shared" si="2"/>
        <v>#REF!</v>
      </c>
      <c r="I65" s="141"/>
      <c r="J65" s="142"/>
      <c r="K65" s="143"/>
      <c r="L65" s="148"/>
      <c r="M65" s="69"/>
      <c r="N65" s="137" t="e">
        <f t="shared" si="3"/>
        <v>#REF!</v>
      </c>
    </row>
    <row r="66" spans="1:14" ht="16.5" hidden="1" thickBot="1" x14ac:dyDescent="0.3">
      <c r="A66" s="141"/>
      <c r="B66" s="142"/>
      <c r="C66" s="143"/>
      <c r="D66" s="148"/>
      <c r="E66" s="69"/>
      <c r="F66" s="137" t="e">
        <f t="shared" si="2"/>
        <v>#REF!</v>
      </c>
      <c r="I66" s="141"/>
      <c r="J66" s="142"/>
      <c r="K66" s="143"/>
      <c r="L66" s="148"/>
      <c r="M66" s="69"/>
      <c r="N66" s="137" t="e">
        <f t="shared" si="3"/>
        <v>#REF!</v>
      </c>
    </row>
    <row r="67" spans="1:14" ht="16.5" hidden="1" thickBot="1" x14ac:dyDescent="0.3">
      <c r="A67" s="141"/>
      <c r="B67" s="142"/>
      <c r="C67" s="143"/>
      <c r="D67" s="148"/>
      <c r="E67" s="69"/>
      <c r="F67" s="137" t="e">
        <f t="shared" si="2"/>
        <v>#REF!</v>
      </c>
      <c r="I67" s="141"/>
      <c r="J67" s="142"/>
      <c r="K67" s="143"/>
      <c r="L67" s="148"/>
      <c r="M67" s="69"/>
      <c r="N67" s="137" t="e">
        <f t="shared" si="3"/>
        <v>#REF!</v>
      </c>
    </row>
    <row r="68" spans="1:14" ht="16.5" hidden="1" thickBot="1" x14ac:dyDescent="0.3">
      <c r="A68" s="141"/>
      <c r="B68" s="142"/>
      <c r="C68" s="143"/>
      <c r="D68" s="148"/>
      <c r="E68" s="69"/>
      <c r="F68" s="137" t="e">
        <f t="shared" si="2"/>
        <v>#REF!</v>
      </c>
      <c r="I68" s="141"/>
      <c r="J68" s="142"/>
      <c r="K68" s="143"/>
      <c r="L68" s="148"/>
      <c r="M68" s="69"/>
      <c r="N68" s="137" t="e">
        <f t="shared" si="3"/>
        <v>#REF!</v>
      </c>
    </row>
    <row r="69" spans="1:14" ht="16.5" hidden="1" thickBot="1" x14ac:dyDescent="0.3">
      <c r="A69" s="141"/>
      <c r="B69" s="142"/>
      <c r="C69" s="143"/>
      <c r="D69" s="148"/>
      <c r="E69" s="69"/>
      <c r="F69" s="137" t="e">
        <f t="shared" si="2"/>
        <v>#REF!</v>
      </c>
      <c r="I69" s="141"/>
      <c r="J69" s="142"/>
      <c r="K69" s="143"/>
      <c r="L69" s="148"/>
      <c r="M69" s="69"/>
      <c r="N69" s="137" t="e">
        <f t="shared" si="3"/>
        <v>#REF!</v>
      </c>
    </row>
    <row r="70" spans="1:14" ht="16.5" hidden="1" thickBot="1" x14ac:dyDescent="0.3">
      <c r="A70" s="141"/>
      <c r="B70" s="142"/>
      <c r="C70" s="143"/>
      <c r="D70" s="148"/>
      <c r="E70" s="69"/>
      <c r="F70" s="137" t="e">
        <f t="shared" si="2"/>
        <v>#REF!</v>
      </c>
      <c r="I70" s="141"/>
      <c r="J70" s="142"/>
      <c r="K70" s="143"/>
      <c r="L70" s="148"/>
      <c r="M70" s="69"/>
      <c r="N70" s="137" t="e">
        <f t="shared" si="3"/>
        <v>#REF!</v>
      </c>
    </row>
    <row r="71" spans="1:14" ht="16.5" hidden="1" thickBot="1" x14ac:dyDescent="0.3">
      <c r="A71" s="141"/>
      <c r="B71" s="142"/>
      <c r="C71" s="143"/>
      <c r="D71" s="148"/>
      <c r="E71" s="69"/>
      <c r="F71" s="137" t="e">
        <f t="shared" si="2"/>
        <v>#REF!</v>
      </c>
      <c r="I71" s="141"/>
      <c r="J71" s="142"/>
      <c r="K71" s="143"/>
      <c r="L71" s="148"/>
      <c r="M71" s="69"/>
      <c r="N71" s="137" t="e">
        <f t="shared" si="3"/>
        <v>#REF!</v>
      </c>
    </row>
    <row r="72" spans="1:14" ht="16.5" hidden="1" thickBot="1" x14ac:dyDescent="0.3">
      <c r="A72" s="141"/>
      <c r="B72" s="142"/>
      <c r="C72" s="143"/>
      <c r="D72" s="148"/>
      <c r="E72" s="69"/>
      <c r="F72" s="137" t="e">
        <f t="shared" si="2"/>
        <v>#REF!</v>
      </c>
      <c r="I72" s="141"/>
      <c r="J72" s="142"/>
      <c r="K72" s="143"/>
      <c r="L72" s="148"/>
      <c r="M72" s="69"/>
      <c r="N72" s="137" t="e">
        <f t="shared" si="3"/>
        <v>#REF!</v>
      </c>
    </row>
    <row r="73" spans="1:14" ht="16.5" hidden="1" thickBot="1" x14ac:dyDescent="0.3">
      <c r="A73" s="149"/>
      <c r="B73" s="210"/>
      <c r="C73" s="34">
        <v>0</v>
      </c>
      <c r="D73" s="152"/>
      <c r="E73" s="151"/>
      <c r="F73" s="137" t="e">
        <f t="shared" si="2"/>
        <v>#REF!</v>
      </c>
      <c r="I73" s="149"/>
      <c r="J73" s="150"/>
      <c r="K73" s="151">
        <v>0</v>
      </c>
      <c r="L73" s="152"/>
      <c r="M73" s="151"/>
      <c r="N73" s="137" t="e">
        <f t="shared" si="3"/>
        <v>#REF!</v>
      </c>
    </row>
    <row r="74" spans="1:14" ht="18.75" x14ac:dyDescent="0.3">
      <c r="B74" s="211"/>
      <c r="C74" s="212">
        <f>SUM(C3:C73)</f>
        <v>0</v>
      </c>
      <c r="D74" s="97"/>
      <c r="E74" s="1"/>
      <c r="F74" s="153">
        <f>SUM(C74:E74)</f>
        <v>0</v>
      </c>
      <c r="K74" s="209">
        <f>SUM(K3:K73)</f>
        <v>0</v>
      </c>
      <c r="L74" s="97"/>
      <c r="M74" s="1"/>
      <c r="N74" s="153">
        <f>SUM(K74:M74)</f>
        <v>0</v>
      </c>
    </row>
    <row r="75" spans="1:14" ht="15.75" thickBot="1" x14ac:dyDescent="0.3">
      <c r="B75" s="213"/>
      <c r="C75" s="214"/>
      <c r="D75" s="97"/>
      <c r="E75" s="3"/>
      <c r="F75" s="398" t="s">
        <v>207</v>
      </c>
      <c r="K75" s="1"/>
      <c r="L75" s="97"/>
      <c r="M75" s="3"/>
      <c r="N75" s="1"/>
    </row>
    <row r="76" spans="1:14" x14ac:dyDescent="0.25">
      <c r="B76" s="98"/>
      <c r="C76" s="1"/>
      <c r="D76" s="97"/>
      <c r="E76" s="3"/>
      <c r="F76" s="399"/>
      <c r="K76" s="1"/>
      <c r="L76" s="97"/>
      <c r="M76" s="3"/>
      <c r="N76" s="1"/>
    </row>
    <row r="77" spans="1:14" x14ac:dyDescent="0.25">
      <c r="A77"/>
      <c r="B77" s="23"/>
      <c r="D77" s="23"/>
      <c r="I77"/>
      <c r="J77" s="194"/>
      <c r="L77" s="23"/>
    </row>
    <row r="78" spans="1:14" x14ac:dyDescent="0.25">
      <c r="A78"/>
      <c r="B78" s="23"/>
      <c r="D78" s="23"/>
      <c r="I78"/>
      <c r="J78" s="194"/>
      <c r="L78" s="23"/>
    </row>
    <row r="79" spans="1:14" x14ac:dyDescent="0.25">
      <c r="A79"/>
      <c r="B79" s="23"/>
      <c r="D79" s="23"/>
      <c r="I79"/>
      <c r="J79" s="194"/>
      <c r="L79" s="23"/>
    </row>
    <row r="80" spans="1:14" x14ac:dyDescent="0.25">
      <c r="A80"/>
      <c r="B80" s="23"/>
      <c r="D80" s="23"/>
      <c r="F80"/>
      <c r="I80"/>
      <c r="J80" s="194"/>
      <c r="L80" s="23"/>
      <c r="N80"/>
    </row>
    <row r="81" spans="1:14" x14ac:dyDescent="0.25">
      <c r="A81"/>
      <c r="B81" s="23"/>
      <c r="D81" s="23"/>
      <c r="F81"/>
      <c r="I81"/>
      <c r="J81" s="194"/>
      <c r="L81" s="23"/>
      <c r="N81"/>
    </row>
    <row r="82" spans="1:14" x14ac:dyDescent="0.25">
      <c r="A82"/>
      <c r="B82" s="23"/>
      <c r="D82" s="23"/>
      <c r="F82"/>
      <c r="I82"/>
      <c r="J82" s="194"/>
      <c r="L82" s="23"/>
      <c r="N82"/>
    </row>
    <row r="83" spans="1:14" x14ac:dyDescent="0.25">
      <c r="A83"/>
      <c r="B83" s="23"/>
      <c r="D83" s="23"/>
      <c r="F83"/>
      <c r="I83"/>
      <c r="J83" s="194"/>
      <c r="L83" s="23"/>
      <c r="N83"/>
    </row>
    <row r="84" spans="1:14" x14ac:dyDescent="0.25">
      <c r="A84"/>
      <c r="B84" s="23"/>
      <c r="D84" s="23"/>
      <c r="F84"/>
      <c r="I84"/>
      <c r="J84" s="194"/>
      <c r="L84" s="23"/>
      <c r="N84"/>
    </row>
    <row r="85" spans="1:14" x14ac:dyDescent="0.25">
      <c r="A85"/>
      <c r="B85" s="23"/>
      <c r="D85" s="23"/>
      <c r="F85"/>
      <c r="I85"/>
      <c r="J85" s="194"/>
      <c r="L85" s="23"/>
      <c r="N85"/>
    </row>
    <row r="86" spans="1:14" x14ac:dyDescent="0.25">
      <c r="A86"/>
      <c r="B86" s="23"/>
      <c r="D86" s="23"/>
      <c r="F86"/>
      <c r="I86"/>
      <c r="J86" s="194"/>
      <c r="L86" s="23"/>
      <c r="N86"/>
    </row>
    <row r="87" spans="1:14" x14ac:dyDescent="0.25">
      <c r="A87"/>
      <c r="B87" s="23"/>
      <c r="D87" s="23"/>
      <c r="F87"/>
      <c r="I87"/>
      <c r="J87" s="194"/>
      <c r="L87" s="23"/>
      <c r="N87"/>
    </row>
    <row r="88" spans="1:14" x14ac:dyDescent="0.25">
      <c r="A88"/>
      <c r="B88" s="23"/>
      <c r="D88" s="23"/>
      <c r="F88"/>
      <c r="I88"/>
      <c r="J88" s="194"/>
      <c r="L88" s="23"/>
      <c r="N88"/>
    </row>
    <row r="89" spans="1:14" x14ac:dyDescent="0.25">
      <c r="A89"/>
      <c r="B89" s="23"/>
      <c r="D89" s="23"/>
      <c r="E89"/>
      <c r="F89"/>
      <c r="I89"/>
      <c r="J89" s="194"/>
      <c r="L89" s="23"/>
      <c r="M89"/>
      <c r="N89"/>
    </row>
    <row r="90" spans="1:14" x14ac:dyDescent="0.25">
      <c r="A90"/>
      <c r="B90" s="23"/>
      <c r="D90" s="23"/>
      <c r="E90"/>
      <c r="F90"/>
      <c r="I90"/>
      <c r="J90" s="194"/>
      <c r="L90" s="23"/>
      <c r="M90"/>
      <c r="N90"/>
    </row>
    <row r="91" spans="1:14" x14ac:dyDescent="0.25">
      <c r="A91"/>
      <c r="B91" s="23"/>
      <c r="D91" s="23"/>
      <c r="E91"/>
      <c r="F91"/>
      <c r="I91"/>
      <c r="J91" s="194"/>
      <c r="L91" s="23"/>
      <c r="M91"/>
      <c r="N91"/>
    </row>
    <row r="92" spans="1:14" x14ac:dyDescent="0.25">
      <c r="A92"/>
      <c r="B92" s="23"/>
      <c r="D92" s="23"/>
      <c r="E92"/>
      <c r="F92"/>
      <c r="I92"/>
      <c r="J92" s="194"/>
      <c r="L92" s="23"/>
      <c r="M92"/>
      <c r="N92"/>
    </row>
    <row r="93" spans="1:14" x14ac:dyDescent="0.25">
      <c r="A93"/>
      <c r="B93" s="23"/>
      <c r="D93" s="23"/>
      <c r="E93"/>
      <c r="F93"/>
      <c r="I93"/>
      <c r="J93" s="194"/>
      <c r="L93" s="23"/>
      <c r="M93"/>
      <c r="N93"/>
    </row>
    <row r="94" spans="1:14" x14ac:dyDescent="0.25">
      <c r="A94"/>
      <c r="B94" s="23"/>
      <c r="D94" s="23"/>
      <c r="E94"/>
      <c r="F94"/>
      <c r="I94"/>
      <c r="J94" s="194"/>
      <c r="L94" s="23"/>
      <c r="M94"/>
      <c r="N94"/>
    </row>
    <row r="95" spans="1:14" x14ac:dyDescent="0.25">
      <c r="B95" s="23"/>
      <c r="D95" s="23"/>
      <c r="E95"/>
      <c r="J95" s="194"/>
      <c r="L95" s="23"/>
      <c r="M95"/>
    </row>
    <row r="96" spans="1:14" x14ac:dyDescent="0.25">
      <c r="B96" s="23"/>
      <c r="D96" s="23"/>
      <c r="E96"/>
      <c r="J96" s="194"/>
      <c r="L96" s="23"/>
      <c r="M96"/>
    </row>
    <row r="97" spans="2:13" x14ac:dyDescent="0.25">
      <c r="B97" s="23"/>
      <c r="D97" s="23"/>
      <c r="E97"/>
      <c r="J97" s="194"/>
      <c r="L97" s="23"/>
      <c r="M97"/>
    </row>
    <row r="98" spans="2:13" x14ac:dyDescent="0.25">
      <c r="B98" s="23"/>
      <c r="D98" s="23"/>
      <c r="E98"/>
      <c r="J98" s="194"/>
      <c r="L98" s="23"/>
      <c r="M98"/>
    </row>
    <row r="99" spans="2:13" x14ac:dyDescent="0.25">
      <c r="B99" s="23"/>
      <c r="D99" s="23"/>
      <c r="E99"/>
      <c r="J99" s="194"/>
      <c r="L99" s="23"/>
      <c r="M99"/>
    </row>
    <row r="100" spans="2:13" x14ac:dyDescent="0.25">
      <c r="B100" s="23"/>
      <c r="D100" s="23"/>
      <c r="E100"/>
      <c r="J100" s="194"/>
      <c r="L100" s="23"/>
      <c r="M100"/>
    </row>
    <row r="101" spans="2:13" x14ac:dyDescent="0.25">
      <c r="B101" s="23"/>
      <c r="D101" s="23"/>
      <c r="E101"/>
      <c r="J101" s="194"/>
      <c r="L101" s="23"/>
      <c r="M101"/>
    </row>
    <row r="102" spans="2:13" x14ac:dyDescent="0.25">
      <c r="B102" s="23"/>
      <c r="D102" s="23"/>
      <c r="E102"/>
      <c r="J102" s="194"/>
      <c r="L102" s="23"/>
      <c r="M102"/>
    </row>
    <row r="103" spans="2:13" x14ac:dyDescent="0.25">
      <c r="B103" s="23"/>
      <c r="D103" s="23"/>
      <c r="E103"/>
      <c r="J103" s="194"/>
      <c r="L103" s="23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D106" s="23"/>
      <c r="J106" s="194"/>
      <c r="L106" s="23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6" right="0.25" top="0.43" bottom="0.37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2021-12-20T00:09:27Z</cp:lastPrinted>
  <dcterms:created xsi:type="dcterms:W3CDTF">2021-11-04T19:08:42Z</dcterms:created>
  <dcterms:modified xsi:type="dcterms:W3CDTF">2021-12-30T20:39:18Z</dcterms:modified>
</cp:coreProperties>
</file>