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1" l="1"/>
  <c r="N58" i="13" l="1"/>
  <c r="J58" i="13"/>
  <c r="N10" i="11" l="1"/>
  <c r="J10" i="11"/>
  <c r="E10" i="11"/>
  <c r="F66" i="13" l="1"/>
  <c r="F65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6" i="13" l="1"/>
  <c r="S266" i="13"/>
  <c r="Q266" i="13"/>
  <c r="L266" i="13"/>
  <c r="N265" i="13"/>
  <c r="E265" i="13"/>
  <c r="N264" i="13"/>
  <c r="E264" i="13"/>
  <c r="N263" i="13"/>
  <c r="E263" i="13"/>
  <c r="E262" i="13"/>
  <c r="N261" i="13"/>
  <c r="J261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7" i="13"/>
  <c r="J57" i="13"/>
  <c r="N59" i="13"/>
  <c r="J59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2" i="13"/>
  <c r="N262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6" i="13" l="1"/>
  <c r="N269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<sst xmlns="http://schemas.openxmlformats.org/spreadsheetml/2006/main" count="2987" uniqueCount="1022">
  <si>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</si>
  <si>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</si>
  <si>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</si>
  <si>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</si>
  <si>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</si>
  <si>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</si>
  <si>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</si>
  <si>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</si>
  <si>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</si>
  <si>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</si>
  <si>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</si>
  <si>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</si>
  <si>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</si>
  <si>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</si>
  <si>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</si>
  <si>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</si>
  <si>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</si>
  <si>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</si>
  <si>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</si>
  <si>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</si>
  <si>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</si>
  <si>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</si>
  <si>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</si>
  <si>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</si>
  <si>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</si>
  <si>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</si>
  <si>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</si>
  <si>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</si>
  <si>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</si>
  <si>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</si>
  <si>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</si>
  <si>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</si>
  <si>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</si>
  <si>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</si>
  <si>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</si>
  <si>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</si>
  <si>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</si>
  <si>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</si>
  <si>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</si>
  <si>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</si>
  <si>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</si>
  <si>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</si>
  <si>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</si>
  <si>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</si>
  <si>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</si>
  <si>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</si>
  <si>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</si>
  <si>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</si>
  <si>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</si>
  <si>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</si>
  <si>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</si>
  <si>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</si>
  <si>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</si>
  <si>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</si>
  <si>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</si>
  <si>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</si>
  <si>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</si>
  <si>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</si>
  <si>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</si>
  <si>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</si>
  <si>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</si>
  <si>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</si>
  <si>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</si>
  <si>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</si>
  <si>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</si>
  <si>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</si>
  <si>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</si>
  <si>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</si>
  <si>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</si>
  <si>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</si>
  <si>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</si>
  <si>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</si>
  <si>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</si>
  <si>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</si>
  <si>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</si>
  <si>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</si>
  <si>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</si>
  <si>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</si>
  <si>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</si>
  <si>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</si>
  <si>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</si>
  <si>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</si>
  <si>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</si>
  <si>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</si>
  <si>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</si>
  <si>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</si>
  <si>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</si>
  <si>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</si>
  <si>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</si>
  <si>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</si>
  <si>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</si>
  <si>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</si>
  <si>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</si>
  <si>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</si>
  <si>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</si>
  <si>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</si>
  <si>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</si>
  <si>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</si>
  <si>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</si>
  <si>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</si>
  <si>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</si>
  <si>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</si>
  <si>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</si>
  <si>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</si>
  <si>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</si>
  <si>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</si>
  <si>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</si>
  <si>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</si>
  <si>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</si>
  <si>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</si>
  <si>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</si>
  <si>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</si>
  <si>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</si>
  <si>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</si>
  <si>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</si>
  <si>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</si>
  <si>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</si>
  <si>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</si>
  <si>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</si>
  <si>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</si>
  <si>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</si>
  <si>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</si>
  <si>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</si>
  <si>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</si>
  <si>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</si>
  <si>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</si>
  <si>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</si>
  <si>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</si>
  <si>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</si>
  <si>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</si>
  <si>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</si>
  <si>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</si>
  <si>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</si>
  <si>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</si>
  <si>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</si>
  <si>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</si>
  <si>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</si>
  <si>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</si>
  <si>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</si>
  <si>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</si>
  <si>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</si>
  <si>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</si>
  <si>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</si>
  <si>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</si>
  <si>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</si>
  <si>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</si>
  <si>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</si>
  <si>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</si>
  <si>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</si>
  <si>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</si>
  <si>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</si>
  <si>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</si>
  <si>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</si>
  <si>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</si>
  <si>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</si>
  <si>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</si>
  <si>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</si>
  <si>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</si>
  <si>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</si>
  <si>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</si>
  <si>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</si>
  <si>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</si>
  <si>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</si>
  <si>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</si>
  <si>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</si>
  <si>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</si>
  <si>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</si>
  <si>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</si>
  <si>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</si>
  <si>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</si>
  <si>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</si>
  <si>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</si>
  <si>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</si>
  <si>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</si>
  <si>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</si>
  <si>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</si>
  <si>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</si>
  <si>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</si>
  <si>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</si>
  <si>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</si>
  <si>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</si>
  <si>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</si>
  <si>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</si>
  <si>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</si>
  <si>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</si>
  <si>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</si>
  <si>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</si>
  <si>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</si>
  <si>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</si>
  <si>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</si>
  <si>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</si>
  <si>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</si>
  <si>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</si>
  <si>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</si>
  <si>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</si>
  <si>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</si>
  <si>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</si>
  <si>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</si>
  <si>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</si>
  <si>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</si>
  <si>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</si>
  <si>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</si>
  <si>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</si>
  <si>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</si>
  <si>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</si>
  <si>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</si>
  <si>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</si>
  <si>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</si>
  <si>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</si>
  <si>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</si>
  <si>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</si>
  <si>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</si>
  <si>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</si>
  <si>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</si>
  <si>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</si>
  <si>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</si>
  <si>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</si>
  <si>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</si>
  <si>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</si>
  <si>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</si>
  <si>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</si>
  <si>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</si>
  <si>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</si>
  <si>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</si>
  <si>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</si>
  <si>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</si>
  <si>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</si>
  <si>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</si>
  <si>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</si>
  <si>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</si>
  <si>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</si>
  <si>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</si>
  <si>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</si>
  <si>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</si>
  <si>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</si>
  <si>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</si>
  <si>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</si>
  <si>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</si>
  <si>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</si>
  <si>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</si>
  <si>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</si>
  <si>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</si>
  <si>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</si>
  <si>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</si>
  <si>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</si>
  <si>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</si>
  <si>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</si>
  <si>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</si>
  <si>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</si>
  <si>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</si>
  <si>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</si>
  <si>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</si>
  <si>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</si>
  <si>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</si>
  <si>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</si>
  <si>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</si>
  <si>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</si>
  <si>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</si>
  <si>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</si>
  <si>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</si>
  <si>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</si>
  <si>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</si>
  <si>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</si>
  <si>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</si>
  <si>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</si>
  <si>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</si>
  <si>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</si>
  <si>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</si>
  <si>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</si>
  <si>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</si>
  <si>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</si>
  <si>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</si>
  <si>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</si>
  <si>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</si>
  <si>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</si>
  <si>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</si>
  <si>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</si>
  <si>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</si>
  <si>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</si>
  <si>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</si>
  <si>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</si>
  <si>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</si>
  <si>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</si>
  <si>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</si>
  <si>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</si>
  <si>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</si>
  <si>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</si>
  <si>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</si>
  <si>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</si>
  <si>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</si>
  <si>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</si>
  <si>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</si>
  <si>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</si>
  <si>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</si>
  <si>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</si>
  <si>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</si>
  <si>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</si>
  <si>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</si>
  <si>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</si>
  <si>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</si>
  <si>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</si>
  <si>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</si>
  <si>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</si>
  <si>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</si>
  <si>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</si>
  <si>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</si>
  <si>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</si>
  <si>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</si>
  <si>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</si>
  <si>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</si>
  <si>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</si>
  <si>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</si>
  <si>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</si>
  <si>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</si>
  <si>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</si>
  <si>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</si>
  <si>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</si>
  <si>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</si>
  <si>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</si>
  <si>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</si>
  <si>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</si>
  <si>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</si>
  <si>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</si>
  <si>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</si>
  <si>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</si>
  <si>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</si>
  <si>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</si>
  <si>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</si>
  <si>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</si>
  <si>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</si>
  <si>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</si>
  <si>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</si>
  <si>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</si>
  <si>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</si>
  <si>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</si>
  <si>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</si>
  <si>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</si>
  <si>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</si>
  <si>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</si>
  <si>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</si>
  <si>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</si>
  <si>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</si>
  <si>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</si>
  <si>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</si>
  <si>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</si>
  <si>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</si>
  <si>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</si>
  <si>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</si>
  <si>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</si>
  <si>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</si>
  <si>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</si>
  <si>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</si>
  <si>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</si>
  <si>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</si>
  <si>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</si>
  <si>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</si>
  <si>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</si>
  <si>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</si>
  <si>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</si>
  <si>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</si>
  <si>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</si>
  <si>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</si>
  <si>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</si>
  <si>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</si>
  <si>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</si>
  <si>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</si>
  <si>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</si>
  <si>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</si>
  <si>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</si>
  <si>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</si>
  <si>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</si>
  <si>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</si>
  <si>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</si>
  <si>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</si>
  <si>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</si>
  <si>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</si>
  <si>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</si>
  <si>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</si>
  <si>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</si>
  <si>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</si>
  <si>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</si>
  <si>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</si>
  <si>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</si>
  <si>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</si>
  <si>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</si>
  <si>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</si>
  <si>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</si>
  <si>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</si>
  <si>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</si>
  <si>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</si>
  <si>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</si>
  <si>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</si>
  <si>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</si>
  <si>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</si>
  <si>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</si>
  <si>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</si>
  <si>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</si>
  <si>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</si>
  <si>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</si>
  <si>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</si>
  <si>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</si>
  <si>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</si>
  <si>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</si>
  <si>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</si>
  <si>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</si>
  <si>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</si>
  <si>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</si>
  <si>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</si>
  <si>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</si>
  <si>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</si>
  <si>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</si>
  <si>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</si>
  <si>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</si>
  <si>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</si>
  <si>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</si>
  <si>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</si>
  <si>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</si>
  <si>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</si>
  <si>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</si>
  <si>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</si>
  <si>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</si>
  <si>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</si>
  <si>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</si>
  <si>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</si>
  <si>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</si>
  <si>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</si>
  <si>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</si>
  <si>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</si>
  <si>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</si>
  <si>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</si>
  <si>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</si>
  <si>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</si>
  <si>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</si>
  <si>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</si>
  <si>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</si>
  <si>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</si>
  <si>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</si>
  <si>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</si>
  <si>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</si>
  <si>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</si>
  <si>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</si>
  <si>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</si>
  <si>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</si>
  <si>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</si>
  <si>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</si>
  <si>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</si>
  <si>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</si>
  <si>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</si>
  <si>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</si>
  <si>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</si>
  <si>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</si>
  <si>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</si>
  <si>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</si>
  <si>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</si>
  <si>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</si>
  <si>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</si>
  <si>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</si>
  <si>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</si>
  <si>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</si>
  <si>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</si>
  <si>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</si>
  <si>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</si>
  <si>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</si>
  <si>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</si>
  <si>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</si>
  <si>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</si>
  <si>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</si>
  <si>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</si>
  <si>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</si>
  <si>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</si>
  <si>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</si>
  <si>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</si>
  <si>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</si>
  <si>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</si>
  <si>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</si>
  <si>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</si>
  <si>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</si>
  <si>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</si>
  <si>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</si>
  <si>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</si>
  <si>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</si>
  <si>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</si>
  <si>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</si>
  <si>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</si>
  <si>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</si>
  <si>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</si>
  <si>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</si>
  <si>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</si>
  <si>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</si>
  <si>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</si>
  <si>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</si>
  <si>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</si>
  <si>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</si>
  <si>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</si>
  <si>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</si>
  <si>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</si>
  <si>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</si>
  <si>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</si>
  <si>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</si>
  <si>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</si>
  <si>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</si>
  <si>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</si>
  <si>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</si>
  <si>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</si>
  <si>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</si>
  <si>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</si>
  <si>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</si>
  <si>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</si>
  <si>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</si>
  <si>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</si>
  <si>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</si>
  <si>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</si>
  <si>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</si>
  <si>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</si>
  <si>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</si>
  <si>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</si>
  <si>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</si>
  <si>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</si>
  <si>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</si>
  <si>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</si>
  <si>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</si>
  <si>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</si>
  <si>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</si>
  <si>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</si>
  <si>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</si>
  <si>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</si>
  <si>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</si>
  <si>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</si>
  <si>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</si>
  <si>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</si>
  <si>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</si>
  <si>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</si>
  <si>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</si>
  <si>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</si>
  <si>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</si>
  <si>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</si>
  <si>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</si>
  <si>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</si>
  <si>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</si>
  <si>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</si>
  <si>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</si>
  <si>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</si>
  <si>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</si>
  <si>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</si>
  <si>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</si>
  <si>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</si>
  <si>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</si>
  <si>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</si>
  <si>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</si>
  <si>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</si>
  <si>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</si>
  <si>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</si>
  <si>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</si>
  <si>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</si>
  <si>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</si>
  <si>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</si>
  <si>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</si>
  <si>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</si>
  <si>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</si>
  <si>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</si>
  <si>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</si>
  <si>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</si>
  <si>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</si>
  <si>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</si>
  <si>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</si>
  <si>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</si>
  <si>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</si>
  <si>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</si>
  <si>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</si>
  <si>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</si>
  <si>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</si>
  <si>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</si>
  <si>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</si>
  <si>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</si>
  <si>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</si>
  <si>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</si>
  <si>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</si>
  <si>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</si>
  <si>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</si>
  <si>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</si>
  <si>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</si>
  <si>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</si>
  <si>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</si>
  <si>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</si>
  <si>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</si>
  <si>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</si>
  <si>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</si>
  <si>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</si>
  <si>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</si>
  <si>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</si>
  <si>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</si>
  <si>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</si>
  <si>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</si>
  <si>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</si>
  <si>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</si>
  <si>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</si>
  <si>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</si>
  <si>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</si>
  <si>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</si>
  <si>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</si>
  <si>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</si>
  <si>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</si>
  <si>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</si>
  <si>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</si>
  <si>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</si>
  <si>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</si>
  <si>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</si>
  <si>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</si>
  <si>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</si>
  <si>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</si>
  <si>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</si>
  <si>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</si>
  <si>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</si>
  <si>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</si>
  <si>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</si>
  <si>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</si>
  <si>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</si>
  <si>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</si>
  <si>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</si>
  <si>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</si>
  <si>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</si>
  <si>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</si>
  <si>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</si>
  <si>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</si>
  <si>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</si>
  <si>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</si>
  <si>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</si>
  <si>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</si>
  <si>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</si>
  <si>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</si>
  <si>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</si>
  <si>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</si>
  <si>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</si>
  <si>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</si>
  <si>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</si>
  <si>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</si>
  <si>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</si>
  <si>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</si>
  <si>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</si>
  <si>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</si>
  <si>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</si>
  <si>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</si>
  <si>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</si>
  <si>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</si>
  <si>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</si>
  <si>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</si>
  <si>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</si>
  <si>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</si>
  <si>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</si>
  <si>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</si>
  <si>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</si>
  <si>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</si>
  <si>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</si>
  <si>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</si>
  <si>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</si>
  <si>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</si>
  <si>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</si>
  <si>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</si>
  <si>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</si>
  <si>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</si>
  <si>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</si>
  <si>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</si>
  <si>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</si>
  <si>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</si>
  <si>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</si>
  <si>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</si>
  <si>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</si>
  <si>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</si>
  <si>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</si>
  <si>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</si>
  <si>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</si>
  <si>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</si>
  <si>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</si>
  <si>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</si>
  <si>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</si>
  <si>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</si>
  <si>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</si>
  <si>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</si>
  <si>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</si>
  <si>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</si>
  <si>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</si>
  <si>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</si>
  <si>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</si>
  <si>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</si>
  <si>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</si>
  <si>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</si>
  <si>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</si>
  <si>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</si>
  <si>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</si>
  <si>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</si>
  <si>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</si>
  <si>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</si>
  <si>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</si>
  <si>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</si>
  <si>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</si>
  <si>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</si>
  <si>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</si>
  <si>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</si>
  <si>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</si>
  <si>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</si>
  <si>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</si>
  <si>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</si>
  <si>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</si>
  <si>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</si>
  <si>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</si>
  <si>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</si>
  <si>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</si>
  <si>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</si>
  <si>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</si>
  <si>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</si>
  <si>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</si>
  <si>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</si>
  <si>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</si>
  <si>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</si>
  <si>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</si>
  <si>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</si>
  <si>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</si>
  <si>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</si>
  <si>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</si>
  <si>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</si>
  <si>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</si>
  <si>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</si>
  <si>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</si>
  <si>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</si>
  <si>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</si>
  <si>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</si>
  <si>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</si>
  <si>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</si>
  <si>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</si>
  <si>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</si>
  <si>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</si>
  <si>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</si>
  <si>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</si>
  <si>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</si>
  <si>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</si>
  <si>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</si>
  <si>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</si>
  <si>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</si>
  <si>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</si>
  <si>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</si>
  <si>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</si>
  <si>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</si>
  <si>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</si>
  <si>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</si>
  <si>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</si>
  <si>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</si>
  <si>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</si>
  <si>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</si>
  <si>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</si>
  <si>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</si>
  <si>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</si>
  <si>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</si>
  <si>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</si>
  <si>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</si>
  <si>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</si>
  <si>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</si>
  <si>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</si>
  <si>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</si>
  <si>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</si>
  <si>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</si>
  <si>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</si>
  <si>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</si>
  <si>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</si>
  <si>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</si>
  <si>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</si>
  <si>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</si>
  <si>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</si>
  <si>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</si>
  <si>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</si>
  <si>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</si>
  <si>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</si>
  <si>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</si>
  <si>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</si>
  <si>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</si>
  <si>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</si>
  <si>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</si>
  <si>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</si>
  <si>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</si>
  <si>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</si>
  <si>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</si>
  <si>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</si>
  <si>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</si>
  <si>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</si>
  <si>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</si>
  <si>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</si>
  <si>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</si>
  <si>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</si>
  <si>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</si>
  <si>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</si>
  <si>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</si>
  <si>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</si>
  <si>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</si>
  <si>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</si>
  <si>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</si>
  <si>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</si>
  <si>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</si>
  <si>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</si>
  <si>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</si>
  <si>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</si>
  <si>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</si>
  <si>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</si>
  <si>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</si>
  <si>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</si>
  <si>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</si>
  <si>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</si>
  <si>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</si>
  <si>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</si>
  <si>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</si>
  <si>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</si>
  <si>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</si>
  <si>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</si>
  <si>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</si>
  <si>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</si>
  <si>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</si>
  <si>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</si>
  <si>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</si>
  <si>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</si>
  <si>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</si>
  <si>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</si>
  <si>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</si>
  <si>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</si>
  <si>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</si>
  <si>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</si>
  <si>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</si>
  <si>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</si>
  <si>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</si>
  <si>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</si>
  <si>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</si>
  <si>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</si>
  <si>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</si>
  <si>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</si>
  <si>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</si>
  <si>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</si>
  <si>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</si>
  <si>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</si>
  <si>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</si>
  <si>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</si>
  <si>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</si>
  <si>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</si>
  <si>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</si>
  <si>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</si>
  <si>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</si>
  <si>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</si>
  <si>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</si>
  <si>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</si>
  <si>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</si>
  <si>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</si>
  <si>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</si>
  <si>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</si>
  <si>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</si>
  <si>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</si>
  <si>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</si>
  <si>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</si>
  <si>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</si>
  <si>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</si>
  <si>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</si>
  <si>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</si>
  <si>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</si>
  <si>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</si>
  <si>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</si>
  <si>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</si>
  <si>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</si>
  <si>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</si>
  <si>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</si>
  <si>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</si>
  <si>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</si>
  <si>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</si>
  <si>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</si>
  <si>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</si>
  <si>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</si>
  <si>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</si>
  <si>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</si>
  <si>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</si>
  <si>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</si>
  <si>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</si>
  <si>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</si>
  <si>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</si>
  <si>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</si>
  <si>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</si>
  <si>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</si>
  <si>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</si>
  <si>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</si>
  <si>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</si>
  <si>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</si>
  <si>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</si>
  <si>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</si>
  <si>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</si>
  <si>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</si>
  <si>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</si>
  <si>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</si>
  <si>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</si>
  <si>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</si>
  <si>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</si>
  <si>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</si>
  <si>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</si>
  <si>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</si>
  <si>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</si>
  <si>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</si>
  <si>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</si>
  <si>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</si>
  <si>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</si>
  <si>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</si>
  <si>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</si>
  <si>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</si>
  <si>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</si>
  <si>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</si>
  <si>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</si>
  <si>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</si>
  <si>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</si>
  <si>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</si>
  <si>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</si>
  <si>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</si>
  <si>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</si>
  <si>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</si>
  <si>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</si>
  <si>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</si>
  <si>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</si>
  <si>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</si>
  <si>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</si>
  <si>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</si>
  <si>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</si>
  <si>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</si>
  <si>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</si>
  <si>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</si>
  <si>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</si>
  <si>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</si>
  <si>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</si>
  <si>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</si>
  <si>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</si>
  <si>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</si>
  <si>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</si>
  <si>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</si>
  <si>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</si>
  <si>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</si>
  <si>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</si>
  <si>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</si>
  <si>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</si>
  <si>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</si>
  <si>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</si>
  <si>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</si>
  <si>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</si>
  <si>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</si>
  <si>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</si>
  <si>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</si>
  <si>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</si>
  <si>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</si>
  <si>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</si>
  <si>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</si>
  <si>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</si>
  <si>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</si>
  <si>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</si>
  <si>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</si>
  <si>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</si>
  <si>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</si>
  <si>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</si>
  <si>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</si>
  <si>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</si>
  <si>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</si>
  <si>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</si>
  <si>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</si>
  <si>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</si>
  <si>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</si>
  <si>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</si>
  <si>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</si>
  <si>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</si>
  <si>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</si>
  <si>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</si>
  <si>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</si>
  <si>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</si>
  <si>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</si>
  <si>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</si>
  <si>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</si>
  <si>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</si>
  <si>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</si>
  <si>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</si>
  <si>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</si>
  <si>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</si>
  <si>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</si>
  <si>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</si>
  <si>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</si>
  <si>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</si>
  <si>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</si>
  <si>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</si>
  <si>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</si>
  <si>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</si>
  <si>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</si>
  <si>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</si>
  <si>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</si>
  <si>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</si>
  <si>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</si>
  <si>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</si>
  <si>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</si>
  <si>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</si>
  <si>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</si>
  <si>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</si>
  <si>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</si>
  <si>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</si>
  <si>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</si>
  <si>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</si>
  <si>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</si>
  <si>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</si>
  <si>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</si>
  <si>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</si>
  <si>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</si>
  <si>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</si>
  <si>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</si>
  <si>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</si>
  <si>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</si>
  <si>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</si>
  <si>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</si>
  <si>
    <t>LOMO DE CABEZA</t>
  </si>
  <si>
    <t>DESCARNE</t>
  </si>
  <si>
    <t>MAZOS</t>
  </si>
  <si>
    <t>FOLIO CENTRAL 11186</t>
  </si>
  <si>
    <t>A-1198</t>
  </si>
  <si>
    <t>FOLIO CENTRAL 11178</t>
  </si>
  <si>
    <t>A-1197</t>
  </si>
  <si>
    <t xml:space="preserve">DELANTEROS </t>
  </si>
  <si>
    <t>FOLIO CENTRAL 11193</t>
  </si>
  <si>
    <t>A-1212</t>
  </si>
  <si>
    <t>ARCADOP LEDO BERISTAIN</t>
  </si>
  <si>
    <t>A-336707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</si>
</sst>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left"/>
    </xf>
    <xf numFmtId="0" fontId="18" fillId="0" borderId="34" xfId="0" applyFont="1" applyBorder="1" applyAlignment="1">
      <alignment vertical="center"/>
    </xf>
    <xf numFmtId="1" fontId="11" fillId="0" borderId="27" xfId="0" applyNumberFormat="1" applyFont="1" applyBorder="1" applyAlignment="1">
      <alignment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1" fontId="11" fillId="0" borderId="73" xfId="0" applyNumberFormat="1" applyFont="1" applyBorder="1" applyAlignment="1">
      <alignment horizontal="center" vertical="center" wrapText="1"/>
    </xf>
    <xf numFmtId="1" fontId="11" fillId="0" borderId="74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left" vertical="center"/>
    </xf>
    <xf numFmtId="0" fontId="21" fillId="11" borderId="17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22" fillId="11" borderId="34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00FF00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601" t="s">
        <v>29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5" t="s">
        <v>41</v>
      </c>
      <c r="B56" s="136" t="s">
        <v>23</v>
      </c>
      <c r="C56" s="587" t="s">
        <v>110</v>
      </c>
      <c r="D56" s="138"/>
      <c r="E56" s="40"/>
      <c r="F56" s="139">
        <v>1025.4000000000001</v>
      </c>
      <c r="G56" s="140">
        <v>44571</v>
      </c>
      <c r="H56" s="589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6"/>
      <c r="B57" s="136" t="s">
        <v>24</v>
      </c>
      <c r="C57" s="588"/>
      <c r="D57" s="138"/>
      <c r="E57" s="40"/>
      <c r="F57" s="139">
        <v>319</v>
      </c>
      <c r="G57" s="140">
        <v>44571</v>
      </c>
      <c r="H57" s="590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5" t="s">
        <v>41</v>
      </c>
      <c r="B58" s="136" t="s">
        <v>23</v>
      </c>
      <c r="C58" s="587" t="s">
        <v>129</v>
      </c>
      <c r="D58" s="138"/>
      <c r="E58" s="40"/>
      <c r="F58" s="139">
        <v>833.8</v>
      </c>
      <c r="G58" s="140">
        <v>44578</v>
      </c>
      <c r="H58" s="589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91" t="s">
        <v>59</v>
      </c>
      <c r="P58" s="61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6"/>
      <c r="B59" s="136" t="s">
        <v>24</v>
      </c>
      <c r="C59" s="588"/>
      <c r="D59" s="138"/>
      <c r="E59" s="40"/>
      <c r="F59" s="139">
        <v>220</v>
      </c>
      <c r="G59" s="140">
        <v>44578</v>
      </c>
      <c r="H59" s="590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92"/>
      <c r="P59" s="61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10" t="s">
        <v>41</v>
      </c>
      <c r="B60" s="136" t="s">
        <v>23</v>
      </c>
      <c r="C60" s="60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9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91" t="s">
        <v>59</v>
      </c>
      <c r="P60" s="61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11"/>
      <c r="B61" s="136" t="s">
        <v>24</v>
      </c>
      <c r="C61" s="609"/>
      <c r="D61" s="145"/>
      <c r="E61" s="40">
        <f t="shared" si="2"/>
        <v>0</v>
      </c>
      <c r="F61" s="139">
        <v>231.6</v>
      </c>
      <c r="G61" s="140">
        <v>44585</v>
      </c>
      <c r="H61" s="590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92"/>
      <c r="P61" s="61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9"/>
      <c r="D63" s="145"/>
      <c r="E63" s="40">
        <f t="shared" si="2"/>
        <v>0</v>
      </c>
      <c r="F63" s="139"/>
      <c r="G63" s="140"/>
      <c r="H63" s="581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80"/>
      <c r="D64" s="148"/>
      <c r="E64" s="40">
        <f t="shared" si="2"/>
        <v>0</v>
      </c>
      <c r="F64" s="139"/>
      <c r="G64" s="140"/>
      <c r="H64" s="582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83"/>
      <c r="P68" s="577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84"/>
      <c r="P69" s="578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3"/>
      <c r="P82" s="597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84"/>
      <c r="P83" s="598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83"/>
      <c r="P84" s="597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84"/>
      <c r="P85" s="598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9"/>
      <c r="M90" s="600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9"/>
      <c r="M91" s="600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84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5" t="s">
        <v>26</v>
      </c>
      <c r="G262" s="595"/>
      <c r="H262" s="59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845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520" t="s">
        <v>14</v>
      </c>
      <c r="T3" s="519" t="s">
        <v>851</v>
      </c>
      <c r="U3" s="562"/>
      <c r="V3" s="563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0" t="s">
        <v>952</v>
      </c>
      <c r="V4" s="561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8" t="s">
        <v>894</v>
      </c>
      <c r="D19" s="60"/>
      <c r="E19" s="40">
        <f t="shared" si="0"/>
        <v>0</v>
      </c>
      <c r="F19" s="61"/>
      <c r="G19" s="62">
        <v>44853</v>
      </c>
      <c r="H19" s="555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8" t="s">
        <v>61</v>
      </c>
      <c r="P19" s="559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9"/>
      <c r="D20" s="514"/>
      <c r="E20" s="40">
        <f t="shared" si="0"/>
        <v>0</v>
      </c>
      <c r="F20" s="61"/>
      <c r="G20" s="62">
        <v>44853</v>
      </c>
      <c r="H20" s="555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8" t="s">
        <v>61</v>
      </c>
      <c r="P20" s="559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9"/>
      <c r="M89" s="60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9"/>
      <c r="M90" s="60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3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5" t="s">
        <v>26</v>
      </c>
      <c r="G261" s="595"/>
      <c r="H261" s="596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5"/>
  <sheetViews>
    <sheetView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D18" sqref="D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929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111</v>
      </c>
      <c r="B4" s="535" t="s">
        <v>897</v>
      </c>
      <c r="C4" s="536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3">
        <v>40302</v>
      </c>
      <c r="I4" s="44">
        <v>24070</v>
      </c>
      <c r="J4" s="45">
        <f t="shared" ref="J4:J153" si="1">I4-F4</f>
        <v>0</v>
      </c>
      <c r="K4" s="46">
        <v>62.6</v>
      </c>
      <c r="L4" s="47"/>
      <c r="M4" s="47"/>
      <c r="N4" s="48">
        <f t="shared" ref="N4:N117" si="2">K4*I4</f>
        <v>1506782</v>
      </c>
      <c r="O4" s="565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111</v>
      </c>
      <c r="B5" s="538" t="s">
        <v>897</v>
      </c>
      <c r="C5" s="539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111</v>
      </c>
      <c r="B6" s="538" t="s">
        <v>930</v>
      </c>
      <c r="C6" s="539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111</v>
      </c>
      <c r="B7" s="538" t="s">
        <v>931</v>
      </c>
      <c r="C7" s="544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111</v>
      </c>
      <c r="B8" s="538" t="s">
        <v>931</v>
      </c>
      <c r="C8" s="544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111</v>
      </c>
      <c r="B9" s="538" t="s">
        <v>932</v>
      </c>
      <c r="C9" s="539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111</v>
      </c>
      <c r="B10" s="538" t="s">
        <v>931</v>
      </c>
      <c r="C10" s="539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0" t="s">
        <v>111</v>
      </c>
      <c r="B11" s="538" t="s">
        <v>897</v>
      </c>
      <c r="C11" s="539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4" t="s">
        <v>111</v>
      </c>
      <c r="B12" s="538" t="s">
        <v>476</v>
      </c>
      <c r="C12" s="541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0" t="s">
        <v>111</v>
      </c>
      <c r="B13" s="538" t="s">
        <v>897</v>
      </c>
      <c r="C13" s="541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0" t="s">
        <v>111</v>
      </c>
      <c r="B14" s="538" t="s">
        <v>476</v>
      </c>
      <c r="C14" s="542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0" t="s">
        <v>111</v>
      </c>
      <c r="B15" s="538" t="s">
        <v>476</v>
      </c>
      <c r="C15" s="539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3" t="s">
        <v>111</v>
      </c>
      <c r="B16" s="538" t="s">
        <v>476</v>
      </c>
      <c r="C16" s="539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0" t="s">
        <v>111</v>
      </c>
      <c r="B17" s="538" t="s">
        <v>964</v>
      </c>
      <c r="C17" s="570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5" t="s">
        <v>111</v>
      </c>
      <c r="B18" s="546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7"/>
      <c r="B19" s="538"/>
      <c r="C19" s="548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5"/>
      <c r="B20" s="538"/>
      <c r="C20" s="549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0"/>
      <c r="B21" s="538"/>
      <c r="C21" s="551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0"/>
      <c r="B22" s="538"/>
      <c r="C22" s="53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2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0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7"/>
      <c r="B30" s="553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8" thickBot="1" x14ac:dyDescent="0.35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63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45" customHeight="1" x14ac:dyDescent="0.3">
      <c r="A57" s="610" t="s">
        <v>41</v>
      </c>
      <c r="B57" s="395" t="s">
        <v>23</v>
      </c>
      <c r="C57" s="616" t="s">
        <v>1015</v>
      </c>
      <c r="D57" s="148"/>
      <c r="E57" s="60"/>
      <c r="F57" s="472">
        <v>1147.4000000000001</v>
      </c>
      <c r="G57" s="663">
        <v>44879</v>
      </c>
      <c r="H57" s="680" t="s">
        <v>1016</v>
      </c>
      <c r="I57" s="139">
        <v>1147.4000000000001</v>
      </c>
      <c r="J57" s="45">
        <f>I57-F57</f>
        <v>0</v>
      </c>
      <c r="K57" s="46">
        <v>89</v>
      </c>
      <c r="L57" s="65"/>
      <c r="M57" s="65"/>
      <c r="N57" s="48">
        <f>K57*I57</f>
        <v>102118.6</v>
      </c>
      <c r="O57" s="682" t="s">
        <v>59</v>
      </c>
      <c r="P57" s="612">
        <v>44930</v>
      </c>
      <c r="Q57" s="146"/>
      <c r="R57" s="117"/>
      <c r="S57" s="92"/>
      <c r="T57" s="92"/>
      <c r="U57" s="53"/>
      <c r="V57" s="54"/>
    </row>
    <row r="58" spans="1:24" ht="31.5" customHeight="1" thickBot="1" x14ac:dyDescent="0.35">
      <c r="A58" s="611"/>
      <c r="B58" s="395" t="s">
        <v>1017</v>
      </c>
      <c r="C58" s="617"/>
      <c r="D58" s="148"/>
      <c r="E58" s="60"/>
      <c r="F58" s="472">
        <v>153.80000000000001</v>
      </c>
      <c r="G58" s="664"/>
      <c r="H58" s="681"/>
      <c r="I58" s="139">
        <v>153.80000000000001</v>
      </c>
      <c r="J58" s="45">
        <f>I58-F58</f>
        <v>0</v>
      </c>
      <c r="K58" s="46">
        <v>87</v>
      </c>
      <c r="L58" s="65"/>
      <c r="M58" s="65"/>
      <c r="N58" s="48">
        <f>K58*I58</f>
        <v>13380.6</v>
      </c>
      <c r="O58" s="683"/>
      <c r="P58" s="613"/>
      <c r="Q58" s="146"/>
      <c r="R58" s="117"/>
      <c r="S58" s="92"/>
      <c r="T58" s="92"/>
      <c r="U58" s="53"/>
      <c r="V58" s="54"/>
    </row>
    <row r="59" spans="1:24" ht="47.25" x14ac:dyDescent="0.3">
      <c r="A59" s="80" t="s">
        <v>41</v>
      </c>
      <c r="B59" s="395" t="s">
        <v>23</v>
      </c>
      <c r="C59" s="178" t="s">
        <v>1013</v>
      </c>
      <c r="D59" s="148"/>
      <c r="E59" s="60"/>
      <c r="F59" s="139">
        <v>585.20000000000005</v>
      </c>
      <c r="G59" s="473">
        <v>44886</v>
      </c>
      <c r="H59" s="576" t="s">
        <v>1014</v>
      </c>
      <c r="I59" s="139">
        <v>585.20000000000005</v>
      </c>
      <c r="J59" s="45">
        <f>I59-F59</f>
        <v>0</v>
      </c>
      <c r="K59" s="46">
        <v>89</v>
      </c>
      <c r="L59" s="65"/>
      <c r="M59" s="65"/>
      <c r="N59" s="48">
        <f>K59*I59</f>
        <v>52082.8</v>
      </c>
      <c r="O59" s="375" t="s">
        <v>59</v>
      </c>
      <c r="P59" s="407">
        <v>44930</v>
      </c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47.25" x14ac:dyDescent="0.3">
      <c r="A61" s="78" t="s">
        <v>41</v>
      </c>
      <c r="B61" s="395" t="s">
        <v>23</v>
      </c>
      <c r="C61" s="397" t="s">
        <v>1018</v>
      </c>
      <c r="D61" s="148"/>
      <c r="E61" s="60"/>
      <c r="F61" s="139">
        <v>718.8</v>
      </c>
      <c r="G61" s="140">
        <v>44893</v>
      </c>
      <c r="H61" s="419" t="s">
        <v>1019</v>
      </c>
      <c r="I61" s="139">
        <v>718.8</v>
      </c>
      <c r="J61" s="45">
        <f t="shared" si="1"/>
        <v>0</v>
      </c>
      <c r="K61" s="46">
        <v>89</v>
      </c>
      <c r="L61" s="65"/>
      <c r="M61" s="65"/>
      <c r="N61" s="48">
        <f t="shared" si="2"/>
        <v>63973.2</v>
      </c>
      <c r="O61" s="375" t="s">
        <v>59</v>
      </c>
      <c r="P61" s="407">
        <v>44930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47.25" x14ac:dyDescent="0.3">
      <c r="A63" s="83" t="s">
        <v>579</v>
      </c>
      <c r="B63" s="156" t="s">
        <v>580</v>
      </c>
      <c r="C63" s="178" t="s">
        <v>953</v>
      </c>
      <c r="D63" s="148"/>
      <c r="E63" s="60"/>
      <c r="F63" s="139"/>
      <c r="G63" s="140">
        <v>44873</v>
      </c>
      <c r="H63" s="141" t="s">
        <v>954</v>
      </c>
      <c r="I63" s="139">
        <v>8578.7000000000007</v>
      </c>
      <c r="J63" s="45">
        <f t="shared" si="1"/>
        <v>8578.7000000000007</v>
      </c>
      <c r="K63" s="46">
        <v>24</v>
      </c>
      <c r="L63" s="65"/>
      <c r="M63" s="65"/>
      <c r="N63" s="48">
        <f t="shared" si="2"/>
        <v>205888.80000000002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111</v>
      </c>
      <c r="B64" s="156" t="s">
        <v>961</v>
      </c>
      <c r="C64" s="160" t="s">
        <v>962</v>
      </c>
      <c r="D64" s="148"/>
      <c r="E64" s="60"/>
      <c r="F64" s="139"/>
      <c r="G64" s="140">
        <v>44880</v>
      </c>
      <c r="H64" s="425">
        <v>40458</v>
      </c>
      <c r="I64" s="139">
        <v>204</v>
      </c>
      <c r="J64" s="45">
        <f t="shared" si="1"/>
        <v>204</v>
      </c>
      <c r="K64" s="46">
        <v>72</v>
      </c>
      <c r="L64" s="65"/>
      <c r="M64" s="65"/>
      <c r="N64" s="48">
        <f t="shared" si="2"/>
        <v>14688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47.25" x14ac:dyDescent="0.3">
      <c r="A65" s="420" t="s">
        <v>579</v>
      </c>
      <c r="B65" s="156" t="s">
        <v>981</v>
      </c>
      <c r="C65" s="502" t="s">
        <v>982</v>
      </c>
      <c r="D65" s="151"/>
      <c r="E65" s="60"/>
      <c r="F65" s="139">
        <f>113.6*38+112*110+65.94*90+67.32*80+42.8*90</f>
        <v>31808.999999999996</v>
      </c>
      <c r="G65" s="140">
        <v>44880</v>
      </c>
      <c r="H65" s="222" t="s">
        <v>983</v>
      </c>
      <c r="I65" s="139">
        <v>31816</v>
      </c>
      <c r="J65" s="45">
        <f>I65-F65</f>
        <v>7.000000000003638</v>
      </c>
      <c r="K65" s="46">
        <v>1</v>
      </c>
      <c r="L65" s="569" t="s">
        <v>984</v>
      </c>
      <c r="M65" s="65"/>
      <c r="N65" s="48">
        <f>K65*I65</f>
        <v>31816</v>
      </c>
      <c r="O65" s="495" t="s">
        <v>59</v>
      </c>
      <c r="P65" s="407">
        <v>44902</v>
      </c>
      <c r="Q65" s="147"/>
      <c r="R65" s="117"/>
      <c r="S65" s="92"/>
      <c r="T65" s="92"/>
      <c r="U65" s="53"/>
      <c r="V65" s="54"/>
    </row>
    <row r="66" spans="1:22" ht="47.25" x14ac:dyDescent="0.3">
      <c r="A66" s="80" t="s">
        <v>579</v>
      </c>
      <c r="B66" s="156" t="s">
        <v>981</v>
      </c>
      <c r="C66" s="174" t="s">
        <v>985</v>
      </c>
      <c r="D66" s="151"/>
      <c r="E66" s="60"/>
      <c r="F66" s="139">
        <f>65.78*38+106.88*110+97.96*90+6.64*70</f>
        <v>23537.639999999996</v>
      </c>
      <c r="G66" s="140">
        <v>44882</v>
      </c>
      <c r="H66" s="384" t="s">
        <v>986</v>
      </c>
      <c r="I66" s="139">
        <v>23538</v>
      </c>
      <c r="J66" s="45">
        <f>I66-F66</f>
        <v>0.36000000000422006</v>
      </c>
      <c r="K66" s="46">
        <v>1</v>
      </c>
      <c r="L66" s="65"/>
      <c r="M66" s="65"/>
      <c r="N66" s="48">
        <f>K66*I66</f>
        <v>23538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47.25" x14ac:dyDescent="0.3">
      <c r="A67" s="82" t="s">
        <v>579</v>
      </c>
      <c r="B67" s="156" t="s">
        <v>981</v>
      </c>
      <c r="C67" s="174" t="s">
        <v>987</v>
      </c>
      <c r="D67" s="148"/>
      <c r="E67" s="60"/>
      <c r="F67" s="139">
        <v>30267</v>
      </c>
      <c r="G67" s="140">
        <v>44887</v>
      </c>
      <c r="H67" s="63" t="s">
        <v>988</v>
      </c>
      <c r="I67" s="139">
        <v>30267</v>
      </c>
      <c r="J67" s="45">
        <f>I67-F67</f>
        <v>0</v>
      </c>
      <c r="K67" s="46">
        <v>1</v>
      </c>
      <c r="L67" s="65"/>
      <c r="M67" s="65"/>
      <c r="N67" s="48">
        <f>K67*I67</f>
        <v>30267</v>
      </c>
      <c r="O67" s="495" t="s">
        <v>59</v>
      </c>
      <c r="P67" s="407">
        <v>44902</v>
      </c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9"/>
      <c r="M90" s="60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9"/>
      <c r="M91" s="600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4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3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5" t="s">
        <v>26</v>
      </c>
      <c r="G262" s="595"/>
      <c r="H262" s="596"/>
      <c r="I262" s="287">
        <f>SUM(I4:I261)</f>
        <v>441243.5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21858753.400000002</v>
      </c>
      <c r="O266" s="308"/>
      <c r="Q266" s="309">
        <f>SUM(Q4:Q265)</f>
        <v>0</v>
      </c>
      <c r="R266" s="8"/>
      <c r="S266" s="310">
        <f>SUM(S18:S265)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21858753.400000002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7:X58">
    <sortCondition ref="G57:G58"/>
  </sortState>
  <mergeCells count="14">
    <mergeCell ref="F262:H262"/>
    <mergeCell ref="A1:J2"/>
    <mergeCell ref="S1:T2"/>
    <mergeCell ref="W1:X1"/>
    <mergeCell ref="O3:P3"/>
    <mergeCell ref="L90:M91"/>
    <mergeCell ref="O97:O98"/>
    <mergeCell ref="P97:P98"/>
    <mergeCell ref="A57:A58"/>
    <mergeCell ref="C57:C58"/>
    <mergeCell ref="G57:G58"/>
    <mergeCell ref="H57:H58"/>
    <mergeCell ref="O57:O58"/>
    <mergeCell ref="P57:P58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pane xSplit="8" ySplit="3" topLeftCell="L28" activePane="bottomRight" state="frozen"/>
      <selection pane="topRight" activeCell="I1" sqref="I1"/>
      <selection pane="bottomLeft" activeCell="A4" sqref="A4"/>
      <selection pane="bottomRight" activeCell="O67" sqref="O67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980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106</v>
      </c>
      <c r="B4" s="535" t="s">
        <v>127</v>
      </c>
      <c r="C4" s="536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8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5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106</v>
      </c>
      <c r="B5" s="538" t="s">
        <v>476</v>
      </c>
      <c r="C5" s="571"/>
      <c r="D5" s="572"/>
      <c r="E5" s="573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106</v>
      </c>
      <c r="B6" s="538" t="s">
        <v>476</v>
      </c>
      <c r="C6" s="539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106</v>
      </c>
      <c r="B7" s="538" t="s">
        <v>931</v>
      </c>
      <c r="C7" s="544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106</v>
      </c>
      <c r="B8" s="538" t="s">
        <v>476</v>
      </c>
      <c r="C8" s="544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106</v>
      </c>
      <c r="B9" s="538" t="s">
        <v>127</v>
      </c>
      <c r="C9" s="539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106</v>
      </c>
      <c r="B10" s="538" t="s">
        <v>897</v>
      </c>
      <c r="C10" s="539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0" t="s">
        <v>106</v>
      </c>
      <c r="B11" s="538" t="s">
        <v>476</v>
      </c>
      <c r="C11" s="539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0" t="s">
        <v>106</v>
      </c>
      <c r="B12" s="538" t="s">
        <v>107</v>
      </c>
      <c r="C12" s="539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4" t="s">
        <v>106</v>
      </c>
      <c r="B13" s="538" t="s">
        <v>107</v>
      </c>
      <c r="C13" s="541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>
        <v>40867</v>
      </c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 t="s">
        <v>61</v>
      </c>
      <c r="P13" s="418">
        <v>44929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0" t="s">
        <v>106</v>
      </c>
      <c r="B14" s="538" t="s">
        <v>989</v>
      </c>
      <c r="C14" s="541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>
        <v>40888</v>
      </c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 t="s">
        <v>61</v>
      </c>
      <c r="P14" s="418">
        <v>44930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0" t="s">
        <v>106</v>
      </c>
      <c r="B15" s="538" t="s">
        <v>990</v>
      </c>
      <c r="C15" s="542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0" t="s">
        <v>106</v>
      </c>
      <c r="B16" s="538" t="s">
        <v>990</v>
      </c>
      <c r="C16" s="539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>
        <v>40927</v>
      </c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 t="s">
        <v>59</v>
      </c>
      <c r="P16" s="418">
        <v>44932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3" t="s">
        <v>106</v>
      </c>
      <c r="B17" s="538" t="s">
        <v>72</v>
      </c>
      <c r="C17" s="539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>
        <v>40961</v>
      </c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 t="s">
        <v>61</v>
      </c>
      <c r="P17" s="418">
        <v>44935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0" t="s">
        <v>106</v>
      </c>
      <c r="B18" s="538" t="s">
        <v>991</v>
      </c>
      <c r="C18" s="544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>
        <v>40969</v>
      </c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 t="s">
        <v>61</v>
      </c>
      <c r="P18" s="418">
        <v>44937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5" t="s">
        <v>106</v>
      </c>
      <c r="B19" s="538" t="s">
        <v>476</v>
      </c>
      <c r="C19" s="539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7" t="s">
        <v>106</v>
      </c>
      <c r="B20" s="538" t="s">
        <v>900</v>
      </c>
      <c r="C20" s="541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>
        <v>41002</v>
      </c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 t="s">
        <v>59</v>
      </c>
      <c r="P20" s="418">
        <v>44942</v>
      </c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5"/>
      <c r="B21" s="538"/>
      <c r="C21" s="549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0"/>
      <c r="B22" s="538"/>
      <c r="C22" s="551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0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0"/>
      <c r="B30" s="538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7"/>
      <c r="B31" s="553"/>
      <c r="C31" s="53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6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7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thickBot="1" x14ac:dyDescent="0.35">
      <c r="A62" s="575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665" t="s">
        <v>106</v>
      </c>
      <c r="B63" s="574" t="s">
        <v>1010</v>
      </c>
      <c r="C63" s="178"/>
      <c r="D63" s="148"/>
      <c r="E63" s="60"/>
      <c r="F63" s="139">
        <v>169.2</v>
      </c>
      <c r="G63" s="140">
        <v>44918</v>
      </c>
      <c r="H63" s="589">
        <v>40900</v>
      </c>
      <c r="I63" s="139">
        <v>169.2</v>
      </c>
      <c r="J63" s="45">
        <f t="shared" si="1"/>
        <v>0</v>
      </c>
      <c r="K63" s="46">
        <v>84</v>
      </c>
      <c r="L63" s="65"/>
      <c r="M63" s="65"/>
      <c r="N63" s="48">
        <f t="shared" si="2"/>
        <v>14212.8</v>
      </c>
      <c r="O63" s="685" t="s">
        <v>61</v>
      </c>
      <c r="P63" s="612">
        <v>44937</v>
      </c>
      <c r="Q63" s="147"/>
      <c r="R63" s="117"/>
      <c r="S63" s="92"/>
      <c r="T63" s="92"/>
      <c r="U63" s="53"/>
      <c r="V63" s="54"/>
    </row>
    <row r="64" spans="1:24" ht="17.25" x14ac:dyDescent="0.3">
      <c r="A64" s="684"/>
      <c r="B64" s="574" t="s">
        <v>1011</v>
      </c>
      <c r="C64" s="160"/>
      <c r="D64" s="148"/>
      <c r="E64" s="60"/>
      <c r="F64" s="139">
        <v>332.8</v>
      </c>
      <c r="G64" s="140">
        <v>44918</v>
      </c>
      <c r="H64" s="662"/>
      <c r="I64" s="139">
        <v>332.8</v>
      </c>
      <c r="J64" s="45">
        <f t="shared" si="1"/>
        <v>0</v>
      </c>
      <c r="K64" s="46">
        <v>48</v>
      </c>
      <c r="L64" s="65"/>
      <c r="M64" s="65"/>
      <c r="N64" s="48">
        <v>14976</v>
      </c>
      <c r="O64" s="686"/>
      <c r="P64" s="688"/>
      <c r="Q64" s="147"/>
      <c r="R64" s="117"/>
      <c r="S64" s="92"/>
      <c r="T64" s="92"/>
      <c r="U64" s="53"/>
      <c r="V64" s="54"/>
    </row>
    <row r="65" spans="1:22" ht="18" thickBot="1" x14ac:dyDescent="0.35">
      <c r="A65" s="666"/>
      <c r="B65" s="574" t="s">
        <v>1012</v>
      </c>
      <c r="C65" s="424"/>
      <c r="D65" s="151"/>
      <c r="E65" s="60"/>
      <c r="F65" s="139">
        <v>100</v>
      </c>
      <c r="G65" s="140">
        <v>44918</v>
      </c>
      <c r="H65" s="590"/>
      <c r="I65" s="139">
        <v>100</v>
      </c>
      <c r="J65" s="45">
        <f>I65-F65</f>
        <v>0</v>
      </c>
      <c r="K65" s="46">
        <v>320</v>
      </c>
      <c r="L65" s="65"/>
      <c r="M65" s="65"/>
      <c r="N65" s="48">
        <f>K65*I65</f>
        <v>32000</v>
      </c>
      <c r="O65" s="687"/>
      <c r="P65" s="613"/>
      <c r="Q65" s="147"/>
      <c r="R65" s="117"/>
      <c r="S65" s="92"/>
      <c r="T65" s="92"/>
      <c r="U65" s="53"/>
      <c r="V65" s="54"/>
    </row>
    <row r="66" spans="1:22" ht="18" customHeight="1" x14ac:dyDescent="0.3">
      <c r="A66" s="420" t="s">
        <v>1020</v>
      </c>
      <c r="B66" s="156" t="s">
        <v>697</v>
      </c>
      <c r="C66" s="160"/>
      <c r="D66" s="151"/>
      <c r="E66" s="60"/>
      <c r="F66" s="139">
        <f>878.6+936.7</f>
        <v>1815.3000000000002</v>
      </c>
      <c r="G66" s="140">
        <v>44924</v>
      </c>
      <c r="H66" s="384" t="s">
        <v>1021</v>
      </c>
      <c r="I66" s="139">
        <v>1815.3</v>
      </c>
      <c r="J66" s="45">
        <f>I66-F66</f>
        <v>0</v>
      </c>
      <c r="K66" s="46">
        <v>45.5</v>
      </c>
      <c r="L66" s="65"/>
      <c r="M66" s="65"/>
      <c r="N66" s="48">
        <f>K66*I66</f>
        <v>82596.149999999994</v>
      </c>
      <c r="O66" s="495" t="s">
        <v>59</v>
      </c>
      <c r="P66" s="407">
        <v>44946</v>
      </c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9"/>
      <c r="M90" s="60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9"/>
      <c r="M91" s="600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4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8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5" t="s">
        <v>26</v>
      </c>
      <c r="G262" s="595"/>
      <c r="H262" s="596"/>
      <c r="I262" s="287">
        <f>SUM(I4:I261)</f>
        <v>331357.3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19639486.949999999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19639486.949999999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12">
    <mergeCell ref="F262:H262"/>
    <mergeCell ref="A1:J2"/>
    <mergeCell ref="S1:T2"/>
    <mergeCell ref="W1:X1"/>
    <mergeCell ref="O3:P3"/>
    <mergeCell ref="L90:M91"/>
    <mergeCell ref="O97:O98"/>
    <mergeCell ref="P97:P98"/>
    <mergeCell ref="A63:A65"/>
    <mergeCell ref="H63:H65"/>
    <mergeCell ref="O63:O65"/>
    <mergeCell ref="P63:P6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104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22" t="s">
        <v>41</v>
      </c>
      <c r="B55" s="136" t="s">
        <v>23</v>
      </c>
      <c r="C55" s="587" t="s">
        <v>160</v>
      </c>
      <c r="D55" s="138"/>
      <c r="E55" s="40"/>
      <c r="F55" s="139">
        <v>1331.6</v>
      </c>
      <c r="G55" s="140">
        <v>44599</v>
      </c>
      <c r="H55" s="581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23"/>
      <c r="B56" s="136" t="s">
        <v>24</v>
      </c>
      <c r="C56" s="588"/>
      <c r="D56" s="145"/>
      <c r="E56" s="40"/>
      <c r="F56" s="139">
        <v>194.4</v>
      </c>
      <c r="G56" s="140">
        <v>44599</v>
      </c>
      <c r="H56" s="582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14" t="s">
        <v>41</v>
      </c>
      <c r="B57" s="136" t="s">
        <v>24</v>
      </c>
      <c r="C57" s="616" t="s">
        <v>162</v>
      </c>
      <c r="D57" s="145"/>
      <c r="E57" s="40"/>
      <c r="F57" s="139">
        <v>344</v>
      </c>
      <c r="G57" s="140">
        <v>44606</v>
      </c>
      <c r="H57" s="581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83" t="s">
        <v>59</v>
      </c>
      <c r="P57" s="577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5"/>
      <c r="B58" s="136" t="s">
        <v>23</v>
      </c>
      <c r="C58" s="617"/>
      <c r="D58" s="145"/>
      <c r="E58" s="40"/>
      <c r="F58" s="139">
        <v>627.6</v>
      </c>
      <c r="G58" s="140">
        <v>44606</v>
      </c>
      <c r="H58" s="582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8"/>
      <c r="P58" s="61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81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82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3"/>
      <c r="P79" s="59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4"/>
      <c r="P80" s="59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3"/>
      <c r="P81" s="59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4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9"/>
      <c r="M87" s="600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9"/>
      <c r="M88" s="600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83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84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5" t="s">
        <v>26</v>
      </c>
      <c r="G259" s="595"/>
      <c r="H259" s="59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189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22" t="s">
        <v>41</v>
      </c>
      <c r="B55" s="395" t="s">
        <v>24</v>
      </c>
      <c r="C55" s="587" t="s">
        <v>229</v>
      </c>
      <c r="D55" s="108"/>
      <c r="E55" s="60"/>
      <c r="F55" s="139">
        <v>181.6</v>
      </c>
      <c r="G55" s="140">
        <v>44627</v>
      </c>
      <c r="H55" s="627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3" t="s">
        <v>59</v>
      </c>
      <c r="P55" s="577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6"/>
      <c r="B56" s="395" t="s">
        <v>24</v>
      </c>
      <c r="C56" s="588"/>
      <c r="D56" s="148"/>
      <c r="E56" s="60"/>
      <c r="F56" s="139">
        <v>967</v>
      </c>
      <c r="G56" s="140">
        <v>44627</v>
      </c>
      <c r="H56" s="628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4"/>
      <c r="P56" s="578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10" t="s">
        <v>41</v>
      </c>
      <c r="B58" s="150" t="s">
        <v>24</v>
      </c>
      <c r="C58" s="624" t="s">
        <v>319</v>
      </c>
      <c r="D58" s="145"/>
      <c r="E58" s="60"/>
      <c r="F58" s="139">
        <v>332.6</v>
      </c>
      <c r="G58" s="140">
        <v>44648</v>
      </c>
      <c r="H58" s="635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91" t="s">
        <v>59</v>
      </c>
      <c r="P58" s="61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11"/>
      <c r="B59" s="150" t="s">
        <v>23</v>
      </c>
      <c r="C59" s="625"/>
      <c r="D59" s="145"/>
      <c r="E59" s="60"/>
      <c r="F59" s="139">
        <v>719</v>
      </c>
      <c r="G59" s="140">
        <v>44648</v>
      </c>
      <c r="H59" s="636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2"/>
      <c r="P59" s="61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9" t="s">
        <v>106</v>
      </c>
      <c r="B62" s="156" t="s">
        <v>237</v>
      </c>
      <c r="C62" s="631" t="s">
        <v>238</v>
      </c>
      <c r="D62" s="148"/>
      <c r="E62" s="60"/>
      <c r="F62" s="139">
        <v>152.6</v>
      </c>
      <c r="G62" s="140">
        <v>44622</v>
      </c>
      <c r="H62" s="633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83" t="s">
        <v>61</v>
      </c>
      <c r="P62" s="577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30"/>
      <c r="B63" s="156" t="s">
        <v>239</v>
      </c>
      <c r="C63" s="632"/>
      <c r="D63" s="148"/>
      <c r="E63" s="60"/>
      <c r="F63" s="139">
        <v>204.8</v>
      </c>
      <c r="G63" s="140">
        <v>44622</v>
      </c>
      <c r="H63" s="634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84"/>
      <c r="P63" s="578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3"/>
      <c r="P79" s="59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4"/>
      <c r="P80" s="59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3"/>
      <c r="P81" s="59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4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9"/>
      <c r="M87" s="60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9"/>
      <c r="M88" s="60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3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4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5" t="s">
        <v>26</v>
      </c>
      <c r="G259" s="595"/>
      <c r="H259" s="59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288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ht="15.75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22" t="s">
        <v>111</v>
      </c>
      <c r="B64" s="156" t="s">
        <v>464</v>
      </c>
      <c r="C64" s="631" t="s">
        <v>465</v>
      </c>
      <c r="D64" s="151"/>
      <c r="E64" s="60"/>
      <c r="F64" s="139">
        <v>302.5</v>
      </c>
      <c r="G64" s="446">
        <v>44681</v>
      </c>
      <c r="H64" s="63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9" t="s">
        <v>59</v>
      </c>
      <c r="P64" s="64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6"/>
      <c r="B65" s="156" t="s">
        <v>240</v>
      </c>
      <c r="C65" s="632"/>
      <c r="D65" s="151"/>
      <c r="E65" s="60"/>
      <c r="F65" s="139">
        <v>508</v>
      </c>
      <c r="G65" s="446">
        <v>44681</v>
      </c>
      <c r="H65" s="63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40"/>
      <c r="P65" s="64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3"/>
      <c r="P79" s="59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4"/>
      <c r="P80" s="59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3"/>
      <c r="P81" s="59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4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9"/>
      <c r="M87" s="60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9"/>
      <c r="M88" s="60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3"/>
      <c r="P94" s="59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4"/>
      <c r="P95" s="59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5" t="s">
        <v>26</v>
      </c>
      <c r="G259" s="595"/>
      <c r="H259" s="59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402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9"/>
      <c r="M87" s="60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9"/>
      <c r="M88" s="60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3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4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5" t="s">
        <v>26</v>
      </c>
      <c r="G259" s="595"/>
      <c r="H259" s="59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482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7" t="s">
        <v>41</v>
      </c>
      <c r="B55" s="462" t="s">
        <v>23</v>
      </c>
      <c r="C55" s="64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9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1" t="s">
        <v>59</v>
      </c>
      <c r="P55" s="65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8"/>
      <c r="B56" s="136" t="s">
        <v>600</v>
      </c>
      <c r="C56" s="650"/>
      <c r="D56" s="108"/>
      <c r="E56" s="40"/>
      <c r="F56" s="447">
        <v>130.6</v>
      </c>
      <c r="G56" s="140">
        <v>44718</v>
      </c>
      <c r="H56" s="590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2"/>
      <c r="P56" s="65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43" t="s">
        <v>59</v>
      </c>
      <c r="P65" s="64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44"/>
      <c r="P66" s="64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9"/>
      <c r="M89" s="60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9"/>
      <c r="M90" s="60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3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5" t="s">
        <v>26</v>
      </c>
      <c r="G261" s="595"/>
      <c r="H261" s="59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571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22" t="s">
        <v>41</v>
      </c>
      <c r="B55" s="395" t="s">
        <v>23</v>
      </c>
      <c r="C55" s="587" t="s">
        <v>663</v>
      </c>
      <c r="D55" s="108"/>
      <c r="E55" s="60"/>
      <c r="F55" s="139">
        <v>1114</v>
      </c>
      <c r="G55" s="660">
        <v>44760</v>
      </c>
      <c r="H55" s="589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3" t="s">
        <v>159</v>
      </c>
      <c r="P55" s="577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7"/>
      <c r="B56" s="395" t="s">
        <v>24</v>
      </c>
      <c r="C56" s="658"/>
      <c r="D56" s="148"/>
      <c r="E56" s="60"/>
      <c r="F56" s="139">
        <v>265.60000000000002</v>
      </c>
      <c r="G56" s="661"/>
      <c r="H56" s="662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4"/>
      <c r="P56" s="578"/>
      <c r="Q56" s="146"/>
      <c r="R56" s="117"/>
      <c r="S56" s="92"/>
      <c r="T56" s="92"/>
      <c r="U56" s="53"/>
      <c r="V56" s="54"/>
    </row>
    <row r="57" spans="1:24" ht="26.25" customHeight="1" x14ac:dyDescent="0.3">
      <c r="A57" s="665" t="s">
        <v>41</v>
      </c>
      <c r="B57" s="136" t="s">
        <v>23</v>
      </c>
      <c r="C57" s="624" t="s">
        <v>664</v>
      </c>
      <c r="D57" s="145"/>
      <c r="E57" s="60"/>
      <c r="F57" s="472">
        <f>199+360.8</f>
        <v>559.79999999999995</v>
      </c>
      <c r="G57" s="663">
        <v>44767</v>
      </c>
      <c r="H57" s="655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83" t="s">
        <v>59</v>
      </c>
      <c r="P57" s="577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6"/>
      <c r="B58" s="136" t="s">
        <v>665</v>
      </c>
      <c r="C58" s="625"/>
      <c r="D58" s="145"/>
      <c r="E58" s="60"/>
      <c r="F58" s="472">
        <v>74.400000000000006</v>
      </c>
      <c r="G58" s="664"/>
      <c r="H58" s="656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84"/>
      <c r="P58" s="578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22" t="s">
        <v>579</v>
      </c>
      <c r="B67" s="156" t="s">
        <v>585</v>
      </c>
      <c r="C67" s="587" t="s">
        <v>586</v>
      </c>
      <c r="D67" s="151"/>
      <c r="E67" s="60"/>
      <c r="F67" s="139">
        <v>58855</v>
      </c>
      <c r="G67" s="140">
        <v>44748</v>
      </c>
      <c r="H67" s="581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7" t="s">
        <v>59</v>
      </c>
      <c r="P67" s="64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7"/>
      <c r="B68" s="156" t="s">
        <v>588</v>
      </c>
      <c r="C68" s="658"/>
      <c r="D68" s="151"/>
      <c r="E68" s="60"/>
      <c r="F68" s="139">
        <v>28199</v>
      </c>
      <c r="G68" s="140">
        <v>44748</v>
      </c>
      <c r="H68" s="659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8"/>
      <c r="P68" s="670"/>
      <c r="Q68" s="147"/>
      <c r="R68" s="117"/>
      <c r="S68" s="158"/>
      <c r="T68" s="52"/>
      <c r="U68" s="53"/>
      <c r="V68" s="54"/>
    </row>
    <row r="69" spans="1:22" ht="18" thickBot="1" x14ac:dyDescent="0.35">
      <c r="A69" s="626"/>
      <c r="B69" s="156" t="s">
        <v>589</v>
      </c>
      <c r="C69" s="588"/>
      <c r="D69" s="151"/>
      <c r="E69" s="60"/>
      <c r="F69" s="139">
        <v>26810</v>
      </c>
      <c r="G69" s="140">
        <v>44748</v>
      </c>
      <c r="H69" s="582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9"/>
      <c r="P69" s="64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9"/>
      <c r="M89" s="60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9"/>
      <c r="M90" s="60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3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4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5" t="s">
        <v>26</v>
      </c>
      <c r="G261" s="595"/>
      <c r="H261" s="59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654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22" t="s">
        <v>41</v>
      </c>
      <c r="B55" s="395" t="s">
        <v>23</v>
      </c>
      <c r="C55" s="587" t="s">
        <v>473</v>
      </c>
      <c r="D55" s="108"/>
      <c r="E55" s="60"/>
      <c r="F55" s="139">
        <v>967</v>
      </c>
      <c r="G55" s="140">
        <v>44774</v>
      </c>
      <c r="H55" s="589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3" t="s">
        <v>59</v>
      </c>
      <c r="P55" s="577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6"/>
      <c r="B56" s="395" t="s">
        <v>665</v>
      </c>
      <c r="C56" s="588"/>
      <c r="D56" s="148"/>
      <c r="E56" s="60"/>
      <c r="F56" s="139">
        <v>75</v>
      </c>
      <c r="G56" s="163">
        <v>44774</v>
      </c>
      <c r="H56" s="662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4"/>
      <c r="P56" s="578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73" t="s">
        <v>933</v>
      </c>
      <c r="E58" s="67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10" t="s">
        <v>41</v>
      </c>
      <c r="B59" s="395" t="s">
        <v>24</v>
      </c>
      <c r="C59" s="579" t="s">
        <v>750</v>
      </c>
      <c r="D59" s="148"/>
      <c r="E59" s="60"/>
      <c r="F59" s="472">
        <v>133.19999999999999</v>
      </c>
      <c r="G59" s="663">
        <v>44788</v>
      </c>
      <c r="H59" s="67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91" t="s">
        <v>59</v>
      </c>
      <c r="P59" s="61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11"/>
      <c r="B60" s="395" t="s">
        <v>23</v>
      </c>
      <c r="C60" s="580"/>
      <c r="D60" s="148"/>
      <c r="E60" s="60"/>
      <c r="F60" s="472">
        <v>999.8</v>
      </c>
      <c r="G60" s="664"/>
      <c r="H60" s="67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92"/>
      <c r="P60" s="61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9"/>
      <c r="M90" s="60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9"/>
      <c r="M91" s="600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84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5" t="s">
        <v>26</v>
      </c>
      <c r="G262" s="595"/>
      <c r="H262" s="59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1" t="s">
        <v>732</v>
      </c>
      <c r="B1" s="601"/>
      <c r="C1" s="601"/>
      <c r="D1" s="601"/>
      <c r="E1" s="601"/>
      <c r="F1" s="601"/>
      <c r="G1" s="601"/>
      <c r="H1" s="601"/>
      <c r="I1" s="601"/>
      <c r="J1" s="601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602" t="s">
        <v>2</v>
      </c>
      <c r="X1" s="603"/>
    </row>
    <row r="2" spans="1:24" thickBot="1" x14ac:dyDescent="0.3">
      <c r="A2" s="601"/>
      <c r="B2" s="601"/>
      <c r="C2" s="601"/>
      <c r="D2" s="601"/>
      <c r="E2" s="601"/>
      <c r="F2" s="601"/>
      <c r="G2" s="601"/>
      <c r="H2" s="601"/>
      <c r="I2" s="601"/>
      <c r="J2" s="601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4" t="s">
        <v>15</v>
      </c>
      <c r="P3" s="60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4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6" t="s">
        <v>937</v>
      </c>
      <c r="P55" s="675" t="s">
        <v>938</v>
      </c>
      <c r="Q55" s="676"/>
      <c r="R55" s="676"/>
      <c r="S55" s="67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7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7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9"/>
      <c r="M88" s="600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9"/>
      <c r="M89" s="600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3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4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5" t="s">
        <v>26</v>
      </c>
      <c r="G260" s="595"/>
      <c r="H260" s="59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2023-01-27T17:35:21Z</dcterms:modified>
</cp:coreProperties>
</file>