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715" windowHeight="11730" firstSheet="9" activeTab="1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Hoja2" sheetId="15" r:id="rId13"/>
    <sheet name="Hoja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3" l="1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Q7" i="13"/>
  <c r="K55" i="13"/>
  <c r="L49" i="13"/>
  <c r="I49" i="13"/>
  <c r="F49" i="13"/>
  <c r="C49" i="13"/>
  <c r="R45" i="13"/>
  <c r="N45" i="13"/>
  <c r="P44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<sst xmlns="http://schemas.openxmlformats.org/spreadsheetml/2006/main" count="641" uniqueCount="366">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</sst>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1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2"/>
      <c r="C1" s="334" t="s">
        <v>29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6"/>
      <c r="R3" s="341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43" t="s">
        <v>4</v>
      </c>
      <c r="F4" s="344"/>
      <c r="H4" s="345" t="s">
        <v>5</v>
      </c>
      <c r="I4" s="346"/>
      <c r="J4" s="18"/>
      <c r="K4" s="19"/>
      <c r="L4" s="20"/>
      <c r="M4" s="21" t="s">
        <v>6</v>
      </c>
      <c r="N4" s="22" t="s">
        <v>7</v>
      </c>
      <c r="P4" s="347" t="s">
        <v>8</v>
      </c>
      <c r="Q4" s="348"/>
      <c r="R4" s="342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39">
        <f>SUM(M5:M39)</f>
        <v>1666347.5</v>
      </c>
      <c r="N49" s="350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40"/>
      <c r="N50" s="35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52" t="s">
        <v>13</v>
      </c>
      <c r="I55" s="353"/>
      <c r="J55" s="135"/>
      <c r="K55" s="354">
        <f>I53+L53</f>
        <v>63475.360000000001</v>
      </c>
      <c r="L55" s="355"/>
      <c r="M55" s="356">
        <f>N49+M49</f>
        <v>1715746.5</v>
      </c>
      <c r="N55" s="357"/>
      <c r="P55" s="36"/>
      <c r="Q55" s="9"/>
    </row>
    <row r="56" spans="1:18" ht="15.75" x14ac:dyDescent="0.25">
      <c r="D56" s="349" t="s">
        <v>14</v>
      </c>
      <c r="E56" s="349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20" t="s">
        <v>15</v>
      </c>
      <c r="E57" s="320"/>
      <c r="F57" s="131">
        <v>-1524395.48</v>
      </c>
      <c r="I57" s="321" t="s">
        <v>16</v>
      </c>
      <c r="J57" s="322"/>
      <c r="K57" s="323">
        <f>F59+F60+F61</f>
        <v>393764.05999999994</v>
      </c>
      <c r="L57" s="324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25">
        <f>-C4</f>
        <v>-373948.72</v>
      </c>
      <c r="L59" s="326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27" t="s">
        <v>21</v>
      </c>
      <c r="E61" s="328"/>
      <c r="F61" s="151">
        <v>223528.9</v>
      </c>
      <c r="I61" s="329" t="s">
        <v>22</v>
      </c>
      <c r="J61" s="330"/>
      <c r="K61" s="331">
        <f>K57+K59</f>
        <v>19815.339999999967</v>
      </c>
      <c r="L61" s="331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abSelected="1" topLeftCell="I1" workbookViewId="0">
      <selection activeCell="Q9" sqref="Q9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2"/>
      <c r="C1" s="334" t="s">
        <v>231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6"/>
      <c r="R3" s="373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43" t="s">
        <v>4</v>
      </c>
      <c r="F4" s="344"/>
      <c r="H4" s="345" t="s">
        <v>5</v>
      </c>
      <c r="I4" s="346"/>
      <c r="J4" s="255"/>
      <c r="K4" s="256"/>
      <c r="L4" s="16"/>
      <c r="M4" s="21" t="s">
        <v>6</v>
      </c>
      <c r="N4" s="22" t="s">
        <v>7</v>
      </c>
      <c r="P4" s="359" t="s">
        <v>8</v>
      </c>
      <c r="Q4" s="360"/>
      <c r="R4" s="374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/>
      <c r="D6" s="38"/>
      <c r="E6" s="27">
        <v>45083</v>
      </c>
      <c r="F6" s="28"/>
      <c r="G6" s="29"/>
      <c r="H6" s="30">
        <v>45083</v>
      </c>
      <c r="I6" s="31"/>
      <c r="J6" s="258"/>
      <c r="K6" s="71"/>
      <c r="L6" s="259"/>
      <c r="M6" s="33">
        <v>0</v>
      </c>
      <c r="N6" s="34">
        <v>0</v>
      </c>
      <c r="O6" s="35"/>
      <c r="P6" s="235">
        <f>N6+M6+L6+I6+C6</f>
        <v>0</v>
      </c>
      <c r="Q6" s="236">
        <f t="shared" ref="Q5:Q45" si="0">P6-F6</f>
        <v>0</v>
      </c>
      <c r="R6" s="238">
        <v>0</v>
      </c>
      <c r="S6" s="37"/>
      <c r="T6" s="9"/>
    </row>
    <row r="7" spans="1:21" ht="18" thickBot="1" x14ac:dyDescent="0.35">
      <c r="A7" s="23"/>
      <c r="B7" s="24">
        <v>45084</v>
      </c>
      <c r="C7" s="25"/>
      <c r="D7" s="42"/>
      <c r="E7" s="27">
        <v>45084</v>
      </c>
      <c r="F7" s="28"/>
      <c r="G7" s="29"/>
      <c r="H7" s="30">
        <v>45084</v>
      </c>
      <c r="I7" s="31"/>
      <c r="J7" s="258"/>
      <c r="K7" s="102"/>
      <c r="L7" s="259"/>
      <c r="M7" s="33">
        <v>0</v>
      </c>
      <c r="N7" s="34">
        <v>0</v>
      </c>
      <c r="O7" s="35"/>
      <c r="P7" s="235">
        <f>N7+M7+L7+I7+C7</f>
        <v>0</v>
      </c>
      <c r="Q7" s="236">
        <f t="shared" si="0"/>
        <v>0</v>
      </c>
      <c r="R7" s="238">
        <v>0</v>
      </c>
      <c r="S7" s="37"/>
    </row>
    <row r="8" spans="1:21" ht="18" thickBot="1" x14ac:dyDescent="0.35">
      <c r="A8" s="23"/>
      <c r="B8" s="24">
        <v>45085</v>
      </c>
      <c r="C8" s="25"/>
      <c r="D8" s="42"/>
      <c r="E8" s="27">
        <v>45085</v>
      </c>
      <c r="F8" s="28"/>
      <c r="G8" s="29"/>
      <c r="H8" s="30">
        <v>45085</v>
      </c>
      <c r="I8" s="31"/>
      <c r="J8" s="258"/>
      <c r="K8" s="260"/>
      <c r="L8" s="259"/>
      <c r="M8" s="33">
        <v>0</v>
      </c>
      <c r="N8" s="34">
        <v>0</v>
      </c>
      <c r="O8" s="35"/>
      <c r="P8" s="235">
        <f t="shared" ref="P8:P45" si="1">N8+M8+L8+I8+C8</f>
        <v>0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/>
      <c r="D9" s="46"/>
      <c r="E9" s="27">
        <v>45086</v>
      </c>
      <c r="F9" s="28"/>
      <c r="G9" s="29"/>
      <c r="H9" s="30">
        <v>45086</v>
      </c>
      <c r="I9" s="31"/>
      <c r="J9" s="258"/>
      <c r="K9" s="261"/>
      <c r="L9" s="259"/>
      <c r="M9" s="33">
        <v>0</v>
      </c>
      <c r="N9" s="34">
        <v>0</v>
      </c>
      <c r="O9" s="35"/>
      <c r="P9" s="235">
        <f t="shared" si="1"/>
        <v>0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/>
      <c r="D10" s="38"/>
      <c r="E10" s="27">
        <v>45087</v>
      </c>
      <c r="F10" s="28"/>
      <c r="G10" s="29"/>
      <c r="H10" s="30">
        <v>45087</v>
      </c>
      <c r="I10" s="31"/>
      <c r="J10" s="258"/>
      <c r="K10" s="262"/>
      <c r="L10" s="263"/>
      <c r="M10" s="33">
        <v>0</v>
      </c>
      <c r="N10" s="34">
        <v>0</v>
      </c>
      <c r="O10" s="35"/>
      <c r="P10" s="235">
        <f>N10+M10+L10+I10+C10</f>
        <v>0</v>
      </c>
      <c r="Q10" s="236">
        <f t="shared" si="0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/>
      <c r="D11" s="38"/>
      <c r="E11" s="27">
        <v>45088</v>
      </c>
      <c r="F11" s="28"/>
      <c r="G11" s="29"/>
      <c r="H11" s="30">
        <v>45088</v>
      </c>
      <c r="I11" s="31"/>
      <c r="J11" s="258"/>
      <c r="K11" s="261"/>
      <c r="L11" s="259"/>
      <c r="M11" s="33">
        <v>0</v>
      </c>
      <c r="N11" s="34">
        <v>0</v>
      </c>
      <c r="O11" s="35"/>
      <c r="P11" s="235">
        <f>N11+M11+L11+I11+C11</f>
        <v>0</v>
      </c>
      <c r="Q11" s="236">
        <f t="shared" si="0"/>
        <v>0</v>
      </c>
      <c r="R11" s="238">
        <v>0</v>
      </c>
      <c r="S11" s="37"/>
    </row>
    <row r="12" spans="1:21" ht="18" thickBot="1" x14ac:dyDescent="0.35">
      <c r="A12" s="23"/>
      <c r="B12" s="24">
        <v>45089</v>
      </c>
      <c r="C12" s="25"/>
      <c r="D12" s="38"/>
      <c r="E12" s="27">
        <v>45089</v>
      </c>
      <c r="F12" s="28"/>
      <c r="G12" s="29"/>
      <c r="H12" s="30">
        <v>45089</v>
      </c>
      <c r="I12" s="31"/>
      <c r="J12" s="258"/>
      <c r="K12" s="264"/>
      <c r="L12" s="259"/>
      <c r="M12" s="33">
        <v>0</v>
      </c>
      <c r="N12" s="34">
        <v>0</v>
      </c>
      <c r="O12" s="35"/>
      <c r="P12" s="235">
        <f t="shared" si="1"/>
        <v>0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/>
      <c r="D13" s="42"/>
      <c r="E13" s="27">
        <v>45090</v>
      </c>
      <c r="F13" s="28"/>
      <c r="G13" s="29"/>
      <c r="H13" s="30">
        <v>45090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1"/>
        <v>0</v>
      </c>
      <c r="Q13" s="236">
        <f t="shared" si="0"/>
        <v>0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/>
      <c r="D14" s="46"/>
      <c r="E14" s="27">
        <v>45091</v>
      </c>
      <c r="F14" s="28"/>
      <c r="G14" s="29"/>
      <c r="H14" s="30">
        <v>45091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1"/>
        <v>0</v>
      </c>
      <c r="Q14" s="236">
        <f t="shared" si="0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/>
      <c r="D15" s="46"/>
      <c r="E15" s="27">
        <v>45092</v>
      </c>
      <c r="F15" s="28"/>
      <c r="G15" s="29"/>
      <c r="H15" s="30">
        <v>45092</v>
      </c>
      <c r="I15" s="31"/>
      <c r="J15" s="258"/>
      <c r="K15" s="260"/>
      <c r="L15" s="259"/>
      <c r="M15" s="33">
        <v>0</v>
      </c>
      <c r="N15" s="34">
        <v>0</v>
      </c>
      <c r="O15" s="314"/>
      <c r="P15" s="235">
        <f t="shared" si="1"/>
        <v>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/>
      <c r="D16" s="52"/>
      <c r="E16" s="27">
        <v>45093</v>
      </c>
      <c r="F16" s="28"/>
      <c r="G16" s="29"/>
      <c r="H16" s="30">
        <v>45093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1"/>
        <v>0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/>
      <c r="D17" s="46"/>
      <c r="E17" s="27">
        <v>45094</v>
      </c>
      <c r="F17" s="28"/>
      <c r="G17" s="29"/>
      <c r="H17" s="30">
        <v>45094</v>
      </c>
      <c r="I17" s="31"/>
      <c r="J17" s="258"/>
      <c r="K17" s="260"/>
      <c r="L17" s="263"/>
      <c r="M17" s="33">
        <v>0</v>
      </c>
      <c r="N17" s="34">
        <v>0</v>
      </c>
      <c r="O17" s="35"/>
      <c r="P17" s="235">
        <f t="shared" si="1"/>
        <v>0</v>
      </c>
      <c r="Q17" s="236">
        <f t="shared" si="0"/>
        <v>0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/>
      <c r="D18" s="38"/>
      <c r="E18" s="27">
        <v>45095</v>
      </c>
      <c r="F18" s="28"/>
      <c r="G18" s="29"/>
      <c r="H18" s="30">
        <v>45095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1"/>
        <v>0</v>
      </c>
      <c r="Q18" s="236">
        <f t="shared" si="0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/>
      <c r="D19" s="38"/>
      <c r="E19" s="27">
        <v>45096</v>
      </c>
      <c r="F19" s="28"/>
      <c r="G19" s="29"/>
      <c r="H19" s="30">
        <v>45096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1"/>
        <v>0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/>
      <c r="D20" s="38"/>
      <c r="E20" s="27">
        <v>45097</v>
      </c>
      <c r="F20" s="28"/>
      <c r="G20" s="29"/>
      <c r="H20" s="30">
        <v>45097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1"/>
        <v>0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/>
      <c r="D21" s="38"/>
      <c r="E21" s="27">
        <v>45098</v>
      </c>
      <c r="F21" s="28"/>
      <c r="G21" s="29"/>
      <c r="H21" s="30">
        <v>45098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1"/>
        <v>0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/>
      <c r="D22" s="38"/>
      <c r="E22" s="27">
        <v>45099</v>
      </c>
      <c r="F22" s="28"/>
      <c r="G22" s="29"/>
      <c r="H22" s="30">
        <v>45099</v>
      </c>
      <c r="I22" s="31"/>
      <c r="J22" s="258"/>
      <c r="K22" s="302"/>
      <c r="L22" s="269"/>
      <c r="M22" s="33">
        <v>0</v>
      </c>
      <c r="N22" s="34">
        <v>0</v>
      </c>
      <c r="O22" s="315"/>
      <c r="P22" s="235">
        <f t="shared" si="1"/>
        <v>0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/>
      <c r="D23" s="46"/>
      <c r="E23" s="27">
        <v>45100</v>
      </c>
      <c r="F23" s="28"/>
      <c r="G23" s="29"/>
      <c r="H23" s="30">
        <v>45100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1"/>
        <v>0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/>
      <c r="D24" s="42"/>
      <c r="E24" s="27">
        <v>45101</v>
      </c>
      <c r="F24" s="28"/>
      <c r="G24" s="29"/>
      <c r="H24" s="30">
        <v>45101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1"/>
        <v>0</v>
      </c>
      <c r="Q24" s="236">
        <f t="shared" si="0"/>
        <v>0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/>
      <c r="D25" s="38"/>
      <c r="E25" s="27">
        <v>45102</v>
      </c>
      <c r="F25" s="28"/>
      <c r="G25" s="29"/>
      <c r="H25" s="30">
        <v>45102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1"/>
        <v>0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/>
      <c r="D26" s="38"/>
      <c r="E26" s="27">
        <v>45103</v>
      </c>
      <c r="F26" s="28"/>
      <c r="G26" s="29"/>
      <c r="H26" s="30">
        <v>45103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1"/>
        <v>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/>
      <c r="D27" s="42"/>
      <c r="E27" s="27">
        <v>45104</v>
      </c>
      <c r="F27" s="28"/>
      <c r="G27" s="29"/>
      <c r="H27" s="30">
        <v>45104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1"/>
        <v>0</v>
      </c>
      <c r="Q27" s="236">
        <f t="shared" si="0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/>
      <c r="D28" s="42"/>
      <c r="E28" s="27">
        <v>45105</v>
      </c>
      <c r="F28" s="28"/>
      <c r="G28" s="29"/>
      <c r="H28" s="30">
        <v>45105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1"/>
        <v>0</v>
      </c>
      <c r="Q28" s="236">
        <f t="shared" si="0"/>
        <v>0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/>
      <c r="D29" s="72"/>
      <c r="E29" s="27">
        <v>45106</v>
      </c>
      <c r="F29" s="28"/>
      <c r="G29" s="29"/>
      <c r="H29" s="30">
        <v>45106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1"/>
        <v>0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/>
      <c r="D30" s="72"/>
      <c r="E30" s="27">
        <v>45107</v>
      </c>
      <c r="F30" s="28"/>
      <c r="G30" s="29"/>
      <c r="H30" s="30">
        <v>45107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1"/>
        <v>0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/>
      <c r="D31" s="77"/>
      <c r="E31" s="27">
        <v>45108</v>
      </c>
      <c r="F31" s="28"/>
      <c r="G31" s="29"/>
      <c r="H31" s="30">
        <v>45108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1"/>
        <v>0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/>
      <c r="D32" s="82"/>
      <c r="E32" s="27">
        <v>45109</v>
      </c>
      <c r="F32" s="28"/>
      <c r="G32" s="29"/>
      <c r="H32" s="30">
        <v>45109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1"/>
        <v>0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1"/>
        <v>0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1"/>
        <v>0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318"/>
      <c r="L37" s="216"/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319"/>
      <c r="L39" s="281"/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236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39">
        <f>SUM(M5:M39)</f>
        <v>135801</v>
      </c>
      <c r="N45" s="350">
        <f>SUM(N5:N39)</f>
        <v>8009.28</v>
      </c>
      <c r="P45" s="98">
        <f t="shared" si="1"/>
        <v>143810.28</v>
      </c>
      <c r="Q45" s="236">
        <f t="shared" si="0"/>
        <v>143810.28</v>
      </c>
      <c r="R45" s="99">
        <f>SUM(R5:R39)</f>
        <v>23660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0"/>
      <c r="N46" s="35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1965</v>
      </c>
      <c r="D49" s="123"/>
      <c r="E49" s="124" t="s">
        <v>10</v>
      </c>
      <c r="F49" s="125">
        <f>SUM(F5:F48)</f>
        <v>122017</v>
      </c>
      <c r="G49" s="123"/>
      <c r="H49" s="126" t="s">
        <v>11</v>
      </c>
      <c r="I49" s="127">
        <f>SUM(I5:I48)</f>
        <v>135</v>
      </c>
      <c r="J49" s="290"/>
      <c r="K49" s="291" t="s">
        <v>12</v>
      </c>
      <c r="L49" s="292">
        <f>SUM(L5:L48)</f>
        <v>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2" t="s">
        <v>13</v>
      </c>
      <c r="I51" s="353"/>
      <c r="J51" s="135"/>
      <c r="K51" s="354">
        <f>I49+L49</f>
        <v>135</v>
      </c>
      <c r="L51" s="355"/>
      <c r="M51" s="356">
        <f>N45+M45</f>
        <v>143810.28</v>
      </c>
      <c r="N51" s="357"/>
      <c r="P51" s="36"/>
      <c r="Q51" s="9"/>
    </row>
    <row r="52" spans="1:17" x14ac:dyDescent="0.25">
      <c r="D52" s="349" t="s">
        <v>14</v>
      </c>
      <c r="E52" s="349"/>
      <c r="F52" s="136">
        <f>F49-K51-C49</f>
        <v>119917</v>
      </c>
      <c r="I52" s="137"/>
      <c r="J52" s="138"/>
      <c r="P52" s="36"/>
      <c r="Q52" s="9"/>
    </row>
    <row r="53" spans="1:17" x14ac:dyDescent="0.25">
      <c r="D53" s="320" t="s">
        <v>15</v>
      </c>
      <c r="E53" s="320"/>
      <c r="F53" s="131">
        <v>-3128572.23</v>
      </c>
      <c r="I53" s="321" t="s">
        <v>16</v>
      </c>
      <c r="J53" s="322"/>
      <c r="K53" s="361">
        <f>F55+F56+F57</f>
        <v>-2649547.12</v>
      </c>
      <c r="L53" s="36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-3008655.23</v>
      </c>
      <c r="H55" s="23"/>
      <c r="I55" s="146" t="s">
        <v>18</v>
      </c>
      <c r="J55" s="147"/>
      <c r="K55" s="363">
        <f>-C4</f>
        <v>-345633.69</v>
      </c>
      <c r="L55" s="364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45109</v>
      </c>
      <c r="D57" s="327" t="s">
        <v>21</v>
      </c>
      <c r="E57" s="328"/>
      <c r="F57" s="316">
        <v>359108.11</v>
      </c>
      <c r="I57" s="368" t="s">
        <v>22</v>
      </c>
      <c r="J57" s="369"/>
      <c r="K57" s="370">
        <f>K53+K55</f>
        <v>-2995180.81</v>
      </c>
      <c r="L57" s="37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M45:M46"/>
    <mergeCell ref="N45:N46"/>
    <mergeCell ref="H51:I51"/>
    <mergeCell ref="K51:L51"/>
    <mergeCell ref="M51:N51"/>
    <mergeCell ref="D52:E52"/>
    <mergeCell ref="B1:B2"/>
    <mergeCell ref="C1:M1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52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75" t="s">
        <v>299</v>
      </c>
      <c r="B3" s="376" t="s">
        <v>300</v>
      </c>
      <c r="C3" s="378">
        <v>3978.8</v>
      </c>
      <c r="D3" s="244"/>
      <c r="E3" s="220"/>
      <c r="F3" s="180">
        <f>C3-E3</f>
        <v>3978.8</v>
      </c>
    </row>
    <row r="4" spans="1:7" ht="22.5" customHeight="1" x14ac:dyDescent="0.25">
      <c r="A4" s="375" t="s">
        <v>299</v>
      </c>
      <c r="B4" s="376" t="s">
        <v>301</v>
      </c>
      <c r="C4" s="378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75" t="s">
        <v>299</v>
      </c>
      <c r="B5" s="376" t="s">
        <v>302</v>
      </c>
      <c r="C5" s="378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75" t="s">
        <v>303</v>
      </c>
      <c r="B6" s="376" t="s">
        <v>304</v>
      </c>
      <c r="C6" s="378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75" t="s">
        <v>305</v>
      </c>
      <c r="B7" s="376" t="s">
        <v>306</v>
      </c>
      <c r="C7" s="378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75" t="s">
        <v>305</v>
      </c>
      <c r="B8" s="376" t="s">
        <v>307</v>
      </c>
      <c r="C8" s="378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75" t="s">
        <v>308</v>
      </c>
      <c r="B9" s="376" t="s">
        <v>309</v>
      </c>
      <c r="C9" s="378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75" t="s">
        <v>308</v>
      </c>
      <c r="B10" s="376" t="s">
        <v>310</v>
      </c>
      <c r="C10" s="378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75" t="s">
        <v>311</v>
      </c>
      <c r="B11" s="376" t="s">
        <v>312</v>
      </c>
      <c r="C11" s="378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75" t="s">
        <v>311</v>
      </c>
      <c r="B12" s="376" t="s">
        <v>313</v>
      </c>
      <c r="C12" s="378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75" t="s">
        <v>314</v>
      </c>
      <c r="B13" s="376" t="s">
        <v>315</v>
      </c>
      <c r="C13" s="378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75" t="s">
        <v>314</v>
      </c>
      <c r="B14" s="376" t="s">
        <v>316</v>
      </c>
      <c r="C14" s="378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75" t="s">
        <v>317</v>
      </c>
      <c r="B15" s="376" t="s">
        <v>318</v>
      </c>
      <c r="C15" s="378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75" t="s">
        <v>317</v>
      </c>
      <c r="B16" s="376" t="s">
        <v>319</v>
      </c>
      <c r="C16" s="378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75" t="s">
        <v>320</v>
      </c>
      <c r="B17" s="376" t="s">
        <v>321</v>
      </c>
      <c r="C17" s="378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75" t="s">
        <v>320</v>
      </c>
      <c r="B18" s="376" t="s">
        <v>322</v>
      </c>
      <c r="C18" s="378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75" t="s">
        <v>320</v>
      </c>
      <c r="B19" s="376" t="s">
        <v>323</v>
      </c>
      <c r="C19" s="378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75" t="s">
        <v>324</v>
      </c>
      <c r="B20" s="376" t="s">
        <v>325</v>
      </c>
      <c r="C20" s="378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75" t="s">
        <v>326</v>
      </c>
      <c r="B21" s="376" t="s">
        <v>327</v>
      </c>
      <c r="C21" s="378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75" t="s">
        <v>326</v>
      </c>
      <c r="B22" s="376" t="s">
        <v>328</v>
      </c>
      <c r="C22" s="378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75" t="s">
        <v>326</v>
      </c>
      <c r="B23" s="376" t="s">
        <v>329</v>
      </c>
      <c r="C23" s="378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75" t="s">
        <v>330</v>
      </c>
      <c r="B24" s="376" t="s">
        <v>331</v>
      </c>
      <c r="C24" s="378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75" t="s">
        <v>332</v>
      </c>
      <c r="B25" s="376" t="s">
        <v>333</v>
      </c>
      <c r="C25" s="378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75" t="s">
        <v>332</v>
      </c>
      <c r="B26" s="376" t="s">
        <v>334</v>
      </c>
      <c r="C26" s="378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75" t="s">
        <v>335</v>
      </c>
      <c r="B27" s="376" t="s">
        <v>336</v>
      </c>
      <c r="C27" s="378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75" t="s">
        <v>335</v>
      </c>
      <c r="B28" s="376" t="s">
        <v>337</v>
      </c>
      <c r="C28" s="378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75" t="s">
        <v>335</v>
      </c>
      <c r="B29" s="376" t="s">
        <v>338</v>
      </c>
      <c r="C29" s="378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75" t="s">
        <v>335</v>
      </c>
      <c r="B30" s="376" t="s">
        <v>339</v>
      </c>
      <c r="C30" s="378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75" t="s">
        <v>335</v>
      </c>
      <c r="B31" s="376" t="s">
        <v>340</v>
      </c>
      <c r="C31" s="378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75" t="s">
        <v>341</v>
      </c>
      <c r="B32" s="376" t="s">
        <v>342</v>
      </c>
      <c r="C32" s="378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75" t="s">
        <v>341</v>
      </c>
      <c r="B33" s="376" t="s">
        <v>343</v>
      </c>
      <c r="C33" s="378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75" t="s">
        <v>341</v>
      </c>
      <c r="B34" s="376" t="s">
        <v>344</v>
      </c>
      <c r="C34" s="378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75" t="s">
        <v>345</v>
      </c>
      <c r="B35" s="376" t="s">
        <v>346</v>
      </c>
      <c r="C35" s="378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75" t="s">
        <v>345</v>
      </c>
      <c r="B36" s="376" t="s">
        <v>347</v>
      </c>
      <c r="C36" s="378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75" t="s">
        <v>348</v>
      </c>
      <c r="B37" s="376" t="s">
        <v>349</v>
      </c>
      <c r="C37" s="378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75" t="s">
        <v>348</v>
      </c>
      <c r="B38" s="376" t="s">
        <v>350</v>
      </c>
      <c r="C38" s="378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75" t="s">
        <v>351</v>
      </c>
      <c r="B39" s="376" t="s">
        <v>352</v>
      </c>
      <c r="C39" s="378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75" t="s">
        <v>353</v>
      </c>
      <c r="B40" s="376" t="s">
        <v>354</v>
      </c>
      <c r="C40" s="378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75" t="s">
        <v>353</v>
      </c>
      <c r="B41" s="376" t="s">
        <v>355</v>
      </c>
      <c r="C41" s="378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75" t="s">
        <v>356</v>
      </c>
      <c r="B42" s="376" t="s">
        <v>357</v>
      </c>
      <c r="C42" s="378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75" t="s">
        <v>356</v>
      </c>
      <c r="B43" s="376" t="s">
        <v>358</v>
      </c>
      <c r="C43" s="378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75" t="s">
        <v>356</v>
      </c>
      <c r="B44" s="376" t="s">
        <v>359</v>
      </c>
      <c r="C44" s="378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75" t="s">
        <v>356</v>
      </c>
      <c r="B45" s="376" t="s">
        <v>360</v>
      </c>
      <c r="C45" s="378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75" t="s">
        <v>361</v>
      </c>
      <c r="B46" s="376" t="s">
        <v>362</v>
      </c>
      <c r="C46" s="378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80">
        <v>45108</v>
      </c>
      <c r="B47" s="376" t="s">
        <v>364</v>
      </c>
      <c r="C47" s="377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80">
        <v>45108</v>
      </c>
      <c r="B48" s="376" t="s">
        <v>365</v>
      </c>
      <c r="C48" s="377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80"/>
      <c r="B49" s="376"/>
      <c r="C49" s="377"/>
      <c r="D49" s="192"/>
      <c r="E49" s="100"/>
      <c r="F49" s="183">
        <f t="shared" si="0"/>
        <v>3128572.2299999995</v>
      </c>
    </row>
    <row r="50" spans="1:6" ht="23.25" customHeight="1" x14ac:dyDescent="0.25">
      <c r="A50" s="380"/>
      <c r="B50" s="376"/>
      <c r="C50" s="377"/>
      <c r="D50" s="192"/>
      <c r="E50" s="100"/>
      <c r="F50" s="183">
        <f t="shared" si="0"/>
        <v>3128572.2299999995</v>
      </c>
    </row>
    <row r="51" spans="1:6" ht="23.25" customHeight="1" x14ac:dyDescent="0.25">
      <c r="A51" s="380"/>
      <c r="B51" s="376"/>
      <c r="C51" s="377"/>
      <c r="D51" s="192"/>
      <c r="E51" s="100"/>
      <c r="F51" s="183">
        <f t="shared" si="0"/>
        <v>3128572.2299999995</v>
      </c>
    </row>
    <row r="52" spans="1:6" ht="23.25" customHeight="1" x14ac:dyDescent="0.25">
      <c r="A52" s="379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79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79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2"/>
      <c r="C1" s="334" t="s">
        <v>61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6"/>
      <c r="R3" s="341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43" t="s">
        <v>4</v>
      </c>
      <c r="F4" s="344"/>
      <c r="H4" s="345" t="s">
        <v>5</v>
      </c>
      <c r="I4" s="346"/>
      <c r="J4" s="18"/>
      <c r="K4" s="19"/>
      <c r="L4" s="20"/>
      <c r="M4" s="21" t="s">
        <v>6</v>
      </c>
      <c r="N4" s="22" t="s">
        <v>7</v>
      </c>
      <c r="P4" s="359" t="s">
        <v>8</v>
      </c>
      <c r="Q4" s="360"/>
      <c r="R4" s="358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39">
        <f>SUM(M5:M39)</f>
        <v>2238523</v>
      </c>
      <c r="N45" s="350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40"/>
      <c r="N46" s="35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2" t="s">
        <v>13</v>
      </c>
      <c r="I51" s="353"/>
      <c r="J51" s="135"/>
      <c r="K51" s="354">
        <f>I49+L49</f>
        <v>90767.040000000008</v>
      </c>
      <c r="L51" s="355"/>
      <c r="M51" s="356">
        <f>N45+M45</f>
        <v>2335781</v>
      </c>
      <c r="N51" s="357"/>
      <c r="P51" s="36"/>
      <c r="Q51" s="9"/>
    </row>
    <row r="52" spans="1:17" ht="15.75" x14ac:dyDescent="0.25">
      <c r="D52" s="349" t="s">
        <v>14</v>
      </c>
      <c r="E52" s="349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20" t="s">
        <v>15</v>
      </c>
      <c r="E53" s="320"/>
      <c r="F53" s="131">
        <v>-2224189.7400000002</v>
      </c>
      <c r="I53" s="321" t="s">
        <v>16</v>
      </c>
      <c r="J53" s="322"/>
      <c r="K53" s="323">
        <f>F55+F56+F57</f>
        <v>296963.76999999973</v>
      </c>
      <c r="L53" s="324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25">
        <f>-C4</f>
        <v>-223528.9</v>
      </c>
      <c r="L55" s="326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27" t="s">
        <v>21</v>
      </c>
      <c r="E57" s="328"/>
      <c r="F57" s="151">
        <v>230554.55</v>
      </c>
      <c r="I57" s="329" t="s">
        <v>22</v>
      </c>
      <c r="J57" s="330"/>
      <c r="K57" s="331">
        <f>K53+K55</f>
        <v>73434.869999999733</v>
      </c>
      <c r="L57" s="331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2"/>
      <c r="C1" s="334" t="s">
        <v>115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6"/>
      <c r="R3" s="341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43" t="s">
        <v>4</v>
      </c>
      <c r="F4" s="344"/>
      <c r="H4" s="345" t="s">
        <v>5</v>
      </c>
      <c r="I4" s="346"/>
      <c r="J4" s="255"/>
      <c r="K4" s="256"/>
      <c r="L4" s="16"/>
      <c r="M4" s="21" t="s">
        <v>6</v>
      </c>
      <c r="N4" s="22" t="s">
        <v>7</v>
      </c>
      <c r="P4" s="359" t="s">
        <v>8</v>
      </c>
      <c r="Q4" s="360"/>
      <c r="R4" s="358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39">
        <f>SUM(M5:M39)</f>
        <v>2689952</v>
      </c>
      <c r="N45" s="350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0"/>
      <c r="N46" s="35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2" t="s">
        <v>13</v>
      </c>
      <c r="I51" s="353"/>
      <c r="J51" s="135"/>
      <c r="K51" s="354">
        <f>I49+L49</f>
        <v>425400.67</v>
      </c>
      <c r="L51" s="355"/>
      <c r="M51" s="356">
        <f>N45+M45</f>
        <v>2751374</v>
      </c>
      <c r="N51" s="357"/>
      <c r="P51" s="36"/>
      <c r="Q51" s="9"/>
    </row>
    <row r="52" spans="1:17" x14ac:dyDescent="0.25">
      <c r="D52" s="349" t="s">
        <v>14</v>
      </c>
      <c r="E52" s="349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20" t="s">
        <v>15</v>
      </c>
      <c r="E53" s="320"/>
      <c r="F53" s="131">
        <v>-2869426.04</v>
      </c>
      <c r="I53" s="321" t="s">
        <v>16</v>
      </c>
      <c r="J53" s="322"/>
      <c r="K53" s="361">
        <f>F55+F56+F57</f>
        <v>-32021.369999999937</v>
      </c>
      <c r="L53" s="36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63">
        <f>-C4</f>
        <v>-230554.55</v>
      </c>
      <c r="L55" s="364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27" t="s">
        <v>21</v>
      </c>
      <c r="E57" s="328"/>
      <c r="F57" s="151">
        <v>341192.34</v>
      </c>
      <c r="I57" s="365" t="s">
        <v>170</v>
      </c>
      <c r="J57" s="366"/>
      <c r="K57" s="367">
        <f>K53+K55</f>
        <v>-262575.91999999993</v>
      </c>
      <c r="L57" s="36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2"/>
      <c r="C1" s="334" t="s">
        <v>171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6"/>
      <c r="R3" s="371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43" t="s">
        <v>4</v>
      </c>
      <c r="F4" s="344"/>
      <c r="H4" s="345" t="s">
        <v>5</v>
      </c>
      <c r="I4" s="346"/>
      <c r="J4" s="255"/>
      <c r="K4" s="256"/>
      <c r="L4" s="16"/>
      <c r="M4" s="21" t="s">
        <v>6</v>
      </c>
      <c r="N4" s="22" t="s">
        <v>7</v>
      </c>
      <c r="P4" s="359" t="s">
        <v>8</v>
      </c>
      <c r="Q4" s="360"/>
      <c r="R4" s="372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39">
        <f>SUM(M5:M39)</f>
        <v>2488709</v>
      </c>
      <c r="N45" s="350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40"/>
      <c r="N46" s="35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2" t="s">
        <v>13</v>
      </c>
      <c r="I51" s="353"/>
      <c r="J51" s="135"/>
      <c r="K51" s="354">
        <f>I49+L49</f>
        <v>124244.06999999999</v>
      </c>
      <c r="L51" s="355"/>
      <c r="M51" s="356">
        <f>N45+M45</f>
        <v>2567419</v>
      </c>
      <c r="N51" s="357"/>
      <c r="P51" s="36"/>
      <c r="Q51" s="9"/>
    </row>
    <row r="52" spans="1:17" x14ac:dyDescent="0.25">
      <c r="D52" s="349" t="s">
        <v>14</v>
      </c>
      <c r="E52" s="349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20" t="s">
        <v>15</v>
      </c>
      <c r="E53" s="320"/>
      <c r="F53" s="131">
        <v>-2463938.5299999998</v>
      </c>
      <c r="I53" s="321" t="s">
        <v>16</v>
      </c>
      <c r="J53" s="322"/>
      <c r="K53" s="361">
        <f>F55+F56+F57</f>
        <v>439109.10000000038</v>
      </c>
      <c r="L53" s="36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63">
        <f>-C4</f>
        <v>-341192.34</v>
      </c>
      <c r="L55" s="364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27" t="s">
        <v>21</v>
      </c>
      <c r="E57" s="328"/>
      <c r="F57" s="151">
        <v>394548.7</v>
      </c>
      <c r="I57" s="368" t="s">
        <v>22</v>
      </c>
      <c r="J57" s="369"/>
      <c r="K57" s="370">
        <f>K53+K55</f>
        <v>97916.760000000359</v>
      </c>
      <c r="L57" s="37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2"/>
      <c r="C1" s="334" t="s">
        <v>231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6"/>
      <c r="R3" s="373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43" t="s">
        <v>4</v>
      </c>
      <c r="F4" s="344"/>
      <c r="H4" s="345" t="s">
        <v>5</v>
      </c>
      <c r="I4" s="346"/>
      <c r="J4" s="255"/>
      <c r="K4" s="256"/>
      <c r="L4" s="16"/>
      <c r="M4" s="21" t="s">
        <v>6</v>
      </c>
      <c r="N4" s="22" t="s">
        <v>7</v>
      </c>
      <c r="P4" s="359" t="s">
        <v>8</v>
      </c>
      <c r="Q4" s="360"/>
      <c r="R4" s="374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39">
        <f>SUM(M5:M39)</f>
        <v>3007589</v>
      </c>
      <c r="N45" s="350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0"/>
      <c r="N46" s="35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2" t="s">
        <v>13</v>
      </c>
      <c r="I51" s="353"/>
      <c r="J51" s="135"/>
      <c r="K51" s="354">
        <f>I49+L49</f>
        <v>84500.43</v>
      </c>
      <c r="L51" s="355"/>
      <c r="M51" s="356">
        <f>N45+M45</f>
        <v>3037341</v>
      </c>
      <c r="N51" s="357"/>
      <c r="P51" s="36"/>
      <c r="Q51" s="9"/>
    </row>
    <row r="52" spans="1:17" x14ac:dyDescent="0.25">
      <c r="D52" s="349" t="s">
        <v>14</v>
      </c>
      <c r="E52" s="349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20" t="s">
        <v>15</v>
      </c>
      <c r="E53" s="320"/>
      <c r="F53" s="131">
        <v>-2955802.29</v>
      </c>
      <c r="I53" s="321" t="s">
        <v>16</v>
      </c>
      <c r="J53" s="322"/>
      <c r="K53" s="361">
        <f>F55+F56+F57</f>
        <v>419364.9699999998</v>
      </c>
      <c r="L53" s="36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63">
        <f>-C4</f>
        <v>-394548.7</v>
      </c>
      <c r="L55" s="364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27" t="s">
        <v>21</v>
      </c>
      <c r="E57" s="328"/>
      <c r="F57" s="316">
        <v>345633.69</v>
      </c>
      <c r="I57" s="368" t="s">
        <v>22</v>
      </c>
      <c r="J57" s="369"/>
      <c r="K57" s="370">
        <f>K53+K55</f>
        <v>24816.269999999786</v>
      </c>
      <c r="L57" s="37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2023-07-08T21:53:50Z</dcterms:modified>
</cp:coreProperties>
</file>