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195" yWindow="915" windowWidth="16905" windowHeight="10110" firstSheet="14" activeTab="1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Hoja3" sheetId="19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<sst xmlns="http://schemas.openxmlformats.org/spreadsheetml/2006/main" count="913" uniqueCount="473">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</sst>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9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17"/>
      <c r="C1" s="319" t="s">
        <v>28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18" ht="16.5" thickBot="1" x14ac:dyDescent="0.3">
      <c r="B2" s="318"/>
      <c r="C2" s="2"/>
      <c r="H2" s="4"/>
      <c r="I2" s="5"/>
      <c r="J2" s="6"/>
      <c r="L2" s="7"/>
      <c r="M2" s="5"/>
      <c r="N2" s="8"/>
    </row>
    <row r="3" spans="1:18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7">
        <f>SUM(M5:M39)</f>
        <v>1527030</v>
      </c>
      <c r="N40" s="339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8"/>
      <c r="N41" s="34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50143.28</v>
      </c>
      <c r="L53" s="344"/>
      <c r="M53" s="345">
        <f>N40+M40</f>
        <v>1577043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-1419082.77</v>
      </c>
      <c r="I55" s="349" t="s">
        <v>15</v>
      </c>
      <c r="J55" s="350"/>
      <c r="K55" s="351">
        <f>F57+F58+F59</f>
        <v>296963.46999999997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53">
        <f>-C4</f>
        <v>-221059.7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30" t="s">
        <v>20</v>
      </c>
      <c r="E59" s="331"/>
      <c r="F59" s="129">
        <v>154314.51999999999</v>
      </c>
      <c r="I59" s="332" t="s">
        <v>168</v>
      </c>
      <c r="J59" s="333"/>
      <c r="K59" s="334">
        <f>K55+K57</f>
        <v>75903.76999999996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17"/>
      <c r="C1" s="319" t="s">
        <v>326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7">
        <f>SUM(M5:M39)</f>
        <v>2772689</v>
      </c>
      <c r="N40" s="339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38"/>
      <c r="N41" s="340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60691.69</v>
      </c>
      <c r="L53" s="344"/>
      <c r="M53" s="345">
        <f>N40+M40</f>
        <v>2880043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-2875380.48</v>
      </c>
      <c r="I55" s="349" t="s">
        <v>15</v>
      </c>
      <c r="J55" s="350"/>
      <c r="K55" s="351">
        <f>F57+F58+F59</f>
        <v>247554.74000000008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53">
        <f>-C4</f>
        <v>-149938.81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30" t="s">
        <v>20</v>
      </c>
      <c r="E59" s="331"/>
      <c r="F59" s="129">
        <v>232165.91</v>
      </c>
      <c r="I59" s="332" t="s">
        <v>168</v>
      </c>
      <c r="J59" s="333"/>
      <c r="K59" s="334">
        <f>K55+K57</f>
        <v>97615.93000000008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7"/>
      <c r="C1" s="319" t="s">
        <v>380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7">
        <f>SUM(M5:M39)</f>
        <v>2373103</v>
      </c>
      <c r="N40" s="339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8"/>
      <c r="N41" s="34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79649.720000000016</v>
      </c>
      <c r="L53" s="344"/>
      <c r="M53" s="345">
        <f>N40+M40</f>
        <v>2440411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-2471332.31</v>
      </c>
      <c r="I55" s="349" t="s">
        <v>15</v>
      </c>
      <c r="J55" s="350"/>
      <c r="K55" s="351">
        <f>F57+F58+F59</f>
        <v>214026.38999999972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53">
        <f>-C4</f>
        <v>-232165.91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30" t="s">
        <v>20</v>
      </c>
      <c r="E59" s="331"/>
      <c r="F59" s="129">
        <v>273736.42</v>
      </c>
      <c r="I59" s="332" t="s">
        <v>325</v>
      </c>
      <c r="J59" s="333"/>
      <c r="K59" s="334">
        <f>K55+K57</f>
        <v>-18139.520000000281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28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7"/>
      <c r="C1" s="319" t="s">
        <v>421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7">
        <f>SUM(M5:M39)</f>
        <v>2375259</v>
      </c>
      <c r="N40" s="339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8"/>
      <c r="N41" s="340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52857.25</v>
      </c>
      <c r="L53" s="344"/>
      <c r="M53" s="345">
        <f>N40+M40</f>
        <v>2436376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-2401197.5699999998</v>
      </c>
      <c r="I55" s="349" t="s">
        <v>15</v>
      </c>
      <c r="J55" s="350"/>
      <c r="K55" s="351">
        <f>F57+F58+F59</f>
        <v>259241.77000000016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53">
        <f>-C4</f>
        <v>-273736.42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30" t="s">
        <v>20</v>
      </c>
      <c r="E59" s="331"/>
      <c r="F59" s="129">
        <v>236400.59</v>
      </c>
      <c r="I59" s="356" t="s">
        <v>325</v>
      </c>
      <c r="J59" s="357"/>
      <c r="K59" s="358">
        <f>K55+K57</f>
        <v>-14494.64999999982</v>
      </c>
      <c r="L59" s="35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tabSelected="1" workbookViewId="0">
      <pane xSplit="1" ySplit="4" topLeftCell="E29" activePane="bottomRight" state="frozen"/>
      <selection pane="topRight" activeCell="B1" sqref="B1"/>
      <selection pane="bottomLeft" activeCell="A5" sqref="A5"/>
      <selection pane="bottomRight"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17"/>
      <c r="C1" s="319" t="s">
        <v>465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0</v>
      </c>
      <c r="D39" s="77"/>
      <c r="E39" s="26">
        <v>44836</v>
      </c>
      <c r="F39" s="83"/>
      <c r="H39" s="28">
        <v>44836</v>
      </c>
      <c r="I39" s="29"/>
      <c r="J39" s="71"/>
      <c r="K39" s="266"/>
      <c r="L39" s="73"/>
      <c r="M39" s="30">
        <v>0</v>
      </c>
      <c r="N39" s="31">
        <v>0</v>
      </c>
      <c r="O39" s="314"/>
      <c r="P39" s="32">
        <f t="shared" si="0"/>
        <v>0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/>
      <c r="K40" s="74"/>
      <c r="L40" s="73"/>
      <c r="M40" s="337">
        <f>SUM(M5:M39)</f>
        <v>3005853.5</v>
      </c>
      <c r="N40" s="339">
        <f>SUM(N5:N39)</f>
        <v>72748</v>
      </c>
      <c r="P40" s="32">
        <f t="shared" si="0"/>
        <v>3078601.5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8"/>
      <c r="N41" s="340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/>
      <c r="K42" s="74"/>
      <c r="L42" s="78"/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131688</v>
      </c>
      <c r="D51" s="103"/>
      <c r="E51" s="104" t="s">
        <v>9</v>
      </c>
      <c r="F51" s="105">
        <f>SUM(F5:F50)</f>
        <v>3219291</v>
      </c>
      <c r="G51" s="103"/>
      <c r="H51" s="106" t="s">
        <v>10</v>
      </c>
      <c r="I51" s="107">
        <f>SUM(I5:I50)</f>
        <v>5182</v>
      </c>
      <c r="J51" s="108"/>
      <c r="K51" s="109" t="s">
        <v>11</v>
      </c>
      <c r="L51" s="110">
        <f>SUM(L5:L50)</f>
        <v>57204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62386</v>
      </c>
      <c r="L53" s="344"/>
      <c r="M53" s="345">
        <f>N40+M40</f>
        <v>3078601.5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3025217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0</v>
      </c>
      <c r="I55" s="349" t="s">
        <v>15</v>
      </c>
      <c r="J55" s="350"/>
      <c r="K55" s="351">
        <f>F57+F58+F59</f>
        <v>3025217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3025217</v>
      </c>
      <c r="H57" s="22"/>
      <c r="I57" s="124" t="s">
        <v>17</v>
      </c>
      <c r="J57" s="125"/>
      <c r="K57" s="353">
        <f>-C4</f>
        <v>-236400.59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30" t="s">
        <v>20</v>
      </c>
      <c r="E59" s="331"/>
      <c r="F59" s="129">
        <v>0</v>
      </c>
      <c r="I59" s="356" t="s">
        <v>325</v>
      </c>
      <c r="J59" s="357"/>
      <c r="K59" s="358">
        <f>K55+K57</f>
        <v>2788816.41</v>
      </c>
      <c r="L59" s="35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workbookViewId="0">
      <selection activeCell="F9" sqref="F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/>
      <c r="B3" s="255"/>
      <c r="C3" s="256"/>
      <c r="D3" s="302"/>
      <c r="E3" s="303"/>
      <c r="F3" s="152">
        <f>C3-E3</f>
        <v>0</v>
      </c>
      <c r="J3" s="127"/>
    </row>
    <row r="4" spans="1:10" ht="15.75" x14ac:dyDescent="0.25">
      <c r="A4" s="257"/>
      <c r="B4" s="258"/>
      <c r="C4" s="127"/>
      <c r="D4" s="302"/>
      <c r="E4" s="294"/>
      <c r="F4" s="188">
        <f>C4-E4+F3</f>
        <v>0</v>
      </c>
      <c r="J4" s="256"/>
    </row>
    <row r="5" spans="1:10" ht="15.75" x14ac:dyDescent="0.25">
      <c r="A5" s="257"/>
      <c r="B5" s="258"/>
      <c r="C5" s="127"/>
      <c r="D5" s="302"/>
      <c r="E5" s="294"/>
      <c r="F5" s="188">
        <f t="shared" ref="F5:F68" si="0">C5-E5+F4</f>
        <v>0</v>
      </c>
      <c r="J5" s="127"/>
    </row>
    <row r="6" spans="1:10" ht="18.75" x14ac:dyDescent="0.3">
      <c r="A6" s="257"/>
      <c r="B6" s="258"/>
      <c r="C6" s="127"/>
      <c r="D6" s="302"/>
      <c r="E6" s="294"/>
      <c r="F6" s="188">
        <f t="shared" si="0"/>
        <v>0</v>
      </c>
      <c r="G6" s="156"/>
      <c r="J6" s="127"/>
    </row>
    <row r="7" spans="1:10" ht="15.75" x14ac:dyDescent="0.25">
      <c r="A7" s="257"/>
      <c r="B7" s="258"/>
      <c r="C7" s="127"/>
      <c r="D7" s="302"/>
      <c r="E7" s="294"/>
      <c r="F7" s="188">
        <f t="shared" si="0"/>
        <v>0</v>
      </c>
      <c r="J7" s="127"/>
    </row>
    <row r="8" spans="1:10" ht="15.75" x14ac:dyDescent="0.25">
      <c r="A8" s="257"/>
      <c r="B8" s="258"/>
      <c r="C8" s="127"/>
      <c r="D8" s="302"/>
      <c r="E8" s="294"/>
      <c r="F8" s="188">
        <f t="shared" si="0"/>
        <v>0</v>
      </c>
      <c r="J8" s="127"/>
    </row>
    <row r="9" spans="1:10" ht="15.75" x14ac:dyDescent="0.25">
      <c r="A9" s="257"/>
      <c r="B9" s="258"/>
      <c r="C9" s="127"/>
      <c r="D9" s="276"/>
      <c r="E9" s="277"/>
      <c r="F9" s="188">
        <f t="shared" si="0"/>
        <v>0</v>
      </c>
      <c r="J9" s="127"/>
    </row>
    <row r="10" spans="1:10" ht="15.75" x14ac:dyDescent="0.25">
      <c r="A10" s="257"/>
      <c r="B10" s="258"/>
      <c r="C10" s="127"/>
      <c r="D10" s="276"/>
      <c r="E10" s="277"/>
      <c r="F10" s="188">
        <f t="shared" si="0"/>
        <v>0</v>
      </c>
      <c r="J10" s="33">
        <v>0</v>
      </c>
    </row>
    <row r="11" spans="1:10" ht="15.75" x14ac:dyDescent="0.25">
      <c r="A11" s="257"/>
      <c r="B11" s="258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18.75" x14ac:dyDescent="0.3">
      <c r="A12" s="257"/>
      <c r="B12" s="258"/>
      <c r="C12" s="127"/>
      <c r="D12" s="276"/>
      <c r="E12" s="277"/>
      <c r="F12" s="188">
        <f t="shared" si="0"/>
        <v>0</v>
      </c>
      <c r="G12" s="156"/>
    </row>
    <row r="13" spans="1:10" ht="15.75" x14ac:dyDescent="0.25">
      <c r="A13" s="257"/>
      <c r="B13" s="258"/>
      <c r="C13" s="127"/>
      <c r="D13" s="276"/>
      <c r="E13" s="277"/>
      <c r="F13" s="188">
        <f t="shared" si="0"/>
        <v>0</v>
      </c>
    </row>
    <row r="14" spans="1:10" ht="15.75" x14ac:dyDescent="0.25">
      <c r="A14" s="257"/>
      <c r="B14" s="258"/>
      <c r="C14" s="127"/>
      <c r="D14" s="276"/>
      <c r="E14" s="277"/>
      <c r="F14" s="188">
        <f t="shared" si="0"/>
        <v>0</v>
      </c>
    </row>
    <row r="15" spans="1:10" ht="15.75" x14ac:dyDescent="0.25">
      <c r="A15" s="257"/>
      <c r="B15" s="258"/>
      <c r="C15" s="127"/>
      <c r="D15" s="276"/>
      <c r="E15" s="277"/>
      <c r="F15" s="188">
        <f t="shared" si="0"/>
        <v>0</v>
      </c>
    </row>
    <row r="16" spans="1:10" ht="15.75" x14ac:dyDescent="0.25">
      <c r="A16" s="257"/>
      <c r="B16" s="258"/>
      <c r="C16" s="127"/>
      <c r="D16" s="276"/>
      <c r="E16" s="277"/>
      <c r="F16" s="188">
        <f t="shared" si="0"/>
        <v>0</v>
      </c>
    </row>
    <row r="17" spans="1:7" ht="15.75" x14ac:dyDescent="0.25">
      <c r="A17" s="257"/>
      <c r="B17" s="258"/>
      <c r="C17" s="127"/>
      <c r="D17" s="276"/>
      <c r="E17" s="277"/>
      <c r="F17" s="188">
        <f t="shared" si="0"/>
        <v>0</v>
      </c>
    </row>
    <row r="18" spans="1:7" ht="15.75" x14ac:dyDescent="0.25">
      <c r="A18" s="257"/>
      <c r="B18" s="258"/>
      <c r="C18" s="127"/>
      <c r="D18" s="304"/>
      <c r="E18" s="274"/>
      <c r="F18" s="188">
        <f t="shared" si="0"/>
        <v>0</v>
      </c>
    </row>
    <row r="19" spans="1:7" ht="15.75" x14ac:dyDescent="0.25">
      <c r="A19" s="257"/>
      <c r="B19" s="258"/>
      <c r="C19" s="127"/>
      <c r="D19" s="304"/>
      <c r="E19" s="274"/>
      <c r="F19" s="188">
        <f t="shared" si="0"/>
        <v>0</v>
      </c>
    </row>
    <row r="20" spans="1:7" ht="15.75" x14ac:dyDescent="0.25">
      <c r="A20" s="257"/>
      <c r="B20" s="258"/>
      <c r="C20" s="127"/>
      <c r="D20" s="304"/>
      <c r="E20" s="274"/>
      <c r="F20" s="188">
        <f t="shared" si="0"/>
        <v>0</v>
      </c>
    </row>
    <row r="21" spans="1:7" ht="15.75" x14ac:dyDescent="0.25">
      <c r="A21" s="257"/>
      <c r="B21" s="258"/>
      <c r="C21" s="127"/>
      <c r="D21" s="304"/>
      <c r="E21" s="274"/>
      <c r="F21" s="188">
        <f t="shared" si="0"/>
        <v>0</v>
      </c>
    </row>
    <row r="22" spans="1:7" ht="15.75" x14ac:dyDescent="0.25">
      <c r="A22" s="257"/>
      <c r="B22" s="258"/>
      <c r="C22" s="127"/>
      <c r="D22" s="304"/>
      <c r="E22" s="274"/>
      <c r="F22" s="188">
        <f t="shared" si="0"/>
        <v>0</v>
      </c>
    </row>
    <row r="23" spans="1:7" ht="15.75" x14ac:dyDescent="0.25">
      <c r="A23" s="257"/>
      <c r="B23" s="258"/>
      <c r="C23" s="127"/>
      <c r="D23" s="304"/>
      <c r="E23" s="274"/>
      <c r="F23" s="188">
        <f t="shared" si="0"/>
        <v>0</v>
      </c>
    </row>
    <row r="24" spans="1:7" ht="18.75" x14ac:dyDescent="0.3">
      <c r="A24" s="257"/>
      <c r="B24" s="258"/>
      <c r="C24" s="127"/>
      <c r="D24" s="304"/>
      <c r="E24" s="274"/>
      <c r="F24" s="188">
        <f t="shared" si="0"/>
        <v>0</v>
      </c>
      <c r="G24" s="156"/>
    </row>
    <row r="25" spans="1:7" ht="15.75" x14ac:dyDescent="0.25">
      <c r="A25" s="257"/>
      <c r="B25" s="258"/>
      <c r="C25" s="127"/>
      <c r="D25" s="304"/>
      <c r="E25" s="274"/>
      <c r="F25" s="188">
        <f t="shared" si="0"/>
        <v>0</v>
      </c>
    </row>
    <row r="26" spans="1:7" ht="15.75" x14ac:dyDescent="0.25">
      <c r="A26" s="257"/>
      <c r="B26" s="258"/>
      <c r="C26" s="127"/>
      <c r="D26" s="259"/>
      <c r="E26" s="127"/>
      <c r="F26" s="188">
        <f t="shared" si="0"/>
        <v>0</v>
      </c>
    </row>
    <row r="27" spans="1:7" ht="18.75" customHeight="1" x14ac:dyDescent="0.25">
      <c r="A27" s="257"/>
      <c r="B27" s="258"/>
      <c r="C27" s="127"/>
      <c r="D27" s="259"/>
      <c r="E27" s="127"/>
      <c r="F27" s="188">
        <f t="shared" si="0"/>
        <v>0</v>
      </c>
    </row>
    <row r="28" spans="1:7" ht="18.75" customHeight="1" x14ac:dyDescent="0.25">
      <c r="A28" s="257"/>
      <c r="B28" s="258"/>
      <c r="C28" s="127"/>
      <c r="D28" s="259"/>
      <c r="E28" s="127"/>
      <c r="F28" s="188">
        <f t="shared" si="0"/>
        <v>0</v>
      </c>
    </row>
    <row r="29" spans="1:7" ht="18.75" customHeight="1" x14ac:dyDescent="0.25">
      <c r="A29" s="257"/>
      <c r="B29" s="258"/>
      <c r="C29" s="127"/>
      <c r="D29" s="259"/>
      <c r="E29" s="127"/>
      <c r="F29" s="188">
        <f t="shared" si="0"/>
        <v>0</v>
      </c>
    </row>
    <row r="30" spans="1:7" ht="18.75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7"/>
      <c r="C1" s="319" t="s">
        <v>125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355">
        <f>SUM(M5:M39)</f>
        <v>1636108</v>
      </c>
      <c r="N40" s="339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8"/>
      <c r="N41" s="34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45634.280000000006</v>
      </c>
      <c r="L53" s="344"/>
      <c r="M53" s="345">
        <f>N40+M40</f>
        <v>1691783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-1631962.77</v>
      </c>
      <c r="I55" s="349" t="s">
        <v>15</v>
      </c>
      <c r="J55" s="350"/>
      <c r="K55" s="351">
        <f>F57+F58+F59</f>
        <v>238822.13999999996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53">
        <f>-C4</f>
        <v>-154314.51999999999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30" t="s">
        <v>20</v>
      </c>
      <c r="E59" s="331"/>
      <c r="F59" s="129">
        <v>184342.19</v>
      </c>
      <c r="I59" s="332" t="s">
        <v>168</v>
      </c>
      <c r="J59" s="333"/>
      <c r="K59" s="334">
        <f>K55+K57</f>
        <v>84507.619999999966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7"/>
      <c r="C1" s="319" t="s">
        <v>135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7">
        <f>SUM(M5:M39)</f>
        <v>1793435</v>
      </c>
      <c r="N40" s="339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38"/>
      <c r="N41" s="340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41" t="s">
        <v>12</v>
      </c>
      <c r="I49" s="342"/>
      <c r="J49" s="114"/>
      <c r="K49" s="343">
        <f>I47+L47</f>
        <v>90434.03</v>
      </c>
      <c r="L49" s="344"/>
      <c r="M49" s="345">
        <f>N40+M40</f>
        <v>1857430</v>
      </c>
      <c r="N49" s="346"/>
      <c r="P49" s="32"/>
      <c r="Q49" s="8"/>
    </row>
    <row r="50" spans="1:17" ht="15.75" x14ac:dyDescent="0.25">
      <c r="D50" s="347" t="s">
        <v>13</v>
      </c>
      <c r="E50" s="347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48" t="s">
        <v>14</v>
      </c>
      <c r="E51" s="348"/>
      <c r="F51" s="111">
        <v>-1848136.64</v>
      </c>
      <c r="I51" s="349" t="s">
        <v>15</v>
      </c>
      <c r="J51" s="350"/>
      <c r="K51" s="351">
        <f>F53+F54+F55</f>
        <v>195541.70000000007</v>
      </c>
      <c r="L51" s="352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53">
        <f>-C4</f>
        <v>-184342.19</v>
      </c>
      <c r="L53" s="354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30" t="s">
        <v>20</v>
      </c>
      <c r="E55" s="331"/>
      <c r="F55" s="129">
        <v>219417.37</v>
      </c>
      <c r="I55" s="332" t="s">
        <v>226</v>
      </c>
      <c r="J55" s="333"/>
      <c r="K55" s="334">
        <f>K51+K53</f>
        <v>11199.510000000068</v>
      </c>
      <c r="L55" s="334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7"/>
      <c r="C1" s="319" t="s">
        <v>225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37">
        <f>SUM(M5:M39)</f>
        <v>2146671</v>
      </c>
      <c r="N40" s="339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38"/>
      <c r="N41" s="340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91272.77</v>
      </c>
      <c r="L53" s="344"/>
      <c r="M53" s="345">
        <f>N40+M40</f>
        <v>2215261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-2227493.48</v>
      </c>
      <c r="I55" s="349" t="s">
        <v>15</v>
      </c>
      <c r="J55" s="350"/>
      <c r="K55" s="351">
        <f>F57+F58+F59</f>
        <v>261521.34000000003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53">
        <f>-C4</f>
        <v>-219417.37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30" t="s">
        <v>20</v>
      </c>
      <c r="E59" s="331"/>
      <c r="F59" s="129">
        <v>297874.59000000003</v>
      </c>
      <c r="I59" s="332" t="s">
        <v>168</v>
      </c>
      <c r="J59" s="333"/>
      <c r="K59" s="334">
        <f>K55+K57</f>
        <v>42103.97000000003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7"/>
      <c r="C1" s="319" t="s">
        <v>277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1" t="s">
        <v>0</v>
      </c>
      <c r="C3" s="322"/>
      <c r="D3" s="9"/>
      <c r="E3" s="10"/>
      <c r="F3" s="10"/>
      <c r="H3" s="323" t="s">
        <v>1</v>
      </c>
      <c r="I3" s="323"/>
      <c r="K3" s="12"/>
      <c r="L3" s="12"/>
      <c r="M3" s="4"/>
      <c r="R3" s="328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24" t="s">
        <v>3</v>
      </c>
      <c r="F4" s="325"/>
      <c r="H4" s="326" t="s">
        <v>4</v>
      </c>
      <c r="I4" s="327"/>
      <c r="J4" s="17"/>
      <c r="K4" s="18"/>
      <c r="L4" s="19"/>
      <c r="M4" s="20" t="s">
        <v>5</v>
      </c>
      <c r="N4" s="21" t="s">
        <v>6</v>
      </c>
      <c r="P4" s="335" t="s">
        <v>7</v>
      </c>
      <c r="Q4" s="336"/>
      <c r="R4" s="329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7">
        <f>SUM(M5:M39)</f>
        <v>2144215</v>
      </c>
      <c r="N40" s="339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8"/>
      <c r="N41" s="34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1" t="s">
        <v>12</v>
      </c>
      <c r="I53" s="342"/>
      <c r="J53" s="114"/>
      <c r="K53" s="343">
        <f>I51+L51</f>
        <v>51231.42</v>
      </c>
      <c r="L53" s="344"/>
      <c r="M53" s="345">
        <f>N40+M40</f>
        <v>2206740</v>
      </c>
      <c r="N53" s="346"/>
      <c r="P53" s="32"/>
      <c r="Q53" s="8"/>
    </row>
    <row r="54" spans="1:17" ht="15.75" x14ac:dyDescent="0.25">
      <c r="D54" s="347" t="s">
        <v>13</v>
      </c>
      <c r="E54" s="347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48" t="s">
        <v>14</v>
      </c>
      <c r="E55" s="348"/>
      <c r="F55" s="111">
        <v>-2251924.65</v>
      </c>
      <c r="I55" s="349" t="s">
        <v>15</v>
      </c>
      <c r="J55" s="350"/>
      <c r="K55" s="351">
        <f>F57+F58+F59</f>
        <v>112552.74000000017</v>
      </c>
      <c r="L55" s="3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53">
        <f>-C4</f>
        <v>-297874.59000000003</v>
      </c>
      <c r="L57" s="354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30" t="s">
        <v>20</v>
      </c>
      <c r="E59" s="331"/>
      <c r="F59" s="129">
        <v>149938.81</v>
      </c>
      <c r="I59" s="332" t="s">
        <v>325</v>
      </c>
      <c r="J59" s="333"/>
      <c r="K59" s="334">
        <f>K55+K57</f>
        <v>-185321.84999999986</v>
      </c>
      <c r="L59" s="3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2022-10-11T20:51:17Z</dcterms:modified>
</cp:coreProperties>
</file>