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8715" yWindow="1305" windowWidth="19275" windowHeight="13635" firstSheet="8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0" l="1"/>
  <c r="N66" i="10"/>
  <c r="N67" i="10"/>
  <c r="N68" i="10"/>
  <c r="J65" i="10"/>
  <c r="J66" i="10"/>
  <c r="J67" i="10"/>
  <c r="J68" i="10"/>
  <c r="J69" i="10"/>
  <c r="I8" i="10"/>
  <c r="N67" i="9" l="1"/>
  <c r="J67" i="9"/>
  <c r="J68" i="9"/>
  <c r="J69" i="9"/>
  <c r="F67" i="9"/>
  <c r="N66" i="9"/>
  <c r="J66" i="9"/>
  <c r="F65" i="9"/>
  <c r="N54" i="10"/>
  <c r="J54" i="10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5" i="10"/>
  <c r="S255" i="10"/>
  <c r="Q255" i="10"/>
  <c r="L255" i="10"/>
  <c r="N254" i="10"/>
  <c r="N253" i="10"/>
  <c r="N252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1" i="10"/>
  <c r="N251" i="10" s="1"/>
  <c r="N4" i="10"/>
  <c r="J4" i="10"/>
  <c r="J5" i="10" l="1"/>
  <c r="J6" i="10"/>
  <c r="J20" i="10"/>
  <c r="N5" i="10"/>
  <c r="N255" i="10" s="1"/>
  <c r="N258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<sst xmlns="http://schemas.openxmlformats.org/spreadsheetml/2006/main" count="2686" uniqueCount="849">
  <si>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</si>
  <si>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</si>
  <si>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</si>
  <si>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</si>
  <si>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</si>
  <si>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</si>
  <si>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</si>
  <si>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</si>
  <si>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</si>
  <si>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</si>
  <si>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</si>
  <si>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</si>
  <si>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</si>
  <si>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</si>
  <si>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</si>
  <si>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</si>
  <si>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</si>
  <si>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</si>
  <si>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</si>
  <si>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</si>
  <si>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</si>
  <si>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</si>
  <si>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</si>
  <si>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</si>
  <si>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</si>
  <si>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</si>
  <si>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</si>
  <si>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</si>
  <si>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</si>
  <si>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</si>
  <si>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</si>
  <si>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</si>
  <si>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</si>
  <si>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</si>
  <si>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</si>
  <si>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</si>
  <si>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</si>
  <si>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</si>
  <si>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</si>
  <si>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</si>
  <si>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</si>
  <si>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</si>
  <si>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</si>
  <si>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</si>
  <si>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</si>
  <si>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</si>
  <si>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</si>
  <si>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</si>
  <si>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</si>
  <si>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</si>
  <si>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</si>
  <si>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</si>
  <si>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</si>
  <si>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</si>
  <si>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</si>
  <si>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</si>
  <si>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</si>
  <si>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</si>
  <si>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</si>
  <si>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</si>
  <si>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</si>
  <si>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</si>
  <si>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</si>
  <si>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</si>
  <si>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</si>
  <si>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</si>
  <si>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</si>
  <si>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</si>
  <si>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</si>
  <si>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</si>
  <si>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</si>
  <si>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</si>
  <si>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</si>
  <si>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</si>
  <si>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</si>
  <si>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</si>
  <si>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</si>
  <si>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</si>
  <si>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</si>
  <si>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</si>
  <si>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</si>
  <si>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</si>
  <si>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</si>
  <si>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</si>
  <si>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</si>
  <si>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</si>
  <si>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</si>
  <si>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</si>
  <si>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</si>
  <si>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</si>
  <si>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</si>
  <si>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</si>
  <si>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</si>
  <si>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</si>
  <si>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</si>
  <si>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</si>
  <si>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</si>
  <si>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</si>
  <si>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</si>
  <si>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</si>
  <si>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</si>
  <si>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</si>
  <si>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</si>
  <si>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</si>
  <si>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</si>
  <si>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</si>
  <si>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</si>
  <si>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</si>
  <si>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</si>
  <si>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</si>
  <si>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</si>
  <si>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</si>
  <si>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</si>
  <si>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</si>
  <si>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</si>
  <si>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</si>
  <si>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</si>
  <si>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</si>
  <si>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</si>
  <si>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</si>
  <si>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</si>
  <si>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</si>
  <si>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</si>
  <si>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</si>
  <si>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</si>
  <si>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</si>
  <si>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</si>
  <si>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</si>
  <si>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</si>
  <si>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</si>
  <si>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</si>
  <si>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</si>
  <si>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</si>
  <si>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</si>
  <si>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</si>
  <si>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</si>
  <si>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</si>
  <si>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</si>
  <si>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</si>
  <si>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</si>
  <si>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</si>
  <si>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</si>
  <si>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</si>
  <si>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</si>
  <si>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</si>
  <si>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</si>
  <si>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</si>
  <si>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</si>
  <si>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</si>
  <si>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</si>
  <si>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</si>
  <si>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</si>
  <si>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</si>
  <si>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</si>
  <si>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</si>
  <si>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</si>
  <si>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</si>
  <si>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</si>
  <si>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</si>
  <si>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</si>
  <si>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</si>
  <si>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</si>
  <si>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</si>
  <si>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</si>
  <si>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</si>
  <si>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</si>
  <si>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</si>
  <si>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</si>
  <si>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</si>
  <si>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</si>
  <si>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</si>
  <si>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</si>
  <si>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</si>
  <si>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</si>
  <si>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</si>
  <si>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</si>
  <si>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</si>
  <si>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</si>
  <si>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</si>
  <si>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</si>
  <si>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</si>
  <si>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</si>
  <si>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</si>
  <si>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</si>
  <si>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</si>
  <si>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</si>
  <si>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</si>
  <si>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</si>
  <si>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</si>
  <si>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</si>
  <si>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</si>
  <si>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</si>
  <si>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</si>
  <si>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</si>
  <si>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</si>
  <si>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</si>
  <si>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</si>
  <si>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</si>
  <si>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</si>
  <si>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</si>
  <si>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</si>
  <si>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</si>
  <si>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</si>
  <si>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</si>
  <si>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</si>
  <si>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</si>
  <si>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</si>
  <si>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</si>
  <si>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</si>
  <si>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</si>
  <si>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</si>
  <si>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</si>
  <si>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</si>
  <si>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</si>
  <si>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</si>
  <si>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</si>
  <si>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</si>
  <si>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</si>
  <si>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</si>
  <si>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</si>
  <si>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</si>
  <si>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</si>
  <si>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</si>
  <si>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</si>
  <si>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</si>
  <si>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</si>
  <si>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</si>
  <si>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</si>
  <si>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</si>
  <si>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</si>
  <si>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</si>
  <si>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</si>
  <si>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</si>
  <si>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</si>
  <si>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</si>
  <si>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</si>
  <si>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</si>
  <si>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</si>
  <si>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</si>
  <si>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</si>
  <si>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</si>
  <si>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</si>
  <si>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</si>
  <si>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</si>
  <si>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</si>
  <si>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</si>
  <si>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</si>
  <si>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</si>
  <si>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</si>
  <si>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</si>
  <si>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</si>
  <si>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</si>
  <si>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</si>
  <si>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</si>
  <si>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</si>
  <si>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</si>
  <si>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</si>
  <si>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</si>
  <si>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</si>
  <si>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</si>
  <si>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</si>
  <si>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</si>
  <si>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</si>
  <si>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</si>
  <si>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</si>
  <si>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</si>
  <si>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</si>
  <si>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</si>
  <si>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</si>
  <si>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</si>
  <si>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</si>
  <si>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</si>
  <si>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</si>
  <si>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</si>
  <si>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</si>
  <si>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</si>
  <si>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</si>
  <si>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</si>
  <si>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</si>
  <si>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</si>
  <si>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</si>
  <si>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</si>
  <si>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</si>
  <si>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</si>
  <si>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</si>
  <si>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</si>
  <si>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</si>
  <si>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</si>
  <si>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</si>
  <si>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</si>
  <si>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</si>
  <si>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</si>
  <si>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</si>
  <si>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</si>
  <si>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</si>
  <si>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</si>
  <si>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</si>
  <si>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</si>
  <si>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</si>
  <si>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</si>
  <si>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</si>
  <si>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</si>
  <si>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</si>
  <si>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</si>
  <si>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</si>
  <si>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</si>
  <si>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</si>
  <si>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</si>
  <si>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</si>
  <si>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</si>
  <si>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</si>
  <si>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</si>
  <si>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</si>
  <si>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</si>
  <si>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</si>
  <si>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</si>
  <si>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</si>
  <si>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</si>
  <si>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</si>
  <si>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</si>
  <si>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</si>
  <si>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</si>
  <si>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</si>
  <si>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</si>
  <si>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</si>
  <si>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</si>
  <si>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</si>
  <si>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</si>
  <si>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</si>
  <si>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</si>
  <si>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</si>
  <si>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</si>
  <si>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</si>
  <si>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</si>
  <si>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</si>
  <si>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</si>
  <si>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</si>
  <si>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</si>
  <si>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</si>
  <si>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</si>
  <si>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</si>
  <si>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</si>
  <si>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</si>
  <si>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</si>
  <si>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</si>
  <si>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</si>
  <si>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</si>
  <si>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</si>
  <si>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</si>
  <si>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</si>
  <si>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</si>
  <si>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</si>
  <si>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</si>
  <si>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</si>
  <si>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</si>
  <si>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</si>
  <si>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</si>
  <si>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</si>
  <si>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</si>
  <si>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</si>
  <si>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</si>
  <si>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</si>
  <si>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</si>
  <si>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</si>
  <si>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</si>
  <si>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</si>
  <si>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</si>
  <si>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</si>
  <si>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</si>
  <si>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</si>
  <si>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</si>
  <si>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</si>
  <si>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</si>
  <si>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</si>
  <si>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</si>
  <si>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</si>
  <si>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</si>
  <si>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</si>
  <si>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</si>
  <si>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</si>
  <si>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</si>
  <si>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</si>
  <si>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</si>
  <si>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</si>
  <si>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</si>
  <si>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</si>
  <si>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</si>
  <si>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</si>
  <si>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</si>
  <si>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</si>
  <si>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</si>
  <si>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</si>
  <si>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</si>
  <si>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</si>
  <si>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</si>
  <si>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</si>
  <si>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</si>
  <si>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</si>
  <si>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</si>
  <si>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</si>
  <si>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</si>
  <si>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</si>
  <si>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</si>
  <si>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</si>
  <si>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</si>
  <si>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</si>
  <si>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</si>
  <si>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</si>
  <si>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</si>
  <si>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</si>
  <si>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</si>
  <si>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</si>
  <si>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</si>
  <si>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</si>
  <si>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</si>
  <si>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</si>
  <si>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</si>
  <si>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</si>
  <si>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</si>
  <si>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</si>
  <si>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</si>
  <si>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</si>
  <si>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</si>
  <si>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</si>
  <si>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</si>
  <si>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</si>
  <si>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</si>
  <si>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</si>
  <si>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</si>
  <si>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</si>
  <si>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</si>
  <si>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</si>
  <si>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</si>
  <si>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</si>
  <si>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</si>
  <si>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</si>
  <si>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</si>
  <si>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</si>
  <si>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</si>
  <si>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</si>
  <si>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</si>
  <si>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</si>
  <si>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</si>
  <si>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</si>
  <si>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</si>
  <si>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</si>
  <si>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</si>
  <si>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</si>
  <si>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</si>
  <si>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</si>
  <si>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</si>
  <si>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</si>
  <si>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</si>
  <si>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</si>
  <si>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</si>
  <si>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</si>
  <si>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</si>
  <si>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</si>
  <si>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</si>
  <si>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</si>
  <si>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</si>
  <si>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</si>
  <si>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</si>
  <si>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</si>
  <si>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</si>
  <si>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</si>
  <si>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</si>
  <si>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</si>
  <si>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</si>
  <si>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</si>
  <si>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</si>
  <si>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</si>
  <si>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</si>
  <si>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</si>
  <si>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</si>
  <si>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</si>
  <si>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</si>
  <si>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</si>
  <si>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</si>
  <si>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</si>
  <si>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</si>
  <si>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</si>
  <si>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</si>
  <si>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</si>
  <si>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</si>
  <si>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</si>
  <si>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</si>
  <si>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</si>
  <si>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</si>
  <si>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</si>
  <si>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</si>
  <si>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</si>
  <si>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</si>
  <si>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</si>
  <si>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</si>
  <si>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</si>
  <si>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</si>
  <si>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</si>
  <si>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</si>
  <si>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</si>
  <si>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</si>
  <si>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</si>
  <si>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</si>
  <si>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</si>
  <si>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</si>
  <si>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</si>
  <si>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</si>
  <si>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</si>
  <si>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</si>
  <si>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</si>
  <si>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</si>
  <si>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</si>
  <si>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</si>
  <si>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</si>
  <si>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</si>
  <si>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</si>
  <si>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</si>
  <si>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</si>
  <si>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</si>
  <si>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</si>
  <si>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</si>
  <si>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</si>
  <si>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</si>
  <si>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</si>
  <si>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</si>
  <si>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</si>
  <si>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</si>
  <si>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</si>
  <si>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</si>
  <si>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</si>
  <si>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</si>
  <si>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</si>
  <si>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</si>
  <si>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</si>
  <si>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</si>
  <si>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</si>
  <si>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</si>
  <si>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</si>
  <si>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</si>
  <si>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</si>
  <si>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</si>
  <si>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</si>
  <si>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</si>
  <si>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</si>
  <si>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</si>
  <si>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</si>
  <si>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</si>
  <si>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</si>
  <si>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</si>
  <si>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</si>
  <si>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</si>
  <si>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</si>
  <si>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</si>
  <si>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</si>
  <si>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</si>
  <si>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</si>
  <si>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</si>
  <si>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</si>
  <si>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</si>
  <si>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</si>
  <si>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</si>
  <si>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</si>
  <si>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</si>
  <si>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</si>
  <si>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</si>
  <si>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</si>
  <si>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</si>
  <si>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</si>
  <si>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</si>
  <si>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</si>
  <si>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</si>
  <si>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</si>
  <si>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</si>
  <si>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</si>
  <si>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</si>
  <si>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</si>
  <si>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</si>
  <si>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</si>
  <si>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</si>
  <si>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</si>
  <si>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</si>
  <si>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</si>
  <si>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</si>
  <si>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</si>
  <si>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</si>
  <si>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</si>
  <si>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</si>
  <si>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</si>
  <si>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</si>
  <si>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</si>
  <si>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</si>
  <si>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</si>
  <si>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</si>
  <si>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</si>
  <si>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</si>
  <si>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</si>
  <si>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</si>
  <si>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</si>
  <si>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</si>
  <si>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</si>
  <si>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</si>
  <si>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</si>
  <si>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</si>
  <si>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</si>
  <si>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</si>
  <si>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</si>
  <si>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</si>
  <si>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</si>
  <si>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</si>
  <si>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</si>
  <si>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</si>
  <si>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</si>
  <si>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</si>
  <si>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</si>
  <si>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</si>
  <si>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</si>
  <si>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</si>
  <si>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</si>
  <si>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</si>
  <si>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</si>
  <si>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</si>
  <si>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</si>
  <si>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</si>
  <si>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</si>
  <si>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</si>
  <si>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</si>
  <si>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</si>
  <si>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</si>
  <si>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</si>
  <si>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</si>
  <si>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</si>
  <si>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</si>
  <si>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</si>
  <si>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</si>
  <si>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</si>
  <si>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</si>
  <si>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</si>
  <si>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</si>
  <si>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</si>
  <si>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</si>
  <si>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</si>
  <si>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</si>
  <si>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</si>
  <si>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</si>
  <si>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</si>
  <si>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</si>
  <si>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</si>
  <si>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</si>
  <si>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</si>
  <si>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</si>
  <si>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</si>
  <si>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</si>
  <si>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</si>
  <si>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</si>
  <si>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</si>
  <si>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</si>
  <si>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</si>
  <si>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</si>
  <si>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</si>
  <si>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</si>
  <si>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</si>
  <si>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</si>
  <si>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</si>
  <si>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</si>
  <si>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</si>
  <si>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</si>
  <si>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</si>
  <si>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</si>
  <si>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</si>
  <si>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</si>
  <si>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</si>
  <si>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</si>
  <si>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</si>
  <si>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</si>
  <si>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</si>
  <si>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</si>
  <si>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</si>
  <si>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</si>
  <si>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</si>
  <si>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</si>
  <si>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</si>
  <si>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</si>
  <si>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</si>
  <si>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</si>
  <si>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</si>
  <si>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</si>
  <si>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</si>
  <si>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</si>
  <si>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</si>
  <si>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</si>
  <si>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</si>
  <si>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</si>
  <si>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</si>
  <si>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</si>
  <si>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</si>
  <si>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</si>
  <si>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</si>
  <si>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</si>
  <si>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</si>
  <si>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</si>
  <si>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</si>
  <si>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</si>
  <si>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</si>
  <si>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</si>
  <si>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</si>
  <si>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</si>
  <si>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</si>
  <si>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</si>
  <si>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</si>
  <si>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</si>
  <si>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</si>
  <si>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</si>
  <si>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</si>
  <si>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</si>
  <si>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</si>
  <si>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</si>
  <si>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</si>
  <si>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</si>
  <si>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</si>
  <si>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</si>
  <si>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</si>
  <si>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</si>
  <si>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</si>
  <si>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</si>
  <si>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</si>
  <si>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</si>
  <si>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</si>
  <si>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</si>
  <si>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</si>
  <si>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</si>
  <si>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</si>
  <si>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</si>
  <si>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</si>
  <si>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</si>
  <si>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</si>
  <si>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</si>
  <si>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</si>
  <si>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</si>
  <si>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</si>
  <si>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</si>
  <si>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</si>
  <si>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</si>
  <si>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</si>
  <si>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</si>
  <si>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</si>
  <si>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</si>
  <si>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</si>
  <si>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</si>
  <si>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</si>
  <si>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</si>
  <si>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</si>
  <si>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</si>
  <si>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</si>
  <si>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</si>
  <si>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</si>
  <si>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</si>
  <si>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</si>
  <si>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</si>
  <si>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</si>
  <si>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</si>
  <si>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</si>
  <si>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</si>
  <si>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</si>
  <si>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</si>
  <si>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</si>
  <si>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</si>
  <si>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</si>
  <si>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</si>
  <si>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</si>
  <si>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</si>
  <si>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</si>
  <si>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</si>
  <si>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</si>
  <si>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</si>
  <si>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</si>
  <si>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</si>
  <si>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</si>
  <si>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</si>
  <si>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</si>
  <si>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</si>
  <si>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</si>
  <si>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</si>
  <si>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</si>
  <si>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</si>
  <si>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</si>
  <si>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</si>
  <si>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</si>
  <si>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</si>
  <si>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</si>
  <si>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</si>
  <si>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</si>
  <si>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</si>
  <si>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</si>
  <si>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</si>
  <si>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</si>
  <si>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</si>
  <si>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</si>
  <si>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</si>
  <si>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</si>
  <si>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</si>
  <si>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</si>
  <si>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</si>
  <si>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</si>
  <si>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</si>
  <si>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</si>
  <si>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</si>
  <si>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</si>
  <si>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</si>
  <si>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</si>
  <si>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</si>
  <si>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</si>
  <si>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</si>
  <si>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</si>
  <si>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</si>
  <si>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</si>
  <si>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</si>
  <si>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</si>
  <si>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</si>
  <si>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</si>
  <si>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</si>
  <si>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</si>
  <si>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</si>
  <si>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</si>
  <si>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</si>
  <si>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</si>
  <si>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</si>
  <si>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</si>
  <si>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</si>
  <si>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</si>
  <si>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</si>
  <si>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</si>
  <si>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</si>
  <si>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</si>
  <si>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</si>
  <si>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</si>
  <si>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</si>
  <si>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</si>
  <si>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</si>
  <si>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</si>
  <si>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</si>
  <si>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</si>
  <si>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</si>
  <si>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</si>
  <si>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</si>
  <si>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</si>
  <si>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</si>
  <si>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19372--</t>
  </si>
  <si>
    <t>19289--10117</t>
  </si>
  <si>
    <t>19289--10118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</si>
</sst>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8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45" fillId="0" borderId="18" xfId="0" applyFont="1" applyBorder="1" applyAlignment="1">
      <alignment vertical="center" wrapText="1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800000"/>
      <color rgb="FF66FF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8" t="s">
        <v>22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91" t="s">
        <v>55</v>
      </c>
      <c r="B55" s="328" t="s">
        <v>56</v>
      </c>
      <c r="C55" s="879" t="s">
        <v>62</v>
      </c>
      <c r="D55" s="329"/>
      <c r="E55" s="47"/>
      <c r="F55" s="320">
        <v>319.5</v>
      </c>
      <c r="G55" s="321">
        <v>44200</v>
      </c>
      <c r="H55" s="881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93" t="s">
        <v>35</v>
      </c>
      <c r="P55" s="895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92"/>
      <c r="B56" s="328" t="s">
        <v>58</v>
      </c>
      <c r="C56" s="880"/>
      <c r="D56" s="330"/>
      <c r="E56" s="47"/>
      <c r="F56" s="51">
        <v>184.1</v>
      </c>
      <c r="G56" s="87">
        <v>44200</v>
      </c>
      <c r="H56" s="882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94"/>
      <c r="P56" s="896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83" t="s">
        <v>55</v>
      </c>
      <c r="B60" s="292" t="s">
        <v>58</v>
      </c>
      <c r="C60" s="885" t="s">
        <v>57</v>
      </c>
      <c r="D60" s="293"/>
      <c r="E60" s="93"/>
      <c r="F60" s="51">
        <v>195.3</v>
      </c>
      <c r="G60" s="87">
        <v>44207</v>
      </c>
      <c r="H60" s="887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01" t="s">
        <v>35</v>
      </c>
      <c r="P60" s="889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84"/>
      <c r="B61" s="292" t="s">
        <v>56</v>
      </c>
      <c r="C61" s="886"/>
      <c r="D61" s="293"/>
      <c r="E61" s="93"/>
      <c r="F61" s="51">
        <v>344.7</v>
      </c>
      <c r="G61" s="87">
        <v>44207</v>
      </c>
      <c r="H61" s="888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02"/>
      <c r="P61" s="890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97" t="s">
        <v>55</v>
      </c>
      <c r="B63" s="86" t="s">
        <v>58</v>
      </c>
      <c r="C63" s="868" t="s">
        <v>115</v>
      </c>
      <c r="D63" s="91"/>
      <c r="E63" s="93"/>
      <c r="F63" s="51">
        <v>413.7</v>
      </c>
      <c r="G63" s="49">
        <v>44211</v>
      </c>
      <c r="H63" s="904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06" t="s">
        <v>35</v>
      </c>
      <c r="P63" s="874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98"/>
      <c r="B64" s="86" t="s">
        <v>56</v>
      </c>
      <c r="C64" s="903"/>
      <c r="D64" s="91"/>
      <c r="E64" s="93"/>
      <c r="F64" s="51">
        <v>542.70000000000005</v>
      </c>
      <c r="G64" s="419">
        <v>44211</v>
      </c>
      <c r="H64" s="905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07"/>
      <c r="P64" s="875"/>
      <c r="Q64" s="94"/>
      <c r="R64" s="40"/>
      <c r="S64" s="41"/>
      <c r="T64" s="42"/>
      <c r="U64" s="43"/>
      <c r="V64" s="44"/>
    </row>
    <row r="65" spans="1:22" ht="31.5" customHeight="1" x14ac:dyDescent="0.3">
      <c r="A65" s="910" t="s">
        <v>55</v>
      </c>
      <c r="B65" s="396" t="s">
        <v>56</v>
      </c>
      <c r="C65" s="912" t="s">
        <v>127</v>
      </c>
      <c r="D65" s="91"/>
      <c r="E65" s="93"/>
      <c r="F65" s="51">
        <v>874.2</v>
      </c>
      <c r="G65" s="420">
        <v>44214</v>
      </c>
      <c r="H65" s="905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08" t="s">
        <v>35</v>
      </c>
      <c r="P65" s="852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11"/>
      <c r="B66" s="396" t="s">
        <v>56</v>
      </c>
      <c r="C66" s="913"/>
      <c r="D66" s="96"/>
      <c r="E66" s="97"/>
      <c r="F66" s="51">
        <v>265.60000000000002</v>
      </c>
      <c r="G66" s="419">
        <v>44214</v>
      </c>
      <c r="H66" s="914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09"/>
      <c r="P66" s="853"/>
      <c r="Q66" s="94"/>
      <c r="R66" s="40"/>
      <c r="S66" s="41"/>
      <c r="T66" s="42"/>
      <c r="U66" s="43"/>
      <c r="V66" s="44"/>
    </row>
    <row r="67" spans="1:22" ht="17.25" customHeight="1" x14ac:dyDescent="0.3">
      <c r="A67" s="866" t="s">
        <v>55</v>
      </c>
      <c r="B67" s="396" t="s">
        <v>56</v>
      </c>
      <c r="C67" s="868" t="s">
        <v>186</v>
      </c>
      <c r="D67" s="96"/>
      <c r="E67" s="97"/>
      <c r="F67" s="418">
        <v>327.7</v>
      </c>
      <c r="G67" s="870">
        <v>44216</v>
      </c>
      <c r="H67" s="872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08" t="s">
        <v>35</v>
      </c>
      <c r="P67" s="852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67"/>
      <c r="B68" s="396" t="s">
        <v>58</v>
      </c>
      <c r="C68" s="869"/>
      <c r="D68" s="96"/>
      <c r="E68" s="97"/>
      <c r="F68" s="418">
        <v>308.2</v>
      </c>
      <c r="G68" s="871"/>
      <c r="H68" s="873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09"/>
      <c r="P68" s="853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64" t="s">
        <v>171</v>
      </c>
      <c r="B78" s="441" t="s">
        <v>172</v>
      </c>
      <c r="C78" s="858" t="s">
        <v>180</v>
      </c>
      <c r="D78" s="438"/>
      <c r="E78" s="97"/>
      <c r="F78" s="51">
        <v>151.80000000000001</v>
      </c>
      <c r="G78" s="49">
        <v>44221</v>
      </c>
      <c r="H78" s="860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08" t="s">
        <v>35</v>
      </c>
      <c r="P78" s="854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65"/>
      <c r="B79" s="437" t="s">
        <v>181</v>
      </c>
      <c r="C79" s="859"/>
      <c r="D79" s="438"/>
      <c r="E79" s="97"/>
      <c r="F79" s="51">
        <v>441</v>
      </c>
      <c r="G79" s="49">
        <v>44221</v>
      </c>
      <c r="H79" s="861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09"/>
      <c r="P79" s="855"/>
      <c r="Q79" s="39"/>
      <c r="R79" s="40"/>
      <c r="S79" s="41"/>
      <c r="T79" s="41"/>
      <c r="U79" s="43"/>
      <c r="V79" s="44"/>
    </row>
    <row r="80" spans="1:22" ht="17.25" x14ac:dyDescent="0.3">
      <c r="A80" s="856" t="s">
        <v>171</v>
      </c>
      <c r="B80" s="437" t="s">
        <v>181</v>
      </c>
      <c r="C80" s="858" t="s">
        <v>182</v>
      </c>
      <c r="D80" s="438"/>
      <c r="E80" s="97"/>
      <c r="F80" s="51">
        <v>103</v>
      </c>
      <c r="G80" s="49">
        <v>44226</v>
      </c>
      <c r="H80" s="860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62" t="s">
        <v>35</v>
      </c>
      <c r="P80" s="852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57"/>
      <c r="B81" s="442" t="s">
        <v>172</v>
      </c>
      <c r="C81" s="859"/>
      <c r="D81" s="438"/>
      <c r="E81" s="97"/>
      <c r="F81" s="51">
        <f>23.2+20+94.2</f>
        <v>137.4</v>
      </c>
      <c r="G81" s="49">
        <v>44226</v>
      </c>
      <c r="H81" s="861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63"/>
      <c r="P81" s="853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99" t="s">
        <v>19</v>
      </c>
      <c r="G236" s="899"/>
      <c r="H236" s="900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4"/>
  <sheetViews>
    <sheetView tabSelected="1" workbookViewId="0">
      <pane xSplit="7" ySplit="3" topLeftCell="M4" activePane="bottomRight" state="frozen"/>
      <selection pane="topRight" activeCell="H1" sqref="H1"/>
      <selection pane="bottomLeft" activeCell="A4" sqref="A4"/>
      <selection pane="bottomRight" activeCell="O11" sqref="O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8" t="s">
        <v>775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2" si="0">I4-F4</f>
        <v>5211.4000000000015</v>
      </c>
      <c r="K4" s="322">
        <v>33.5</v>
      </c>
      <c r="L4" s="758"/>
      <c r="M4" s="758"/>
      <c r="N4" s="38">
        <f t="shared" ref="N4:N146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/>
      <c r="D5" s="93"/>
      <c r="E5" s="93">
        <f t="shared" ref="E5:E31" si="2">D5*F5</f>
        <v>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/>
      <c r="D6" s="93"/>
      <c r="E6" s="93">
        <f t="shared" si="2"/>
        <v>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17.25" x14ac:dyDescent="0.3">
      <c r="A7" s="272" t="s">
        <v>776</v>
      </c>
      <c r="B7" s="273" t="s">
        <v>30</v>
      </c>
      <c r="C7" s="274"/>
      <c r="D7" s="93"/>
      <c r="E7" s="93">
        <f t="shared" si="2"/>
        <v>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363</v>
      </c>
      <c r="B8" s="273" t="s">
        <v>30</v>
      </c>
      <c r="C8" s="274"/>
      <c r="D8" s="93"/>
      <c r="E8" s="93">
        <f t="shared" si="2"/>
        <v>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661</v>
      </c>
      <c r="B9" s="273" t="s">
        <v>309</v>
      </c>
      <c r="C9" s="274"/>
      <c r="D9" s="93"/>
      <c r="E9" s="93">
        <f t="shared" si="2"/>
        <v>0</v>
      </c>
      <c r="F9" s="275">
        <v>22740</v>
      </c>
      <c r="G9" s="276">
        <v>44479</v>
      </c>
      <c r="H9" s="50" t="s">
        <v>847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31.5" x14ac:dyDescent="0.3">
      <c r="A10" s="277" t="s">
        <v>68</v>
      </c>
      <c r="B10" s="273" t="s">
        <v>449</v>
      </c>
      <c r="C10" s="274"/>
      <c r="D10" s="173"/>
      <c r="E10" s="93">
        <f t="shared" si="2"/>
        <v>0</v>
      </c>
      <c r="F10" s="275">
        <v>0</v>
      </c>
      <c r="G10" s="276">
        <v>44479</v>
      </c>
      <c r="H10" s="50" t="s">
        <v>848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149</v>
      </c>
      <c r="B11" s="273" t="s">
        <v>30</v>
      </c>
      <c r="C11" s="274"/>
      <c r="D11" s="93"/>
      <c r="E11" s="93">
        <f t="shared" si="2"/>
        <v>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31.5" x14ac:dyDescent="0.3">
      <c r="A12" s="277" t="s">
        <v>37</v>
      </c>
      <c r="B12" s="273" t="s">
        <v>28</v>
      </c>
      <c r="C12" s="274"/>
      <c r="D12" s="93"/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31.5" x14ac:dyDescent="0.3">
      <c r="A13" s="277" t="s">
        <v>231</v>
      </c>
      <c r="B13" s="273" t="s">
        <v>30</v>
      </c>
      <c r="C13" s="274"/>
      <c r="D13" s="93"/>
      <c r="E13" s="93">
        <f t="shared" si="2"/>
        <v>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31.5" x14ac:dyDescent="0.3">
      <c r="A14" s="277" t="s">
        <v>68</v>
      </c>
      <c r="B14" s="273" t="s">
        <v>28</v>
      </c>
      <c r="C14" s="274"/>
      <c r="D14" s="93"/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8.75" x14ac:dyDescent="0.3">
      <c r="A15" s="835" t="s">
        <v>24</v>
      </c>
      <c r="B15" s="273" t="s">
        <v>283</v>
      </c>
      <c r="C15" s="274"/>
      <c r="D15" s="93"/>
      <c r="E15" s="93">
        <f t="shared" si="2"/>
        <v>0</v>
      </c>
      <c r="F15" s="275">
        <v>17210</v>
      </c>
      <c r="G15" s="276">
        <v>44484</v>
      </c>
      <c r="H15" s="55">
        <v>35177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77" t="s">
        <v>231</v>
      </c>
      <c r="B16" s="273" t="s">
        <v>30</v>
      </c>
      <c r="C16" s="679"/>
      <c r="D16" s="93"/>
      <c r="E16" s="93">
        <f t="shared" si="2"/>
        <v>0</v>
      </c>
      <c r="F16" s="275">
        <v>22420</v>
      </c>
      <c r="G16" s="276">
        <v>44487</v>
      </c>
      <c r="H16" s="677"/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510"/>
      <c r="P16" s="699"/>
      <c r="Q16" s="645">
        <v>25140</v>
      </c>
      <c r="R16" s="646">
        <v>44491</v>
      </c>
      <c r="S16" s="483"/>
      <c r="T16" s="42"/>
      <c r="U16" s="43"/>
      <c r="V16" s="44"/>
      <c r="W16" s="43"/>
      <c r="X16" s="361"/>
    </row>
    <row r="17" spans="1:24" ht="17.25" x14ac:dyDescent="0.3">
      <c r="A17" s="285" t="s">
        <v>68</v>
      </c>
      <c r="B17" s="273" t="s">
        <v>28</v>
      </c>
      <c r="C17" s="274"/>
      <c r="D17" s="93"/>
      <c r="E17" s="93">
        <f t="shared" si="2"/>
        <v>0</v>
      </c>
      <c r="F17" s="275">
        <v>0</v>
      </c>
      <c r="G17" s="276">
        <v>44487</v>
      </c>
      <c r="H17" s="677"/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510"/>
      <c r="P17" s="699"/>
      <c r="Q17" s="645">
        <v>0</v>
      </c>
      <c r="R17" s="646">
        <v>44491</v>
      </c>
      <c r="S17" s="483"/>
      <c r="T17" s="42"/>
      <c r="U17" s="43"/>
      <c r="V17" s="44"/>
      <c r="W17" s="43"/>
      <c r="X17" s="361"/>
    </row>
    <row r="18" spans="1:24" ht="17.25" x14ac:dyDescent="0.3">
      <c r="A18" s="279" t="s">
        <v>231</v>
      </c>
      <c r="B18" s="273" t="s">
        <v>30</v>
      </c>
      <c r="C18" s="274"/>
      <c r="D18" s="93"/>
      <c r="E18" s="93">
        <f t="shared" si="2"/>
        <v>0</v>
      </c>
      <c r="F18" s="275">
        <v>22230</v>
      </c>
      <c r="G18" s="276">
        <v>44489</v>
      </c>
      <c r="H18" s="677"/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510"/>
      <c r="P18" s="699"/>
      <c r="Q18" s="645">
        <v>25140</v>
      </c>
      <c r="R18" s="646">
        <v>44491</v>
      </c>
      <c r="S18" s="483"/>
      <c r="T18" s="42"/>
      <c r="U18" s="43"/>
      <c r="V18" s="44"/>
      <c r="W18" s="43"/>
      <c r="X18" s="361"/>
    </row>
    <row r="19" spans="1:24" ht="17.25" x14ac:dyDescent="0.3">
      <c r="A19" s="279" t="s">
        <v>37</v>
      </c>
      <c r="B19" s="273" t="s">
        <v>28</v>
      </c>
      <c r="C19" s="274"/>
      <c r="D19" s="93"/>
      <c r="E19" s="93">
        <f t="shared" si="2"/>
        <v>0</v>
      </c>
      <c r="F19" s="275">
        <v>0</v>
      </c>
      <c r="G19" s="276">
        <v>44489</v>
      </c>
      <c r="H19" s="677"/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510"/>
      <c r="P19" s="699"/>
      <c r="Q19" s="647">
        <v>0</v>
      </c>
      <c r="R19" s="646">
        <v>44491</v>
      </c>
      <c r="S19" s="483"/>
      <c r="T19" s="42"/>
      <c r="U19" s="43"/>
      <c r="V19" s="44"/>
      <c r="W19" s="43"/>
      <c r="X19" s="361"/>
    </row>
    <row r="20" spans="1:24" ht="17.25" x14ac:dyDescent="0.3">
      <c r="A20" s="715" t="s">
        <v>149</v>
      </c>
      <c r="B20" s="273" t="s">
        <v>30</v>
      </c>
      <c r="C20" s="274"/>
      <c r="D20" s="93"/>
      <c r="E20" s="93">
        <f t="shared" si="2"/>
        <v>0</v>
      </c>
      <c r="F20" s="275">
        <v>20960</v>
      </c>
      <c r="G20" s="276">
        <v>44491</v>
      </c>
      <c r="H20" s="677"/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510"/>
      <c r="P20" s="699"/>
      <c r="Q20" s="647">
        <v>25140</v>
      </c>
      <c r="R20" s="646">
        <v>44491</v>
      </c>
      <c r="S20" s="483"/>
      <c r="T20" s="42"/>
      <c r="U20" s="43"/>
      <c r="V20" s="44"/>
      <c r="W20" s="43"/>
      <c r="X20" s="361"/>
    </row>
    <row r="21" spans="1:24" ht="17.25" x14ac:dyDescent="0.3">
      <c r="A21" s="279" t="s">
        <v>37</v>
      </c>
      <c r="B21" s="273" t="s">
        <v>28</v>
      </c>
      <c r="C21" s="274"/>
      <c r="D21" s="93"/>
      <c r="E21" s="93">
        <f t="shared" si="2"/>
        <v>0</v>
      </c>
      <c r="F21" s="275">
        <v>0</v>
      </c>
      <c r="G21" s="276">
        <v>44491</v>
      </c>
      <c r="H21" s="677"/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510"/>
      <c r="P21" s="699"/>
      <c r="Q21" s="647">
        <v>0</v>
      </c>
      <c r="R21" s="646">
        <v>44491</v>
      </c>
      <c r="S21" s="483"/>
      <c r="T21" s="42"/>
      <c r="U21" s="43"/>
      <c r="V21" s="44"/>
      <c r="W21" s="43"/>
      <c r="X21" s="361"/>
    </row>
    <row r="22" spans="1:24" ht="17.25" x14ac:dyDescent="0.3">
      <c r="A22" s="849" t="s">
        <v>24</v>
      </c>
      <c r="B22" s="273" t="s">
        <v>503</v>
      </c>
      <c r="C22" s="274"/>
      <c r="D22" s="93"/>
      <c r="E22" s="93">
        <f t="shared" si="2"/>
        <v>0</v>
      </c>
      <c r="F22" s="275">
        <v>17490</v>
      </c>
      <c r="G22" s="276">
        <v>44493</v>
      </c>
      <c r="H22" s="50"/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510"/>
      <c r="P22" s="699"/>
      <c r="Q22" s="850">
        <v>0</v>
      </c>
      <c r="R22" s="851" t="s">
        <v>59</v>
      </c>
      <c r="S22" s="483"/>
      <c r="T22" s="42"/>
      <c r="U22" s="43"/>
      <c r="V22" s="44"/>
      <c r="W22" s="43"/>
      <c r="X22" s="361"/>
    </row>
    <row r="23" spans="1:24" ht="17.25" x14ac:dyDescent="0.3">
      <c r="A23" s="281" t="s">
        <v>68</v>
      </c>
      <c r="B23" s="273" t="s">
        <v>30</v>
      </c>
      <c r="C23" s="274"/>
      <c r="D23" s="93"/>
      <c r="E23" s="93">
        <f t="shared" si="2"/>
        <v>0</v>
      </c>
      <c r="F23" s="275">
        <v>18830</v>
      </c>
      <c r="G23" s="276">
        <v>44495</v>
      </c>
      <c r="H23" s="50" t="s">
        <v>846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510"/>
      <c r="P23" s="699"/>
      <c r="Q23" s="647">
        <v>20140</v>
      </c>
      <c r="R23" s="646">
        <v>44498</v>
      </c>
      <c r="S23" s="483"/>
      <c r="T23" s="42"/>
      <c r="U23" s="43"/>
      <c r="V23" s="44"/>
      <c r="W23" s="43"/>
      <c r="X23" s="361"/>
    </row>
    <row r="24" spans="1:24" ht="17.25" x14ac:dyDescent="0.3">
      <c r="A24" s="417" t="s">
        <v>376</v>
      </c>
      <c r="B24" s="273" t="s">
        <v>39</v>
      </c>
      <c r="C24" s="274"/>
      <c r="D24" s="93"/>
      <c r="E24" s="93">
        <f t="shared" si="2"/>
        <v>0</v>
      </c>
      <c r="F24" s="275">
        <v>17460</v>
      </c>
      <c r="G24" s="276">
        <v>44497</v>
      </c>
      <c r="H24" s="50"/>
      <c r="I24" s="51">
        <v>17460</v>
      </c>
      <c r="J24" s="35">
        <f t="shared" si="0"/>
        <v>0</v>
      </c>
      <c r="K24" s="581">
        <v>31</v>
      </c>
      <c r="L24" s="323"/>
      <c r="M24" s="323"/>
      <c r="N24" s="62">
        <f t="shared" si="1"/>
        <v>541260</v>
      </c>
      <c r="O24" s="584"/>
      <c r="P24" s="699"/>
      <c r="Q24" s="647">
        <v>20140</v>
      </c>
      <c r="R24" s="646">
        <v>44498</v>
      </c>
      <c r="S24" s="484"/>
      <c r="T24" s="65"/>
      <c r="U24" s="43"/>
      <c r="V24" s="44"/>
      <c r="W24" s="43"/>
      <c r="X24" s="361"/>
    </row>
    <row r="25" spans="1:24" ht="17.25" x14ac:dyDescent="0.3">
      <c r="A25" s="277" t="s">
        <v>376</v>
      </c>
      <c r="B25" s="273" t="s">
        <v>39</v>
      </c>
      <c r="C25" s="274"/>
      <c r="D25" s="93"/>
      <c r="E25" s="93">
        <f t="shared" si="2"/>
        <v>0</v>
      </c>
      <c r="F25" s="275">
        <v>17100</v>
      </c>
      <c r="G25" s="276">
        <v>44498</v>
      </c>
      <c r="H25" s="50"/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510"/>
      <c r="P25" s="699"/>
      <c r="Q25" s="647">
        <v>20040</v>
      </c>
      <c r="R25" s="646">
        <v>44498</v>
      </c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34" t="s">
        <v>820</v>
      </c>
      <c r="D54" s="792"/>
      <c r="E54" s="793"/>
      <c r="F54" s="794">
        <v>918.2</v>
      </c>
      <c r="G54" s="627">
        <v>44478</v>
      </c>
      <c r="H54" s="597">
        <v>644</v>
      </c>
      <c r="I54" s="626">
        <v>918.2</v>
      </c>
      <c r="J54" s="35">
        <f t="shared" si="0"/>
        <v>0</v>
      </c>
      <c r="K54" s="322">
        <v>81</v>
      </c>
      <c r="L54" s="323"/>
      <c r="M54" s="323"/>
      <c r="N54" s="331">
        <f t="shared" si="1"/>
        <v>74374.2</v>
      </c>
      <c r="O54" s="833" t="s">
        <v>35</v>
      </c>
      <c r="P54" s="713">
        <v>44491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830" t="s">
        <v>811</v>
      </c>
      <c r="B55" s="292" t="s">
        <v>56</v>
      </c>
      <c r="C55" s="828" t="s">
        <v>812</v>
      </c>
      <c r="D55" s="792"/>
      <c r="E55" s="793"/>
      <c r="F55" s="626">
        <v>455.6</v>
      </c>
      <c r="G55" s="627">
        <v>44488</v>
      </c>
      <c r="H55" s="810" t="s">
        <v>813</v>
      </c>
      <c r="I55" s="626">
        <v>455.6</v>
      </c>
      <c r="J55" s="35">
        <f t="shared" si="0"/>
        <v>0</v>
      </c>
      <c r="K55" s="322">
        <v>85</v>
      </c>
      <c r="L55" s="323"/>
      <c r="M55" s="323"/>
      <c r="N55" s="331">
        <f t="shared" si="1"/>
        <v>38726</v>
      </c>
      <c r="O55" s="807" t="s">
        <v>206</v>
      </c>
      <c r="P55" s="713">
        <v>44488</v>
      </c>
      <c r="Q55" s="795"/>
      <c r="R55" s="324"/>
      <c r="S55" s="67"/>
      <c r="T55" s="67"/>
      <c r="U55" s="325"/>
      <c r="V55" s="326"/>
    </row>
    <row r="56" spans="1:24" s="327" customFormat="1" ht="19.5" thickBot="1" x14ac:dyDescent="0.35">
      <c r="A56" s="279"/>
      <c r="B56" s="292" t="s">
        <v>56</v>
      </c>
      <c r="C56" s="801"/>
      <c r="D56" s="716"/>
      <c r="E56" s="607"/>
      <c r="F56" s="811"/>
      <c r="G56" s="276"/>
      <c r="H56" s="812"/>
      <c r="I56" s="320"/>
      <c r="J56" s="35">
        <f t="shared" si="0"/>
        <v>0</v>
      </c>
      <c r="K56" s="322"/>
      <c r="L56" s="323"/>
      <c r="M56" s="323"/>
      <c r="N56" s="331">
        <f t="shared" si="1"/>
        <v>0</v>
      </c>
      <c r="O56" s="710"/>
      <c r="P56" s="713"/>
      <c r="Q56" s="508"/>
      <c r="R56" s="324"/>
      <c r="S56" s="67"/>
      <c r="T56" s="67"/>
      <c r="U56" s="325"/>
      <c r="V56" s="326"/>
      <c r="W56"/>
      <c r="X56"/>
    </row>
    <row r="57" spans="1:24" ht="18.75" x14ac:dyDescent="0.3">
      <c r="A57" s="836"/>
      <c r="B57" s="292" t="s">
        <v>56</v>
      </c>
      <c r="C57" s="1011"/>
      <c r="D57" s="717"/>
      <c r="E57" s="607"/>
      <c r="F57" s="51"/>
      <c r="G57" s="49"/>
      <c r="H57" s="813"/>
      <c r="I57" s="51"/>
      <c r="J57" s="35">
        <f t="shared" si="0"/>
        <v>0</v>
      </c>
      <c r="K57" s="36"/>
      <c r="L57" s="52"/>
      <c r="M57" s="52"/>
      <c r="N57" s="331">
        <f t="shared" si="1"/>
        <v>0</v>
      </c>
      <c r="O57" s="1024"/>
      <c r="P57" s="838"/>
      <c r="Q57" s="712"/>
      <c r="R57" s="40"/>
      <c r="S57" s="67"/>
      <c r="T57" s="67"/>
      <c r="U57" s="43"/>
      <c r="V57" s="44"/>
    </row>
    <row r="58" spans="1:24" ht="18.75" customHeight="1" thickBot="1" x14ac:dyDescent="0.35">
      <c r="A58" s="837"/>
      <c r="B58" s="292" t="s">
        <v>441</v>
      </c>
      <c r="C58" s="1023"/>
      <c r="D58" s="717"/>
      <c r="E58" s="607"/>
      <c r="F58" s="51"/>
      <c r="G58" s="49"/>
      <c r="H58" s="813"/>
      <c r="I58" s="51"/>
      <c r="J58" s="35">
        <f t="shared" si="0"/>
        <v>0</v>
      </c>
      <c r="K58" s="36"/>
      <c r="L58" s="52"/>
      <c r="M58" s="52"/>
      <c r="N58" s="331">
        <f t="shared" si="1"/>
        <v>0</v>
      </c>
      <c r="O58" s="1025"/>
      <c r="P58" s="839"/>
      <c r="Q58" s="712"/>
      <c r="R58" s="40"/>
      <c r="S58" s="67"/>
      <c r="T58" s="67"/>
      <c r="U58" s="43"/>
      <c r="V58" s="44"/>
    </row>
    <row r="59" spans="1:24" s="327" customFormat="1" ht="18.75" x14ac:dyDescent="0.3">
      <c r="A59" s="279"/>
      <c r="B59" s="292" t="s">
        <v>56</v>
      </c>
      <c r="C59" s="771"/>
      <c r="D59" s="716"/>
      <c r="E59" s="607"/>
      <c r="F59" s="811"/>
      <c r="G59" s="276"/>
      <c r="H59" s="812"/>
      <c r="I59" s="320"/>
      <c r="J59" s="35">
        <f t="shared" si="0"/>
        <v>0</v>
      </c>
      <c r="K59" s="322"/>
      <c r="L59" s="323"/>
      <c r="M59" s="323"/>
      <c r="N59" s="331">
        <f t="shared" si="1"/>
        <v>0</v>
      </c>
      <c r="O59" s="711"/>
      <c r="P59" s="714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51"/>
      <c r="G60" s="49"/>
      <c r="H60" s="63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08"/>
      <c r="B61" s="328"/>
      <c r="C61" s="610"/>
      <c r="D61" s="608"/>
      <c r="E61" s="607"/>
      <c r="F61" s="51"/>
      <c r="G61" s="49"/>
      <c r="H61" s="620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 t="s">
        <v>794</v>
      </c>
      <c r="B63" s="286" t="s">
        <v>33</v>
      </c>
      <c r="C63" s="619" t="s">
        <v>795</v>
      </c>
      <c r="D63" s="610"/>
      <c r="E63" s="609"/>
      <c r="F63" s="51">
        <v>410</v>
      </c>
      <c r="G63" s="49">
        <v>44471</v>
      </c>
      <c r="H63" s="621" t="s">
        <v>818</v>
      </c>
      <c r="I63" s="51">
        <v>410</v>
      </c>
      <c r="J63" s="35">
        <f t="shared" si="0"/>
        <v>0</v>
      </c>
      <c r="K63" s="36">
        <v>60</v>
      </c>
      <c r="L63" s="52"/>
      <c r="M63" s="52"/>
      <c r="N63" s="38">
        <f t="shared" si="1"/>
        <v>24600</v>
      </c>
      <c r="O63" s="508" t="s">
        <v>374</v>
      </c>
      <c r="P63" s="702">
        <v>44474</v>
      </c>
      <c r="Q63" s="508"/>
      <c r="R63" s="40"/>
      <c r="S63" s="41"/>
      <c r="T63" s="42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796</v>
      </c>
      <c r="D64" s="610"/>
      <c r="E64" s="609"/>
      <c r="F64" s="51">
        <v>650</v>
      </c>
      <c r="G64" s="49">
        <v>44477</v>
      </c>
      <c r="H64" s="621" t="s">
        <v>819</v>
      </c>
      <c r="I64" s="51">
        <v>650</v>
      </c>
      <c r="J64" s="35">
        <f t="shared" si="0"/>
        <v>0</v>
      </c>
      <c r="K64" s="36">
        <v>60</v>
      </c>
      <c r="L64" s="52"/>
      <c r="M64" s="52"/>
      <c r="N64" s="38">
        <f t="shared" si="1"/>
        <v>39000</v>
      </c>
      <c r="O64" s="508" t="s">
        <v>374</v>
      </c>
      <c r="P64" s="702">
        <v>44477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827</v>
      </c>
      <c r="B65" s="286" t="s">
        <v>828</v>
      </c>
      <c r="C65" s="619" t="s">
        <v>829</v>
      </c>
      <c r="D65" s="610"/>
      <c r="E65" s="609"/>
      <c r="F65" s="51">
        <v>308.2</v>
      </c>
      <c r="G65" s="49">
        <v>44481</v>
      </c>
      <c r="H65" s="622">
        <v>35092</v>
      </c>
      <c r="I65" s="51">
        <v>308.2</v>
      </c>
      <c r="J65" s="35">
        <f t="shared" si="0"/>
        <v>0</v>
      </c>
      <c r="K65" s="36">
        <v>56</v>
      </c>
      <c r="L65" s="52"/>
      <c r="M65" s="52"/>
      <c r="N65" s="38">
        <f t="shared" si="1"/>
        <v>17259.2</v>
      </c>
      <c r="O65" s="508" t="s">
        <v>294</v>
      </c>
      <c r="P65" s="702">
        <v>44491</v>
      </c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794</v>
      </c>
      <c r="B66" s="286" t="s">
        <v>33</v>
      </c>
      <c r="C66" s="619" t="s">
        <v>816</v>
      </c>
      <c r="D66" s="610"/>
      <c r="E66" s="609"/>
      <c r="F66" s="51">
        <v>750</v>
      </c>
      <c r="G66" s="49">
        <v>44484</v>
      </c>
      <c r="H66" s="621" t="s">
        <v>817</v>
      </c>
      <c r="I66" s="51">
        <v>750</v>
      </c>
      <c r="J66" s="35">
        <f t="shared" si="0"/>
        <v>0</v>
      </c>
      <c r="K66" s="322">
        <v>60</v>
      </c>
      <c r="L66" s="323"/>
      <c r="M66" s="52"/>
      <c r="N66" s="38">
        <f t="shared" si="1"/>
        <v>45000</v>
      </c>
      <c r="O66" s="508" t="s">
        <v>374</v>
      </c>
      <c r="P66" s="702">
        <v>44484</v>
      </c>
      <c r="Q66" s="508"/>
      <c r="R66" s="40"/>
      <c r="S66" s="41"/>
      <c r="T66" s="42"/>
      <c r="U66" s="43"/>
      <c r="V66" s="44"/>
    </row>
    <row r="67" spans="1:22" ht="18.75" x14ac:dyDescent="0.3">
      <c r="A67" s="53" t="s">
        <v>794</v>
      </c>
      <c r="B67" s="286" t="s">
        <v>33</v>
      </c>
      <c r="C67" s="610" t="s">
        <v>833</v>
      </c>
      <c r="D67" s="610"/>
      <c r="E67" s="609"/>
      <c r="F67" s="51">
        <v>400</v>
      </c>
      <c r="G67" s="49">
        <v>44492</v>
      </c>
      <c r="H67" s="622" t="s">
        <v>834</v>
      </c>
      <c r="I67" s="51">
        <v>400</v>
      </c>
      <c r="J67" s="35">
        <f t="shared" si="0"/>
        <v>0</v>
      </c>
      <c r="K67" s="322">
        <v>60</v>
      </c>
      <c r="L67" s="323"/>
      <c r="M67" s="52"/>
      <c r="N67" s="38">
        <f t="shared" si="1"/>
        <v>24000</v>
      </c>
      <c r="O67" s="508" t="s">
        <v>374</v>
      </c>
      <c r="P67" s="702">
        <v>44494</v>
      </c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794</v>
      </c>
      <c r="B68" s="286" t="s">
        <v>33</v>
      </c>
      <c r="C68" s="619" t="s">
        <v>844</v>
      </c>
      <c r="D68" s="610"/>
      <c r="E68" s="609"/>
      <c r="F68" s="51">
        <v>400</v>
      </c>
      <c r="G68" s="49">
        <v>44497</v>
      </c>
      <c r="H68" s="622" t="s">
        <v>845</v>
      </c>
      <c r="I68" s="51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374</v>
      </c>
      <c r="P68" s="276">
        <v>44498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848"/>
      <c r="B69" s="286"/>
      <c r="C69" s="619"/>
      <c r="D69" s="610"/>
      <c r="E69" s="609"/>
      <c r="F69" s="51"/>
      <c r="G69" s="49"/>
      <c r="H69" s="621"/>
      <c r="I69" s="51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276"/>
      <c r="Q69" s="508"/>
      <c r="R69" s="40"/>
      <c r="S69" s="41"/>
      <c r="T69" s="42"/>
      <c r="U69" s="43"/>
      <c r="V69" s="44"/>
    </row>
    <row r="70" spans="1:22" ht="18.75" x14ac:dyDescent="0.3">
      <c r="A70" s="53"/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8.75" customHeight="1" x14ac:dyDescent="0.3">
      <c r="A71" s="287"/>
      <c r="B71" s="286"/>
      <c r="C71" s="619"/>
      <c r="D71" s="610"/>
      <c r="E71" s="609"/>
      <c r="F71" s="51"/>
      <c r="G71" s="49"/>
      <c r="H71" s="622"/>
      <c r="I71" s="51"/>
      <c r="J71" s="35">
        <f>I71-F71</f>
        <v>0</v>
      </c>
      <c r="K71" s="322"/>
      <c r="L71" s="323"/>
      <c r="M71" s="52"/>
      <c r="N71" s="38">
        <f>K71*I71</f>
        <v>0</v>
      </c>
      <c r="O71" s="508"/>
      <c r="P71" s="702"/>
      <c r="Q71" s="508"/>
      <c r="R71" s="40"/>
      <c r="S71" s="41"/>
      <c r="T71" s="42"/>
      <c r="U71" s="43"/>
      <c r="V71" s="44"/>
    </row>
    <row r="72" spans="1:22" ht="18.75" customHeight="1" x14ac:dyDescent="0.3">
      <c r="A72" s="287"/>
      <c r="B72" s="286"/>
      <c r="C72" s="619"/>
      <c r="D72" s="610"/>
      <c r="E72" s="609"/>
      <c r="F72" s="51"/>
      <c r="G72" s="49"/>
      <c r="H72" s="622"/>
      <c r="I72" s="51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8.75" x14ac:dyDescent="0.3">
      <c r="A73" s="53"/>
      <c r="B73" s="286"/>
      <c r="C73" s="610"/>
      <c r="D73" s="610"/>
      <c r="E73" s="609"/>
      <c r="F73" s="51"/>
      <c r="G73" s="49"/>
      <c r="H73" s="622"/>
      <c r="I73" s="51"/>
      <c r="J73" s="35">
        <f t="shared" si="0"/>
        <v>0</v>
      </c>
      <c r="K73" s="322"/>
      <c r="L73" s="323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6.5" customHeight="1" x14ac:dyDescent="0.3">
      <c r="A74" s="53"/>
      <c r="B74" s="286"/>
      <c r="C74" s="181"/>
      <c r="D74" s="612"/>
      <c r="E74" s="613"/>
      <c r="F74" s="51"/>
      <c r="G74" s="49"/>
      <c r="H74" s="620"/>
      <c r="I74" s="51"/>
      <c r="J74" s="35">
        <f t="shared" si="0"/>
        <v>0</v>
      </c>
      <c r="K74" s="5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277"/>
      <c r="B75" s="286"/>
      <c r="C75" s="763"/>
      <c r="D75" s="596"/>
      <c r="E75" s="97"/>
      <c r="F75" s="320"/>
      <c r="G75" s="276"/>
      <c r="H75" s="810"/>
      <c r="I75" s="626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9"/>
      <c r="B76" s="286"/>
      <c r="C76" s="629"/>
      <c r="D76" s="628"/>
      <c r="E76" s="613"/>
      <c r="F76" s="320"/>
      <c r="G76" s="276"/>
      <c r="H76" s="630"/>
      <c r="I76" s="320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702"/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9"/>
      <c r="B77" s="425"/>
      <c r="C77" s="629"/>
      <c r="D77" s="628"/>
      <c r="E77" s="613"/>
      <c r="F77" s="320"/>
      <c r="G77" s="276"/>
      <c r="H77" s="630"/>
      <c r="I77" s="32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702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279"/>
      <c r="B78" s="425"/>
      <c r="C78" s="629"/>
      <c r="D78" s="628"/>
      <c r="E78" s="613"/>
      <c r="F78" s="320"/>
      <c r="G78" s="276"/>
      <c r="H78" s="630"/>
      <c r="I78" s="320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702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116"/>
      <c r="D80" s="612"/>
      <c r="E80" s="613"/>
      <c r="F80" s="51"/>
      <c r="G80" s="49"/>
      <c r="H80" s="684"/>
      <c r="I80" s="51"/>
      <c r="J80" s="35">
        <f t="shared" si="0"/>
        <v>0</v>
      </c>
      <c r="K80" s="56"/>
      <c r="L80" s="995"/>
      <c r="M80" s="996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995"/>
      <c r="M81" s="996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6.25" customHeight="1" x14ac:dyDescent="0.3">
      <c r="A82" s="683"/>
      <c r="B82" s="61"/>
      <c r="C82" s="809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09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09"/>
      <c r="D113" s="809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09"/>
      <c r="D115" s="809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116"/>
      <c r="H234" s="809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116"/>
      <c r="H235" s="809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809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116"/>
      <c r="H237" s="809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899" t="s">
        <v>19</v>
      </c>
      <c r="G251" s="899"/>
      <c r="H251" s="900"/>
      <c r="I251" s="216">
        <f>SUM(I4:I250)</f>
        <v>392734.7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13158784.049999999</v>
      </c>
      <c r="O255" s="306"/>
      <c r="Q255" s="234">
        <f>SUM(Q4:Q254)</f>
        <v>311860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13470644.049999999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6">
    <mergeCell ref="L80:M81"/>
    <mergeCell ref="F251:H251"/>
    <mergeCell ref="A1:J2"/>
    <mergeCell ref="W1:X1"/>
    <mergeCell ref="C57:C58"/>
    <mergeCell ref="O57:O58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78" t="s">
        <v>89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23" t="s">
        <v>138</v>
      </c>
      <c r="B38" s="328" t="s">
        <v>56</v>
      </c>
      <c r="C38" s="921" t="s">
        <v>184</v>
      </c>
      <c r="D38" s="329"/>
      <c r="E38" s="47"/>
      <c r="F38" s="320">
        <v>1321.6</v>
      </c>
      <c r="G38" s="321">
        <v>44228</v>
      </c>
      <c r="H38" s="925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93" t="s">
        <v>35</v>
      </c>
      <c r="P38" s="895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24"/>
      <c r="B39" s="328" t="s">
        <v>139</v>
      </c>
      <c r="C39" s="922"/>
      <c r="D39" s="330"/>
      <c r="E39" s="47"/>
      <c r="F39" s="51">
        <v>69.599999999999994</v>
      </c>
      <c r="G39" s="87">
        <v>44228</v>
      </c>
      <c r="H39" s="926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94"/>
      <c r="P39" s="896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15" t="s">
        <v>138</v>
      </c>
      <c r="B44" s="86" t="s">
        <v>56</v>
      </c>
      <c r="C44" s="931" t="s">
        <v>217</v>
      </c>
      <c r="D44" s="69"/>
      <c r="E44" s="47"/>
      <c r="F44" s="51">
        <v>961.2</v>
      </c>
      <c r="G44" s="917">
        <v>44242</v>
      </c>
      <c r="H44" s="933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19" t="s">
        <v>35</v>
      </c>
      <c r="P44" s="929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16"/>
      <c r="B45" s="292" t="s">
        <v>58</v>
      </c>
      <c r="C45" s="932"/>
      <c r="D45" s="293"/>
      <c r="E45" s="93"/>
      <c r="F45" s="51">
        <v>199.4</v>
      </c>
      <c r="G45" s="918"/>
      <c r="H45" s="934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20"/>
      <c r="P45" s="930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68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06"/>
      <c r="P50" s="874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69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27"/>
      <c r="P51" s="928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99" t="s">
        <v>19</v>
      </c>
      <c r="G67" s="899"/>
      <c r="H67" s="900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8" t="s">
        <v>160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91" t="s">
        <v>55</v>
      </c>
      <c r="B55" s="328" t="s">
        <v>56</v>
      </c>
      <c r="C55" s="921" t="s">
        <v>316</v>
      </c>
      <c r="D55" s="330"/>
      <c r="E55" s="47"/>
      <c r="F55" s="519">
        <f>270.8+233.4</f>
        <v>504.20000000000005</v>
      </c>
      <c r="G55" s="87">
        <v>44270</v>
      </c>
      <c r="H55" s="881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41" t="s">
        <v>224</v>
      </c>
      <c r="P55" s="943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92"/>
      <c r="B56" s="328" t="s">
        <v>56</v>
      </c>
      <c r="C56" s="922"/>
      <c r="D56" s="330"/>
      <c r="E56" s="47"/>
      <c r="F56" s="519">
        <v>936.4</v>
      </c>
      <c r="G56" s="87">
        <v>44270</v>
      </c>
      <c r="H56" s="882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42"/>
      <c r="P56" s="944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37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39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06" t="s">
        <v>206</v>
      </c>
      <c r="P59" s="874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38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40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27"/>
      <c r="P60" s="928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35" t="s">
        <v>19</v>
      </c>
      <c r="G222" s="935"/>
      <c r="H222" s="936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8" t="s">
        <v>267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45" t="s">
        <v>347</v>
      </c>
      <c r="M13" s="946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99" t="s">
        <v>19</v>
      </c>
      <c r="G226" s="899"/>
      <c r="H226" s="900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8" t="s">
        <v>342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47" t="s">
        <v>35</v>
      </c>
      <c r="P59" s="959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49"/>
      <c r="P60" s="960"/>
      <c r="Q60" s="94"/>
      <c r="R60" s="40"/>
      <c r="S60" s="41"/>
      <c r="T60" s="42"/>
      <c r="U60" s="43"/>
      <c r="V60" s="44"/>
    </row>
    <row r="61" spans="1:24" ht="18.75" customHeight="1" x14ac:dyDescent="0.3">
      <c r="A61" s="970" t="s">
        <v>55</v>
      </c>
      <c r="B61" s="328" t="s">
        <v>56</v>
      </c>
      <c r="C61" s="885" t="s">
        <v>456</v>
      </c>
      <c r="D61" s="293"/>
      <c r="E61" s="93"/>
      <c r="F61" s="51">
        <v>1021.2</v>
      </c>
      <c r="G61" s="49">
        <v>44347</v>
      </c>
      <c r="H61" s="971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72" t="s">
        <v>35</v>
      </c>
      <c r="P61" s="973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38"/>
      <c r="B62" s="328" t="s">
        <v>397</v>
      </c>
      <c r="C62" s="886"/>
      <c r="D62" s="293"/>
      <c r="E62" s="93"/>
      <c r="F62" s="51">
        <v>97.9</v>
      </c>
      <c r="G62" s="49">
        <v>44347</v>
      </c>
      <c r="H62" s="914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09"/>
      <c r="P62" s="853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03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06"/>
      <c r="P63" s="874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69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27"/>
      <c r="P64" s="928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61" t="s">
        <v>24</v>
      </c>
      <c r="B68" s="599" t="s">
        <v>401</v>
      </c>
      <c r="C68" s="964" t="s">
        <v>402</v>
      </c>
      <c r="D68" s="600"/>
      <c r="E68" s="97"/>
      <c r="F68" s="320">
        <f>115+102.2+84.9+48</f>
        <v>350.1</v>
      </c>
      <c r="G68" s="321">
        <v>44319</v>
      </c>
      <c r="H68" s="881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93" t="s">
        <v>224</v>
      </c>
      <c r="P68" s="895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62"/>
      <c r="B69" s="599" t="s">
        <v>399</v>
      </c>
      <c r="C69" s="965"/>
      <c r="D69" s="600"/>
      <c r="E69" s="97"/>
      <c r="F69" s="320">
        <f>86.8+94.2+29.3</f>
        <v>210.3</v>
      </c>
      <c r="G69" s="321">
        <v>44319</v>
      </c>
      <c r="H69" s="967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68"/>
      <c r="P69" s="969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63"/>
      <c r="B70" s="599" t="s">
        <v>403</v>
      </c>
      <c r="C70" s="966"/>
      <c r="D70" s="600"/>
      <c r="E70" s="97"/>
      <c r="F70" s="320">
        <v>23.4</v>
      </c>
      <c r="G70" s="321">
        <v>44319</v>
      </c>
      <c r="H70" s="882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94"/>
      <c r="P70" s="896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53" t="s">
        <v>24</v>
      </c>
      <c r="B82" s="659" t="s">
        <v>478</v>
      </c>
      <c r="C82" s="858" t="s">
        <v>479</v>
      </c>
      <c r="D82" s="438"/>
      <c r="E82" s="97"/>
      <c r="F82" s="418">
        <v>2525.1999999999998</v>
      </c>
      <c r="G82" s="870">
        <v>44341</v>
      </c>
      <c r="H82" s="933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47" t="s">
        <v>206</v>
      </c>
      <c r="P82" s="950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54"/>
      <c r="B83" s="659" t="s">
        <v>438</v>
      </c>
      <c r="C83" s="956"/>
      <c r="D83" s="438"/>
      <c r="E83" s="97"/>
      <c r="F83" s="418">
        <v>4048</v>
      </c>
      <c r="G83" s="958"/>
      <c r="H83" s="957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48"/>
      <c r="P83" s="951"/>
      <c r="Q83" s="94"/>
      <c r="R83" s="40"/>
      <c r="S83" s="41"/>
      <c r="T83" s="42"/>
      <c r="U83" s="43"/>
      <c r="V83" s="44"/>
    </row>
    <row r="84" spans="1:22" ht="17.25" x14ac:dyDescent="0.3">
      <c r="A84" s="954"/>
      <c r="B84" s="659" t="s">
        <v>481</v>
      </c>
      <c r="C84" s="956"/>
      <c r="D84" s="438"/>
      <c r="E84" s="97"/>
      <c r="F84" s="418">
        <v>2185.8000000000002</v>
      </c>
      <c r="G84" s="958"/>
      <c r="H84" s="957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48"/>
      <c r="P84" s="951"/>
      <c r="Q84" s="94"/>
      <c r="R84" s="40"/>
      <c r="S84" s="41"/>
      <c r="T84" s="42"/>
      <c r="U84" s="43"/>
      <c r="V84" s="44"/>
    </row>
    <row r="85" spans="1:22" ht="17.25" x14ac:dyDescent="0.3">
      <c r="A85" s="954"/>
      <c r="B85" s="659" t="s">
        <v>482</v>
      </c>
      <c r="C85" s="956"/>
      <c r="D85" s="438"/>
      <c r="E85" s="97"/>
      <c r="F85" s="418">
        <v>413</v>
      </c>
      <c r="G85" s="958"/>
      <c r="H85" s="957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48"/>
      <c r="P85" s="951"/>
      <c r="Q85" s="94"/>
      <c r="R85" s="40"/>
      <c r="S85" s="41"/>
      <c r="T85" s="42"/>
      <c r="U85" s="43"/>
      <c r="V85" s="44"/>
    </row>
    <row r="86" spans="1:22" ht="17.25" x14ac:dyDescent="0.3">
      <c r="A86" s="954"/>
      <c r="B86" s="659" t="s">
        <v>58</v>
      </c>
      <c r="C86" s="956"/>
      <c r="D86" s="438"/>
      <c r="E86" s="97"/>
      <c r="F86" s="418">
        <v>518</v>
      </c>
      <c r="G86" s="958"/>
      <c r="H86" s="957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48"/>
      <c r="P86" s="951"/>
      <c r="Q86" s="94"/>
      <c r="R86" s="40"/>
      <c r="S86" s="41"/>
      <c r="T86" s="42"/>
      <c r="U86" s="43"/>
      <c r="V86" s="44"/>
    </row>
    <row r="87" spans="1:22" ht="17.25" x14ac:dyDescent="0.3">
      <c r="A87" s="954"/>
      <c r="B87" s="659" t="s">
        <v>483</v>
      </c>
      <c r="C87" s="956"/>
      <c r="D87" s="438"/>
      <c r="E87" s="97"/>
      <c r="F87" s="418">
        <v>1848.4</v>
      </c>
      <c r="G87" s="958"/>
      <c r="H87" s="957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48"/>
      <c r="P87" s="951"/>
      <c r="Q87" s="94"/>
      <c r="R87" s="40"/>
      <c r="S87" s="41"/>
      <c r="T87" s="42"/>
      <c r="U87" s="43"/>
      <c r="V87" s="44"/>
    </row>
    <row r="88" spans="1:22" ht="17.25" x14ac:dyDescent="0.3">
      <c r="A88" s="954"/>
      <c r="B88" s="659" t="s">
        <v>484</v>
      </c>
      <c r="C88" s="956"/>
      <c r="D88" s="438"/>
      <c r="E88" s="97"/>
      <c r="F88" s="418">
        <v>744</v>
      </c>
      <c r="G88" s="958"/>
      <c r="H88" s="957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48"/>
      <c r="P88" s="951"/>
      <c r="Q88" s="94"/>
      <c r="R88" s="40"/>
      <c r="S88" s="41"/>
      <c r="T88" s="42"/>
      <c r="U88" s="43"/>
      <c r="V88" s="44"/>
    </row>
    <row r="89" spans="1:22" ht="18" thickBot="1" x14ac:dyDescent="0.35">
      <c r="A89" s="955"/>
      <c r="B89" s="659" t="s">
        <v>485</v>
      </c>
      <c r="C89" s="859"/>
      <c r="D89" s="438"/>
      <c r="E89" s="97"/>
      <c r="F89" s="418">
        <v>1469</v>
      </c>
      <c r="G89" s="871"/>
      <c r="H89" s="934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49"/>
      <c r="P89" s="952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99" t="s">
        <v>19</v>
      </c>
      <c r="G253" s="899"/>
      <c r="H253" s="900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8" t="s">
        <v>426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91" t="s">
        <v>55</v>
      </c>
      <c r="B54" s="328" t="s">
        <v>56</v>
      </c>
      <c r="C54" s="984" t="s">
        <v>521</v>
      </c>
      <c r="D54" s="608"/>
      <c r="E54" s="607"/>
      <c r="F54" s="51">
        <v>1499.2</v>
      </c>
      <c r="G54" s="87">
        <v>44361</v>
      </c>
      <c r="H54" s="989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82" t="s">
        <v>224</v>
      </c>
      <c r="P54" s="983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92"/>
      <c r="B55" s="328" t="s">
        <v>441</v>
      </c>
      <c r="C55" s="985"/>
      <c r="D55" s="608"/>
      <c r="E55" s="607"/>
      <c r="F55" s="51">
        <v>90</v>
      </c>
      <c r="G55" s="87">
        <v>44361</v>
      </c>
      <c r="H55" s="990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82"/>
      <c r="P55" s="983"/>
      <c r="Q55" s="508"/>
      <c r="R55" s="40"/>
      <c r="S55" s="67"/>
      <c r="T55" s="67"/>
      <c r="U55" s="43"/>
      <c r="V55" s="326"/>
    </row>
    <row r="56" spans="1:24" ht="23.25" customHeight="1" x14ac:dyDescent="0.3">
      <c r="A56" s="986" t="s">
        <v>55</v>
      </c>
      <c r="B56" s="328" t="s">
        <v>56</v>
      </c>
      <c r="C56" s="988" t="s">
        <v>524</v>
      </c>
      <c r="D56" s="608"/>
      <c r="E56" s="607"/>
      <c r="F56" s="51">
        <v>1318</v>
      </c>
      <c r="G56" s="87">
        <v>44368</v>
      </c>
      <c r="H56" s="933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08" t="s">
        <v>224</v>
      </c>
      <c r="P56" s="991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87"/>
      <c r="B57" s="328" t="s">
        <v>441</v>
      </c>
      <c r="C57" s="988"/>
      <c r="D57" s="608"/>
      <c r="E57" s="607"/>
      <c r="F57" s="51">
        <v>112.8</v>
      </c>
      <c r="G57" s="87">
        <v>44368</v>
      </c>
      <c r="H57" s="934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09"/>
      <c r="P57" s="992"/>
      <c r="Q57" s="508"/>
      <c r="R57" s="40"/>
      <c r="S57" s="67"/>
      <c r="T57" s="67"/>
      <c r="U57" s="43"/>
      <c r="V57" s="44"/>
    </row>
    <row r="58" spans="1:24" ht="26.25" customHeight="1" x14ac:dyDescent="0.3">
      <c r="A58" s="915" t="s">
        <v>55</v>
      </c>
      <c r="B58" s="328" t="s">
        <v>56</v>
      </c>
      <c r="C58" s="912" t="s">
        <v>525</v>
      </c>
      <c r="D58" s="608"/>
      <c r="E58" s="607"/>
      <c r="F58" s="51">
        <v>1272.8</v>
      </c>
      <c r="G58" s="993">
        <v>44375</v>
      </c>
      <c r="H58" s="978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08" t="s">
        <v>224</v>
      </c>
      <c r="P58" s="991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16"/>
      <c r="B59" s="292" t="s">
        <v>441</v>
      </c>
      <c r="C59" s="913"/>
      <c r="D59" s="610"/>
      <c r="E59" s="609"/>
      <c r="F59" s="51">
        <v>91.4</v>
      </c>
      <c r="G59" s="994"/>
      <c r="H59" s="979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09"/>
      <c r="P59" s="992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76" t="s">
        <v>451</v>
      </c>
      <c r="B72" s="659" t="s">
        <v>452</v>
      </c>
      <c r="C72" s="974" t="s">
        <v>453</v>
      </c>
      <c r="D72" s="660"/>
      <c r="E72" s="613"/>
      <c r="F72" s="51">
        <v>202.02</v>
      </c>
      <c r="G72" s="87">
        <v>44361</v>
      </c>
      <c r="H72" s="978" t="s">
        <v>455</v>
      </c>
      <c r="I72" s="48">
        <v>202.02</v>
      </c>
      <c r="J72" s="35">
        <f t="shared" si="0"/>
        <v>0</v>
      </c>
      <c r="K72" s="56">
        <v>55</v>
      </c>
      <c r="L72" s="980" t="s">
        <v>460</v>
      </c>
      <c r="M72" s="981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77"/>
      <c r="B73" s="659" t="s">
        <v>454</v>
      </c>
      <c r="C73" s="975"/>
      <c r="D73" s="660"/>
      <c r="E73" s="613"/>
      <c r="F73" s="51">
        <v>72.849999999999994</v>
      </c>
      <c r="G73" s="87">
        <v>44361</v>
      </c>
      <c r="H73" s="979"/>
      <c r="I73" s="48">
        <v>72.849999999999994</v>
      </c>
      <c r="J73" s="35">
        <f t="shared" si="0"/>
        <v>0</v>
      </c>
      <c r="K73" s="56">
        <v>100</v>
      </c>
      <c r="L73" s="980"/>
      <c r="M73" s="981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99" t="s">
        <v>19</v>
      </c>
      <c r="G243" s="899"/>
      <c r="H243" s="900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8" t="s">
        <v>502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03" t="s">
        <v>440</v>
      </c>
      <c r="B53" s="328" t="s">
        <v>56</v>
      </c>
      <c r="C53" s="921" t="s">
        <v>558</v>
      </c>
      <c r="D53" s="716"/>
      <c r="E53" s="607"/>
      <c r="F53" s="320">
        <v>1888.8</v>
      </c>
      <c r="G53" s="321">
        <v>44382</v>
      </c>
      <c r="H53" s="925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41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04"/>
      <c r="B54" s="328" t="s">
        <v>441</v>
      </c>
      <c r="C54" s="922"/>
      <c r="D54" s="717"/>
      <c r="E54" s="607"/>
      <c r="F54" s="51">
        <v>101.8</v>
      </c>
      <c r="G54" s="87">
        <v>44382</v>
      </c>
      <c r="H54" s="926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42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37" t="s">
        <v>551</v>
      </c>
      <c r="B60" s="736" t="s">
        <v>552</v>
      </c>
      <c r="C60" s="997" t="s">
        <v>553</v>
      </c>
      <c r="D60" s="707"/>
      <c r="E60" s="609"/>
      <c r="F60" s="51">
        <v>9342.59</v>
      </c>
      <c r="G60" s="999">
        <v>44391</v>
      </c>
      <c r="H60" s="904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93" t="s">
        <v>224</v>
      </c>
      <c r="P60" s="1001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38"/>
      <c r="B61" s="599" t="s">
        <v>53</v>
      </c>
      <c r="C61" s="998"/>
      <c r="D61" s="707"/>
      <c r="E61" s="609"/>
      <c r="F61" s="51">
        <v>1320</v>
      </c>
      <c r="G61" s="1000"/>
      <c r="H61" s="914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94"/>
      <c r="P61" s="1002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95"/>
      <c r="M73" s="996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95"/>
      <c r="M74" s="996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99" t="s">
        <v>19</v>
      </c>
      <c r="G244" s="899"/>
      <c r="H244" s="900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8" t="s">
        <v>598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09" t="s">
        <v>55</v>
      </c>
      <c r="B54" s="292" t="s">
        <v>56</v>
      </c>
      <c r="C54" s="1011" t="s">
        <v>621</v>
      </c>
      <c r="D54" s="716"/>
      <c r="E54" s="607"/>
      <c r="F54" s="327">
        <v>1300.4050999999999</v>
      </c>
      <c r="G54" s="321">
        <v>44410</v>
      </c>
      <c r="H54" s="989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41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10"/>
      <c r="B55" s="292" t="s">
        <v>397</v>
      </c>
      <c r="C55" s="1012"/>
      <c r="D55" s="717"/>
      <c r="E55" s="607"/>
      <c r="F55" s="51">
        <v>99.4</v>
      </c>
      <c r="G55" s="87">
        <v>44410</v>
      </c>
      <c r="H55" s="990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42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13" t="s">
        <v>55</v>
      </c>
      <c r="B59" s="328" t="s">
        <v>56</v>
      </c>
      <c r="C59" s="868" t="s">
        <v>675</v>
      </c>
      <c r="D59" s="608"/>
      <c r="E59" s="607"/>
      <c r="F59" s="51">
        <v>185</v>
      </c>
      <c r="G59" s="49">
        <v>44425</v>
      </c>
      <c r="H59" s="1005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08" t="s">
        <v>35</v>
      </c>
      <c r="P59" s="1007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14"/>
      <c r="B60" s="328" t="s">
        <v>397</v>
      </c>
      <c r="C60" s="869"/>
      <c r="D60" s="608"/>
      <c r="E60" s="607"/>
      <c r="F60" s="51">
        <v>112.5</v>
      </c>
      <c r="G60" s="49">
        <v>44425</v>
      </c>
      <c r="H60" s="1006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09"/>
      <c r="P60" s="1008"/>
      <c r="Q60" s="508"/>
      <c r="R60" s="40"/>
      <c r="S60" s="67"/>
      <c r="T60" s="67"/>
      <c r="U60" s="43"/>
      <c r="V60" s="44"/>
    </row>
    <row r="61" spans="1:24" ht="17.25" x14ac:dyDescent="0.3">
      <c r="A61" s="1013" t="s">
        <v>55</v>
      </c>
      <c r="B61" s="292" t="s">
        <v>56</v>
      </c>
      <c r="C61" s="868" t="s">
        <v>676</v>
      </c>
      <c r="D61" s="608"/>
      <c r="E61" s="607"/>
      <c r="F61" s="51">
        <v>190.4</v>
      </c>
      <c r="G61" s="49">
        <v>44427</v>
      </c>
      <c r="H61" s="1005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08" t="s">
        <v>35</v>
      </c>
      <c r="P61" s="1007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15"/>
      <c r="B62" s="292" t="s">
        <v>397</v>
      </c>
      <c r="C62" s="869"/>
      <c r="D62" s="608"/>
      <c r="E62" s="607"/>
      <c r="F62" s="51">
        <f>103.9+104.4</f>
        <v>208.3</v>
      </c>
      <c r="G62" s="49">
        <v>44427</v>
      </c>
      <c r="H62" s="1006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09"/>
      <c r="P62" s="1008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76" t="s">
        <v>55</v>
      </c>
      <c r="B64" s="292" t="s">
        <v>56</v>
      </c>
      <c r="C64" s="974" t="s">
        <v>704</v>
      </c>
      <c r="D64" s="717"/>
      <c r="E64" s="607"/>
      <c r="F64" s="51">
        <v>1160.2</v>
      </c>
      <c r="G64" s="87">
        <v>44431</v>
      </c>
      <c r="H64" s="978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17" t="s">
        <v>35</v>
      </c>
      <c r="P64" s="1019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16"/>
      <c r="B65" s="292" t="s">
        <v>397</v>
      </c>
      <c r="C65" s="975"/>
      <c r="D65" s="717"/>
      <c r="E65" s="607"/>
      <c r="F65" s="51">
        <v>117.2</v>
      </c>
      <c r="G65" s="87">
        <v>44431</v>
      </c>
      <c r="H65" s="979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18"/>
      <c r="P65" s="1020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76" t="s">
        <v>55</v>
      </c>
      <c r="B67" s="292" t="s">
        <v>56</v>
      </c>
      <c r="C67" s="868" t="s">
        <v>713</v>
      </c>
      <c r="D67" s="608"/>
      <c r="E67" s="607"/>
      <c r="F67" s="51">
        <v>162</v>
      </c>
      <c r="G67" s="49">
        <v>44434</v>
      </c>
      <c r="H67" s="1005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08" t="s">
        <v>35</v>
      </c>
      <c r="P67" s="1007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16"/>
      <c r="B68" s="292" t="s">
        <v>397</v>
      </c>
      <c r="C68" s="869"/>
      <c r="D68" s="608"/>
      <c r="E68" s="607"/>
      <c r="F68" s="51">
        <f>85.3+107.2</f>
        <v>192.5</v>
      </c>
      <c r="G68" s="49">
        <v>44434</v>
      </c>
      <c r="H68" s="1006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09"/>
      <c r="P68" s="1008"/>
      <c r="Q68" s="508"/>
      <c r="R68" s="40"/>
      <c r="S68" s="67"/>
      <c r="T68" s="67"/>
      <c r="U68" s="43"/>
      <c r="V68" s="44"/>
    </row>
    <row r="69" spans="1:22" ht="17.25" x14ac:dyDescent="0.3">
      <c r="A69" s="976" t="s">
        <v>55</v>
      </c>
      <c r="B69" s="292" t="s">
        <v>56</v>
      </c>
      <c r="C69" s="868" t="s">
        <v>714</v>
      </c>
      <c r="D69" s="608"/>
      <c r="E69" s="607"/>
      <c r="F69" s="51">
        <f>164.4+166</f>
        <v>330.4</v>
      </c>
      <c r="G69" s="49">
        <v>44435</v>
      </c>
      <c r="H69" s="1005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08" t="s">
        <v>35</v>
      </c>
      <c r="P69" s="1007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77"/>
      <c r="B70" s="292" t="s">
        <v>397</v>
      </c>
      <c r="C70" s="869"/>
      <c r="D70" s="608"/>
      <c r="E70" s="607"/>
      <c r="F70" s="51">
        <v>140.5</v>
      </c>
      <c r="G70" s="49">
        <v>44435</v>
      </c>
      <c r="H70" s="1006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09"/>
      <c r="P70" s="1008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95"/>
      <c r="M89" s="996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95"/>
      <c r="M90" s="996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99" t="s">
        <v>19</v>
      </c>
      <c r="G260" s="899"/>
      <c r="H260" s="900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8" t="s">
        <v>657</v>
      </c>
      <c r="B1" s="878"/>
      <c r="C1" s="878"/>
      <c r="D1" s="878"/>
      <c r="E1" s="878"/>
      <c r="F1" s="878"/>
      <c r="G1" s="878"/>
      <c r="H1" s="878"/>
      <c r="I1" s="878"/>
      <c r="J1" s="87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6" t="s">
        <v>99</v>
      </c>
      <c r="X1" s="877"/>
    </row>
    <row r="2" spans="1:24" thickBot="1" x14ac:dyDescent="0.3">
      <c r="A2" s="878"/>
      <c r="B2" s="878"/>
      <c r="C2" s="878"/>
      <c r="D2" s="878"/>
      <c r="E2" s="878"/>
      <c r="F2" s="878"/>
      <c r="G2" s="878"/>
      <c r="H2" s="878"/>
      <c r="I2" s="878"/>
      <c r="J2" s="87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21" t="s">
        <v>55</v>
      </c>
      <c r="B55" s="292" t="s">
        <v>56</v>
      </c>
      <c r="C55" s="1011" t="s">
        <v>726</v>
      </c>
      <c r="D55" s="717"/>
      <c r="E55" s="607"/>
      <c r="F55" s="51">
        <v>1598</v>
      </c>
      <c r="G55" s="87">
        <v>44445</v>
      </c>
      <c r="H55" s="989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24" t="s">
        <v>35</v>
      </c>
      <c r="P55" s="1026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22"/>
      <c r="B56" s="292" t="s">
        <v>441</v>
      </c>
      <c r="C56" s="1023"/>
      <c r="D56" s="717"/>
      <c r="E56" s="607"/>
      <c r="F56" s="51">
        <v>91.6</v>
      </c>
      <c r="G56" s="87">
        <v>44445</v>
      </c>
      <c r="H56" s="990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25"/>
      <c r="P56" s="1027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/>
      <c r="B83" s="286"/>
      <c r="C83" s="629"/>
      <c r="D83" s="628"/>
      <c r="E83" s="613"/>
      <c r="F83" s="320"/>
      <c r="G83" s="276"/>
      <c r="H83" s="630"/>
      <c r="I83" s="320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702"/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995"/>
      <c r="M87" s="996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995"/>
      <c r="M88" s="996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899" t="s">
        <v>19</v>
      </c>
      <c r="G258" s="899"/>
      <c r="H258" s="900"/>
      <c r="I258" s="216">
        <f>SUM(I4:I257)</f>
        <v>500560.03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17790026.965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18188706.965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2021-11-02T17:41:25Z</dcterms:modified>
</cp:coreProperties>
</file>