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0715" windowHeight="11730" firstSheet="6" activeTab="8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Hoja1" sheetId="13" r:id="rId11"/>
    <sheet name="Hoja4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5" i="11" l="1"/>
  <c r="Q36" i="11"/>
  <c r="Q37" i="11"/>
  <c r="Q38" i="11"/>
  <c r="Q39" i="11"/>
  <c r="Q40" i="1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P43" i="11"/>
  <c r="Q43" i="11" s="1"/>
  <c r="Q42" i="11"/>
  <c r="P40" i="11"/>
  <c r="P39" i="11"/>
  <c r="P38" i="11"/>
  <c r="P37" i="11"/>
  <c r="P36" i="11"/>
  <c r="P35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<sst xmlns="http://schemas.openxmlformats.org/spreadsheetml/2006/main" count="484" uniqueCount="277">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</sst>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3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7" borderId="24" xfId="0" applyNumberFormat="1" applyFont="1" applyFill="1" applyBorder="1" applyAlignment="1">
      <alignment horizontal="center"/>
    </xf>
    <xf numFmtId="44" fontId="3" fillId="7" borderId="24" xfId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CC"/>
      <color rgb="FFCCFF33"/>
      <color rgb="FFFF9900"/>
      <color rgb="FF00FF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5"/>
      <c r="C1" s="337" t="s">
        <v>29</v>
      </c>
      <c r="D1" s="338"/>
      <c r="E1" s="338"/>
      <c r="F1" s="338"/>
      <c r="G1" s="338"/>
      <c r="H1" s="338"/>
      <c r="I1" s="338"/>
      <c r="J1" s="338"/>
      <c r="K1" s="338"/>
      <c r="L1" s="338"/>
      <c r="M1" s="338"/>
    </row>
    <row r="2" spans="1:21" ht="16.5" thickBot="1" x14ac:dyDescent="0.3">
      <c r="B2" s="336"/>
      <c r="C2" s="4"/>
      <c r="H2" s="6"/>
      <c r="I2" s="7"/>
      <c r="J2" s="8"/>
      <c r="L2" s="3"/>
      <c r="M2" s="7"/>
      <c r="N2" s="9"/>
    </row>
    <row r="3" spans="1:21" ht="21.75" thickBot="1" x14ac:dyDescent="0.35">
      <c r="B3" s="339" t="s">
        <v>0</v>
      </c>
      <c r="C3" s="340"/>
      <c r="D3" s="10"/>
      <c r="E3" s="11"/>
      <c r="F3" s="11"/>
      <c r="H3" s="341" t="s">
        <v>1</v>
      </c>
      <c r="I3" s="341"/>
      <c r="K3" s="13"/>
      <c r="L3" s="13"/>
      <c r="M3" s="6"/>
      <c r="R3" s="318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20" t="s">
        <v>4</v>
      </c>
      <c r="F4" s="321"/>
      <c r="H4" s="322" t="s">
        <v>5</v>
      </c>
      <c r="I4" s="323"/>
      <c r="J4" s="18"/>
      <c r="K4" s="19"/>
      <c r="L4" s="20"/>
      <c r="M4" s="21" t="s">
        <v>6</v>
      </c>
      <c r="N4" s="22" t="s">
        <v>7</v>
      </c>
      <c r="P4" s="324" t="s">
        <v>8</v>
      </c>
      <c r="Q4" s="325"/>
      <c r="R4" s="319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42">
        <f>SUM(M5:M39)</f>
        <v>1666347.5</v>
      </c>
      <c r="N49" s="327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43"/>
      <c r="N50" s="328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29" t="s">
        <v>13</v>
      </c>
      <c r="I55" s="330"/>
      <c r="J55" s="135"/>
      <c r="K55" s="331">
        <f>I53+L53</f>
        <v>63475.360000000001</v>
      </c>
      <c r="L55" s="332"/>
      <c r="M55" s="333">
        <f>N49+M49</f>
        <v>1715746.5</v>
      </c>
      <c r="N55" s="334"/>
      <c r="P55" s="36"/>
      <c r="Q55" s="9"/>
    </row>
    <row r="56" spans="1:18" ht="15.75" x14ac:dyDescent="0.25">
      <c r="D56" s="326" t="s">
        <v>14</v>
      </c>
      <c r="E56" s="326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44" t="s">
        <v>15</v>
      </c>
      <c r="E57" s="344"/>
      <c r="F57" s="131">
        <v>-1524395.48</v>
      </c>
      <c r="I57" s="345" t="s">
        <v>16</v>
      </c>
      <c r="J57" s="346"/>
      <c r="K57" s="347">
        <f>F59+F60+F61</f>
        <v>393764.05999999994</v>
      </c>
      <c r="L57" s="348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49">
        <f>-C4</f>
        <v>-373948.72</v>
      </c>
      <c r="L59" s="350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51" t="s">
        <v>21</v>
      </c>
      <c r="E61" s="352"/>
      <c r="F61" s="151">
        <v>223528.9</v>
      </c>
      <c r="I61" s="353" t="s">
        <v>22</v>
      </c>
      <c r="J61" s="354"/>
      <c r="K61" s="355">
        <f>K57+K59</f>
        <v>19815.339999999967</v>
      </c>
      <c r="L61" s="355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workbookViewId="0">
      <pane ySplit="2" topLeftCell="A27" activePane="bottomLeft" state="frozen"/>
      <selection pane="bottomLeft" activeCell="C37" sqref="C37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308">
        <v>45052</v>
      </c>
      <c r="B9" s="309" t="s">
        <v>238</v>
      </c>
      <c r="C9" s="310"/>
      <c r="D9" s="181"/>
      <c r="E9" s="149"/>
      <c r="F9" s="183">
        <f t="shared" si="0"/>
        <v>150696.59999999998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178044.75999999998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286374.95999999996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290774.95999999996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379933.16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381871.16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536052.22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551617.02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590634.9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604362.42000000004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766217.3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835574.32000000007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846691.12000000011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893588.32000000007</v>
      </c>
    </row>
    <row r="23" spans="1:10" ht="33" x14ac:dyDescent="0.3">
      <c r="A23" s="181">
        <v>45059</v>
      </c>
      <c r="B23" s="311" t="s">
        <v>252</v>
      </c>
      <c r="C23" s="228">
        <v>23556.1</v>
      </c>
      <c r="D23" s="181"/>
      <c r="E23" s="149"/>
      <c r="F23" s="183">
        <f t="shared" si="0"/>
        <v>917144.42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970155.22000000009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1034033.8200000001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1086102.4000000001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1130060.6000000001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1268996.3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1329465.1000000001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1428512.04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1484620.4000000001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1592578.9000000001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1600894.1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1607503.7000000002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1665152.6900000002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1726986.12</v>
      </c>
      <c r="J36" s="133">
        <v>0</v>
      </c>
    </row>
    <row r="37" spans="1:10" ht="23.25" customHeight="1" x14ac:dyDescent="0.25">
      <c r="A37" s="181"/>
      <c r="B37" s="182"/>
      <c r="C37" s="149"/>
      <c r="D37" s="181"/>
      <c r="E37" s="149"/>
      <c r="F37" s="183">
        <f t="shared" si="0"/>
        <v>1726986.12</v>
      </c>
      <c r="J37" s="187">
        <f>SUM(J29:J36)</f>
        <v>0</v>
      </c>
    </row>
    <row r="38" spans="1:10" ht="23.25" customHeight="1" x14ac:dyDescent="0.25">
      <c r="A38" s="181"/>
      <c r="B38" s="182"/>
      <c r="C38" s="149"/>
      <c r="D38" s="181"/>
      <c r="E38" s="149"/>
      <c r="F38" s="183">
        <f t="shared" si="0"/>
        <v>1726986.12</v>
      </c>
    </row>
    <row r="39" spans="1:10" ht="23.25" customHeight="1" x14ac:dyDescent="0.25">
      <c r="A39" s="181"/>
      <c r="B39" s="182"/>
      <c r="C39" s="149"/>
      <c r="D39" s="181"/>
      <c r="E39" s="149"/>
      <c r="F39" s="183">
        <f t="shared" si="0"/>
        <v>1726986.12</v>
      </c>
    </row>
    <row r="40" spans="1:10" ht="23.25" customHeight="1" x14ac:dyDescent="0.25">
      <c r="A40" s="181"/>
      <c r="B40" s="182"/>
      <c r="C40" s="149"/>
      <c r="D40" s="181"/>
      <c r="E40" s="100"/>
      <c r="F40" s="183">
        <f t="shared" si="0"/>
        <v>1726986.12</v>
      </c>
    </row>
    <row r="41" spans="1:10" ht="23.25" customHeight="1" x14ac:dyDescent="0.25">
      <c r="A41" s="181"/>
      <c r="B41" s="182"/>
      <c r="C41" s="149"/>
      <c r="D41" s="181"/>
      <c r="E41" s="100"/>
      <c r="F41" s="183">
        <f t="shared" si="0"/>
        <v>1726986.12</v>
      </c>
    </row>
    <row r="42" spans="1:10" ht="23.25" customHeight="1" x14ac:dyDescent="0.25">
      <c r="A42" s="185"/>
      <c r="B42" s="186"/>
      <c r="C42" s="149"/>
      <c r="D42" s="185"/>
      <c r="E42" s="100"/>
      <c r="F42" s="183">
        <f t="shared" si="0"/>
        <v>1726986.12</v>
      </c>
    </row>
    <row r="43" spans="1:10" ht="23.25" customHeight="1" x14ac:dyDescent="0.25">
      <c r="A43" s="245"/>
      <c r="B43" s="247"/>
      <c r="C43" s="149"/>
      <c r="D43" s="192"/>
      <c r="E43" s="100"/>
      <c r="F43" s="183">
        <f t="shared" si="0"/>
        <v>1726986.12</v>
      </c>
    </row>
    <row r="44" spans="1:10" ht="23.25" customHeight="1" x14ac:dyDescent="0.25">
      <c r="A44" s="246"/>
      <c r="B44" s="248"/>
      <c r="C44" s="149"/>
      <c r="D44" s="192"/>
      <c r="E44" s="100"/>
      <c r="F44" s="183">
        <f t="shared" si="0"/>
        <v>1726986.12</v>
      </c>
    </row>
    <row r="45" spans="1:10" ht="23.25" customHeight="1" x14ac:dyDescent="0.25">
      <c r="A45" s="246"/>
      <c r="B45" s="248"/>
      <c r="C45" s="149"/>
      <c r="D45" s="192"/>
      <c r="E45" s="100"/>
      <c r="F45" s="183">
        <f t="shared" si="0"/>
        <v>1726986.12</v>
      </c>
    </row>
    <row r="46" spans="1:10" ht="23.25" customHeight="1" x14ac:dyDescent="0.25">
      <c r="A46" s="246"/>
      <c r="B46" s="248"/>
      <c r="C46" s="149"/>
      <c r="D46" s="192"/>
      <c r="E46" s="100"/>
      <c r="F46" s="183">
        <f t="shared" si="0"/>
        <v>1726986.12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1726986.12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1726986.12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1726986.12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1726986.12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1726986.12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1726986.12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1726986.12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1726986.12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1726986.12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1726986.12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1726986.12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1726986.12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1726986.12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1726986.12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1726986.12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1726986.12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1726986.12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1726986.12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1726986.12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1726986.12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1726986.12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1726986.12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1726986.12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1726986.12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1726986.12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1726986.12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1726986.12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1726986.12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1726986.12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1726986.12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1726986.12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1726986.12</v>
      </c>
    </row>
    <row r="79" spans="1:6" ht="19.5" thickBot="1" x14ac:dyDescent="0.35">
      <c r="A79" s="201"/>
      <c r="B79" s="202"/>
      <c r="C79" s="203">
        <f>SUM(C3:C78)</f>
        <v>1726986.12</v>
      </c>
      <c r="D79" s="175"/>
      <c r="E79" s="204">
        <f>SUM(E3:E78)</f>
        <v>0</v>
      </c>
      <c r="F79" s="205">
        <f>F78</f>
        <v>1726986.12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5"/>
      <c r="C1" s="337" t="s">
        <v>61</v>
      </c>
      <c r="D1" s="338"/>
      <c r="E1" s="338"/>
      <c r="F1" s="338"/>
      <c r="G1" s="338"/>
      <c r="H1" s="338"/>
      <c r="I1" s="338"/>
      <c r="J1" s="338"/>
      <c r="K1" s="338"/>
      <c r="L1" s="338"/>
      <c r="M1" s="338"/>
    </row>
    <row r="2" spans="1:21" ht="16.5" thickBot="1" x14ac:dyDescent="0.3">
      <c r="B2" s="336"/>
      <c r="C2" s="4"/>
      <c r="H2" s="6"/>
      <c r="I2" s="7"/>
      <c r="J2" s="8"/>
      <c r="L2" s="3"/>
      <c r="M2" s="7"/>
      <c r="N2" s="9"/>
    </row>
    <row r="3" spans="1:21" ht="21.75" thickBot="1" x14ac:dyDescent="0.35">
      <c r="B3" s="339" t="s">
        <v>0</v>
      </c>
      <c r="C3" s="340"/>
      <c r="D3" s="10"/>
      <c r="E3" s="11"/>
      <c r="F3" s="11"/>
      <c r="H3" s="341" t="s">
        <v>1</v>
      </c>
      <c r="I3" s="341"/>
      <c r="K3" s="13"/>
      <c r="L3" s="13"/>
      <c r="M3" s="6"/>
      <c r="R3" s="318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20" t="s">
        <v>4</v>
      </c>
      <c r="F4" s="321"/>
      <c r="H4" s="322" t="s">
        <v>5</v>
      </c>
      <c r="I4" s="323"/>
      <c r="J4" s="18"/>
      <c r="K4" s="19"/>
      <c r="L4" s="20"/>
      <c r="M4" s="21" t="s">
        <v>6</v>
      </c>
      <c r="N4" s="22" t="s">
        <v>7</v>
      </c>
      <c r="P4" s="357" t="s">
        <v>8</v>
      </c>
      <c r="Q4" s="358"/>
      <c r="R4" s="356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42">
        <f>SUM(M5:M39)</f>
        <v>2238523</v>
      </c>
      <c r="N45" s="327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43"/>
      <c r="N46" s="328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29" t="s">
        <v>13</v>
      </c>
      <c r="I51" s="330"/>
      <c r="J51" s="135"/>
      <c r="K51" s="331">
        <f>I49+L49</f>
        <v>90767.040000000008</v>
      </c>
      <c r="L51" s="332"/>
      <c r="M51" s="333">
        <f>N45+M45</f>
        <v>2335781</v>
      </c>
      <c r="N51" s="334"/>
      <c r="P51" s="36"/>
      <c r="Q51" s="9"/>
    </row>
    <row r="52" spans="1:17" ht="15.75" x14ac:dyDescent="0.25">
      <c r="D52" s="326" t="s">
        <v>14</v>
      </c>
      <c r="E52" s="326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44" t="s">
        <v>15</v>
      </c>
      <c r="E53" s="344"/>
      <c r="F53" s="131">
        <v>-2224189.7400000002</v>
      </c>
      <c r="I53" s="345" t="s">
        <v>16</v>
      </c>
      <c r="J53" s="346"/>
      <c r="K53" s="347">
        <f>F55+F56+F57</f>
        <v>296963.76999999973</v>
      </c>
      <c r="L53" s="348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49">
        <f>-C4</f>
        <v>-223528.9</v>
      </c>
      <c r="L55" s="350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51" t="s">
        <v>21</v>
      </c>
      <c r="E57" s="352"/>
      <c r="F57" s="151">
        <v>230554.55</v>
      </c>
      <c r="I57" s="353" t="s">
        <v>22</v>
      </c>
      <c r="J57" s="354"/>
      <c r="K57" s="355">
        <f>K53+K55</f>
        <v>73434.869999999733</v>
      </c>
      <c r="L57" s="355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5"/>
      <c r="C1" s="337" t="s">
        <v>115</v>
      </c>
      <c r="D1" s="338"/>
      <c r="E1" s="338"/>
      <c r="F1" s="338"/>
      <c r="G1" s="338"/>
      <c r="H1" s="338"/>
      <c r="I1" s="338"/>
      <c r="J1" s="338"/>
      <c r="K1" s="338"/>
      <c r="L1" s="338"/>
      <c r="M1" s="338"/>
    </row>
    <row r="2" spans="1:21" ht="16.5" thickBot="1" x14ac:dyDescent="0.3">
      <c r="B2" s="336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39" t="s">
        <v>0</v>
      </c>
      <c r="C3" s="340"/>
      <c r="D3" s="10"/>
      <c r="E3" s="11"/>
      <c r="F3" s="11"/>
      <c r="H3" s="341" t="s">
        <v>1</v>
      </c>
      <c r="I3" s="341"/>
      <c r="K3" s="13"/>
      <c r="L3" s="13"/>
      <c r="M3" s="6"/>
      <c r="R3" s="318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20" t="s">
        <v>4</v>
      </c>
      <c r="F4" s="321"/>
      <c r="H4" s="322" t="s">
        <v>5</v>
      </c>
      <c r="I4" s="323"/>
      <c r="J4" s="255"/>
      <c r="K4" s="256"/>
      <c r="L4" s="16"/>
      <c r="M4" s="21" t="s">
        <v>6</v>
      </c>
      <c r="N4" s="22" t="s">
        <v>7</v>
      </c>
      <c r="P4" s="357" t="s">
        <v>8</v>
      </c>
      <c r="Q4" s="358"/>
      <c r="R4" s="356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42">
        <f>SUM(M5:M39)</f>
        <v>2689952</v>
      </c>
      <c r="N45" s="327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3"/>
      <c r="N46" s="328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29" t="s">
        <v>13</v>
      </c>
      <c r="I51" s="330"/>
      <c r="J51" s="135"/>
      <c r="K51" s="331">
        <f>I49+L49</f>
        <v>425400.67</v>
      </c>
      <c r="L51" s="332"/>
      <c r="M51" s="333">
        <f>N45+M45</f>
        <v>2751374</v>
      </c>
      <c r="N51" s="334"/>
      <c r="P51" s="36"/>
      <c r="Q51" s="9"/>
    </row>
    <row r="52" spans="1:17" x14ac:dyDescent="0.25">
      <c r="D52" s="326" t="s">
        <v>14</v>
      </c>
      <c r="E52" s="326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44" t="s">
        <v>15</v>
      </c>
      <c r="E53" s="344"/>
      <c r="F53" s="131">
        <v>-2869426.04</v>
      </c>
      <c r="I53" s="345" t="s">
        <v>16</v>
      </c>
      <c r="J53" s="346"/>
      <c r="K53" s="359">
        <f>F55+F56+F57</f>
        <v>-32021.369999999937</v>
      </c>
      <c r="L53" s="360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61">
        <f>-C4</f>
        <v>-230554.55</v>
      </c>
      <c r="L55" s="362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51" t="s">
        <v>21</v>
      </c>
      <c r="E57" s="352"/>
      <c r="F57" s="151">
        <v>341192.34</v>
      </c>
      <c r="I57" s="363" t="s">
        <v>170</v>
      </c>
      <c r="J57" s="364"/>
      <c r="K57" s="365">
        <f>K53+K55</f>
        <v>-262575.91999999993</v>
      </c>
      <c r="L57" s="365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5"/>
      <c r="C1" s="337" t="s">
        <v>171</v>
      </c>
      <c r="D1" s="338"/>
      <c r="E1" s="338"/>
      <c r="F1" s="338"/>
      <c r="G1" s="338"/>
      <c r="H1" s="338"/>
      <c r="I1" s="338"/>
      <c r="J1" s="338"/>
      <c r="K1" s="338"/>
      <c r="L1" s="338"/>
      <c r="M1" s="338"/>
    </row>
    <row r="2" spans="1:21" ht="16.5" thickBot="1" x14ac:dyDescent="0.3">
      <c r="B2" s="336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9" t="s">
        <v>0</v>
      </c>
      <c r="C3" s="340"/>
      <c r="D3" s="10"/>
      <c r="E3" s="11"/>
      <c r="F3" s="11"/>
      <c r="H3" s="341" t="s">
        <v>1</v>
      </c>
      <c r="I3" s="341"/>
      <c r="K3" s="13"/>
      <c r="L3" s="13"/>
      <c r="M3" s="6"/>
      <c r="R3" s="366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20" t="s">
        <v>4</v>
      </c>
      <c r="F4" s="321"/>
      <c r="H4" s="322" t="s">
        <v>5</v>
      </c>
      <c r="I4" s="323"/>
      <c r="J4" s="255"/>
      <c r="K4" s="256"/>
      <c r="L4" s="16"/>
      <c r="M4" s="21" t="s">
        <v>6</v>
      </c>
      <c r="N4" s="22" t="s">
        <v>7</v>
      </c>
      <c r="P4" s="357" t="s">
        <v>8</v>
      </c>
      <c r="Q4" s="358"/>
      <c r="R4" s="367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5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3">
        <v>45050</v>
      </c>
      <c r="K45" s="312" t="s">
        <v>228</v>
      </c>
      <c r="L45" s="314">
        <v>2123.98</v>
      </c>
      <c r="M45" s="342">
        <f>SUM(M5:M39)</f>
        <v>2488709</v>
      </c>
      <c r="N45" s="327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43"/>
      <c r="N46" s="328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29" t="s">
        <v>13</v>
      </c>
      <c r="I51" s="330"/>
      <c r="J51" s="135"/>
      <c r="K51" s="331">
        <f>I49+L49</f>
        <v>124244.06999999999</v>
      </c>
      <c r="L51" s="332"/>
      <c r="M51" s="333">
        <f>N45+M45</f>
        <v>2567419</v>
      </c>
      <c r="N51" s="334"/>
      <c r="P51" s="36"/>
      <c r="Q51" s="9"/>
    </row>
    <row r="52" spans="1:17" x14ac:dyDescent="0.25">
      <c r="D52" s="326" t="s">
        <v>14</v>
      </c>
      <c r="E52" s="326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44" t="s">
        <v>15</v>
      </c>
      <c r="E53" s="344"/>
      <c r="F53" s="131">
        <v>-2463938.5299999998</v>
      </c>
      <c r="I53" s="345" t="s">
        <v>16</v>
      </c>
      <c r="J53" s="346"/>
      <c r="K53" s="359">
        <f>F55+F56+F57</f>
        <v>439109.10000000038</v>
      </c>
      <c r="L53" s="360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61">
        <f>-C4</f>
        <v>-341192.34</v>
      </c>
      <c r="L55" s="362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51" t="s">
        <v>21</v>
      </c>
      <c r="E57" s="352"/>
      <c r="F57" s="151">
        <v>394548.7</v>
      </c>
      <c r="I57" s="368" t="s">
        <v>22</v>
      </c>
      <c r="J57" s="369"/>
      <c r="K57" s="370">
        <f>K53+K55</f>
        <v>97916.760000000359</v>
      </c>
      <c r="L57" s="370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abSelected="1" topLeftCell="A15" workbookViewId="0">
      <selection activeCell="F32" sqref="F3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5"/>
      <c r="C1" s="337" t="s">
        <v>231</v>
      </c>
      <c r="D1" s="338"/>
      <c r="E1" s="338"/>
      <c r="F1" s="338"/>
      <c r="G1" s="338"/>
      <c r="H1" s="338"/>
      <c r="I1" s="338"/>
      <c r="J1" s="338"/>
      <c r="K1" s="338"/>
      <c r="L1" s="338"/>
      <c r="M1" s="338"/>
    </row>
    <row r="2" spans="1:21" ht="16.5" thickBot="1" x14ac:dyDescent="0.3">
      <c r="B2" s="336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9" t="s">
        <v>0</v>
      </c>
      <c r="C3" s="340"/>
      <c r="D3" s="10"/>
      <c r="E3" s="11"/>
      <c r="F3" s="11"/>
      <c r="H3" s="341" t="s">
        <v>1</v>
      </c>
      <c r="I3" s="341"/>
      <c r="K3" s="13"/>
      <c r="L3" s="13"/>
      <c r="M3" s="6"/>
      <c r="R3" s="371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20" t="s">
        <v>4</v>
      </c>
      <c r="F4" s="321"/>
      <c r="H4" s="322" t="s">
        <v>5</v>
      </c>
      <c r="I4" s="323"/>
      <c r="J4" s="255"/>
      <c r="K4" s="256"/>
      <c r="L4" s="16"/>
      <c r="M4" s="21" t="s">
        <v>6</v>
      </c>
      <c r="N4" s="22" t="s">
        <v>7</v>
      </c>
      <c r="P4" s="357" t="s">
        <v>8</v>
      </c>
      <c r="Q4" s="358"/>
      <c r="R4" s="372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6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7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36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0</v>
      </c>
      <c r="D32" s="82"/>
      <c r="E32" s="27">
        <v>45078</v>
      </c>
      <c r="F32" s="28"/>
      <c r="G32" s="29"/>
      <c r="H32" s="30">
        <v>45078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1"/>
        <v>0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0</v>
      </c>
      <c r="D33" s="80"/>
      <c r="E33" s="27">
        <v>45079</v>
      </c>
      <c r="F33" s="28"/>
      <c r="G33" s="29"/>
      <c r="H33" s="30">
        <v>45079</v>
      </c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1"/>
        <v>0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0</v>
      </c>
      <c r="D34" s="82"/>
      <c r="E34" s="27">
        <v>45080</v>
      </c>
      <c r="F34" s="28"/>
      <c r="G34" s="29"/>
      <c r="H34" s="30">
        <v>45080</v>
      </c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1"/>
        <v>0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/>
      <c r="D35" s="77"/>
      <c r="E35" s="27">
        <v>45081</v>
      </c>
      <c r="F35" s="28"/>
      <c r="G35" s="29"/>
      <c r="H35" s="30">
        <v>45081</v>
      </c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/>
      <c r="K37" s="286"/>
      <c r="L37" s="216"/>
      <c r="M37" s="33">
        <v>0</v>
      </c>
      <c r="N37" s="34">
        <v>0</v>
      </c>
      <c r="O37" s="35"/>
      <c r="P37" s="235">
        <f t="shared" si="1"/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282"/>
      <c r="L38" s="216"/>
      <c r="M38" s="33">
        <v>0</v>
      </c>
      <c r="N38" s="34">
        <v>0</v>
      </c>
      <c r="O38" s="35"/>
      <c r="P38" s="235">
        <f t="shared" si="1"/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f t="shared" si="1"/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1"/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f t="shared" si="1"/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42">
        <f>SUM(M5:M39)</f>
        <v>2618965</v>
      </c>
      <c r="N45" s="327">
        <f>SUM(N5:N39)</f>
        <v>27583</v>
      </c>
      <c r="P45" s="98">
        <f t="shared" si="1"/>
        <v>2646548</v>
      </c>
      <c r="Q45" s="99">
        <f>SUM(Q5:Q39)</f>
        <v>538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3"/>
      <c r="N46" s="328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64249</v>
      </c>
      <c r="D49" s="123"/>
      <c r="E49" s="124" t="s">
        <v>10</v>
      </c>
      <c r="F49" s="125">
        <f>SUM(F5:F48)</f>
        <v>2737190</v>
      </c>
      <c r="G49" s="123"/>
      <c r="H49" s="126" t="s">
        <v>11</v>
      </c>
      <c r="I49" s="127">
        <f>SUM(I5:I48)</f>
        <v>4246</v>
      </c>
      <c r="J49" s="290"/>
      <c r="K49" s="291" t="s">
        <v>12</v>
      </c>
      <c r="L49" s="292">
        <f>SUM(L5:L48)</f>
        <v>50944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29" t="s">
        <v>13</v>
      </c>
      <c r="I51" s="330"/>
      <c r="J51" s="135"/>
      <c r="K51" s="331">
        <f>I49+L49</f>
        <v>55190</v>
      </c>
      <c r="L51" s="332"/>
      <c r="M51" s="333">
        <f>N45+M45</f>
        <v>2646548</v>
      </c>
      <c r="N51" s="334"/>
      <c r="P51" s="36"/>
      <c r="Q51" s="9"/>
    </row>
    <row r="52" spans="1:17" x14ac:dyDescent="0.25">
      <c r="D52" s="326" t="s">
        <v>14</v>
      </c>
      <c r="E52" s="326"/>
      <c r="F52" s="136">
        <f>F49-K51-C49</f>
        <v>2617751</v>
      </c>
      <c r="I52" s="137"/>
      <c r="J52" s="138"/>
      <c r="P52" s="36"/>
      <c r="Q52" s="9"/>
    </row>
    <row r="53" spans="1:17" x14ac:dyDescent="0.25">
      <c r="D53" s="344" t="s">
        <v>15</v>
      </c>
      <c r="E53" s="344"/>
      <c r="F53" s="131">
        <v>0</v>
      </c>
      <c r="I53" s="345" t="s">
        <v>16</v>
      </c>
      <c r="J53" s="346"/>
      <c r="K53" s="359">
        <f>F55+F56+F57</f>
        <v>2617751</v>
      </c>
      <c r="L53" s="360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2617751</v>
      </c>
      <c r="H55" s="23"/>
      <c r="I55" s="146" t="s">
        <v>18</v>
      </c>
      <c r="J55" s="147"/>
      <c r="K55" s="361">
        <f>-C4</f>
        <v>-394548.7</v>
      </c>
      <c r="L55" s="362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0</v>
      </c>
      <c r="D57" s="351" t="s">
        <v>21</v>
      </c>
      <c r="E57" s="352"/>
      <c r="F57" s="151">
        <v>0</v>
      </c>
      <c r="I57" s="368" t="s">
        <v>22</v>
      </c>
      <c r="J57" s="369"/>
      <c r="K57" s="370">
        <f>K53+K55</f>
        <v>2223202.2999999998</v>
      </c>
      <c r="L57" s="370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2023-06-02T20:21:08Z</cp:lastPrinted>
  <dcterms:created xsi:type="dcterms:W3CDTF">2023-02-07T18:40:23Z</dcterms:created>
  <dcterms:modified xsi:type="dcterms:W3CDTF">2023-06-05T21:11:28Z</dcterms:modified>
</cp:coreProperties>
</file>