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6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1" l="1"/>
  <c r="Q36" i="11"/>
  <c r="Q37" i="11"/>
  <c r="Q38" i="11"/>
  <c r="Q39" i="11"/>
  <c r="Q40" i="1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P43" i="11"/>
  <c r="Q43" i="11" s="1"/>
  <c r="Q42" i="11"/>
  <c r="P40" i="11"/>
  <c r="P39" i="11"/>
  <c r="P38" i="11"/>
  <c r="P37" i="11"/>
  <c r="P36" i="11"/>
  <c r="P35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Q8" i="11" s="1"/>
  <c r="P7" i="11"/>
  <c r="Q7" i="11" s="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<sst xmlns="http://schemas.openxmlformats.org/spreadsheetml/2006/main" count="452" uniqueCount="267">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</sst>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9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7" borderId="24" xfId="0" applyNumberFormat="1" applyFont="1" applyFill="1" applyBorder="1" applyAlignment="1">
      <alignment horizontal="center"/>
    </xf>
    <xf numFmtId="44" fontId="3" fillId="7" borderId="24" xfId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33"/>
      <color rgb="FFFF9900"/>
      <color rgb="FF00FF00"/>
      <color rgb="FFCC99FF"/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3"/>
      <c r="C1" s="335" t="s">
        <v>29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1" ht="16.5" thickBot="1" x14ac:dyDescent="0.3">
      <c r="B2" s="33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7" t="s">
        <v>0</v>
      </c>
      <c r="C3" s="338"/>
      <c r="D3" s="10"/>
      <c r="E3" s="11"/>
      <c r="F3" s="11"/>
      <c r="H3" s="339" t="s">
        <v>1</v>
      </c>
      <c r="I3" s="339"/>
      <c r="K3" s="13"/>
      <c r="L3" s="13"/>
      <c r="M3" s="6"/>
      <c r="R3" s="316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18" t="s">
        <v>4</v>
      </c>
      <c r="F4" s="319"/>
      <c r="H4" s="320" t="s">
        <v>5</v>
      </c>
      <c r="I4" s="321"/>
      <c r="J4" s="18"/>
      <c r="K4" s="19"/>
      <c r="L4" s="20"/>
      <c r="M4" s="21" t="s">
        <v>6</v>
      </c>
      <c r="N4" s="22" t="s">
        <v>7</v>
      </c>
      <c r="P4" s="322" t="s">
        <v>8</v>
      </c>
      <c r="Q4" s="323"/>
      <c r="R4" s="317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40">
        <f>SUM(M5:M39)</f>
        <v>1666347.5</v>
      </c>
      <c r="N49" s="325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41"/>
      <c r="N50" s="326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27" t="s">
        <v>13</v>
      </c>
      <c r="I55" s="328"/>
      <c r="J55" s="135"/>
      <c r="K55" s="329">
        <f>I53+L53</f>
        <v>63475.360000000001</v>
      </c>
      <c r="L55" s="330"/>
      <c r="M55" s="331">
        <f>N49+M49</f>
        <v>1715746.5</v>
      </c>
      <c r="N55" s="332"/>
      <c r="P55" s="36"/>
      <c r="Q55" s="9"/>
    </row>
    <row r="56" spans="1:18" ht="15.75" x14ac:dyDescent="0.25">
      <c r="D56" s="324" t="s">
        <v>14</v>
      </c>
      <c r="E56" s="324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42" t="s">
        <v>15</v>
      </c>
      <c r="E57" s="342"/>
      <c r="F57" s="131">
        <v>-1524395.48</v>
      </c>
      <c r="I57" s="343" t="s">
        <v>16</v>
      </c>
      <c r="J57" s="344"/>
      <c r="K57" s="345">
        <f>F59+F60+F61</f>
        <v>393764.05999999994</v>
      </c>
      <c r="L57" s="346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47">
        <f>-C4</f>
        <v>-373948.72</v>
      </c>
      <c r="L59" s="348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49" t="s">
        <v>21</v>
      </c>
      <c r="E61" s="350"/>
      <c r="F61" s="151">
        <v>223528.9</v>
      </c>
      <c r="I61" s="351" t="s">
        <v>22</v>
      </c>
      <c r="J61" s="352"/>
      <c r="K61" s="353">
        <f>K57+K59</f>
        <v>19815.339999999967</v>
      </c>
      <c r="L61" s="353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308">
        <v>45052</v>
      </c>
      <c r="B9" s="309" t="s">
        <v>238</v>
      </c>
      <c r="C9" s="310"/>
      <c r="D9" s="181"/>
      <c r="E9" s="149"/>
      <c r="F9" s="183">
        <f t="shared" si="0"/>
        <v>150696.59999999998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178044.75999999998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286374.95999999996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290774.95999999996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379933.16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381871.16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536052.22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551617.02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590634.9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604362.42000000004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766217.3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835574.32000000007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846691.12000000011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893588.32000000007</v>
      </c>
    </row>
    <row r="23" spans="1:10" ht="33" x14ac:dyDescent="0.3">
      <c r="A23" s="181">
        <v>45059</v>
      </c>
      <c r="B23" s="311" t="s">
        <v>252</v>
      </c>
      <c r="C23" s="228">
        <v>23556.1</v>
      </c>
      <c r="D23" s="181"/>
      <c r="E23" s="149"/>
      <c r="F23" s="183">
        <f t="shared" si="0"/>
        <v>917144.42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970155.22000000009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1034033.8200000001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1086102.4000000001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1130060.6000000001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1268996.3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1329465.1000000001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1428512.04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1484620.4000000001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1592578.9000000001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1600894.1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1607503.7000000002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1665152.6900000002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1726986.12</v>
      </c>
      <c r="J36" s="133">
        <v>0</v>
      </c>
    </row>
    <row r="37" spans="1:10" ht="23.25" customHeight="1" x14ac:dyDescent="0.25">
      <c r="A37" s="181"/>
      <c r="B37" s="182"/>
      <c r="C37" s="149"/>
      <c r="D37" s="181"/>
      <c r="E37" s="149"/>
      <c r="F37" s="183">
        <f t="shared" si="0"/>
        <v>1726986.12</v>
      </c>
      <c r="J37" s="187">
        <f>SUM(J29:J36)</f>
        <v>0</v>
      </c>
    </row>
    <row r="38" spans="1:10" ht="23.25" customHeight="1" x14ac:dyDescent="0.25">
      <c r="A38" s="181"/>
      <c r="B38" s="182"/>
      <c r="C38" s="149"/>
      <c r="D38" s="181"/>
      <c r="E38" s="149"/>
      <c r="F38" s="183">
        <f t="shared" si="0"/>
        <v>1726986.12</v>
      </c>
    </row>
    <row r="39" spans="1:10" ht="23.25" customHeight="1" x14ac:dyDescent="0.25">
      <c r="A39" s="181"/>
      <c r="B39" s="182"/>
      <c r="C39" s="149"/>
      <c r="D39" s="181"/>
      <c r="E39" s="149"/>
      <c r="F39" s="183">
        <f t="shared" si="0"/>
        <v>1726986.12</v>
      </c>
    </row>
    <row r="40" spans="1:10" ht="23.25" customHeight="1" x14ac:dyDescent="0.25">
      <c r="A40" s="181"/>
      <c r="B40" s="182"/>
      <c r="C40" s="149"/>
      <c r="D40" s="181"/>
      <c r="E40" s="100"/>
      <c r="F40" s="183">
        <f t="shared" si="0"/>
        <v>1726986.12</v>
      </c>
    </row>
    <row r="41" spans="1:10" ht="23.25" customHeight="1" x14ac:dyDescent="0.25">
      <c r="A41" s="181"/>
      <c r="B41" s="182"/>
      <c r="C41" s="149"/>
      <c r="D41" s="181"/>
      <c r="E41" s="100"/>
      <c r="F41" s="183">
        <f t="shared" si="0"/>
        <v>1726986.12</v>
      </c>
    </row>
    <row r="42" spans="1:10" ht="23.25" customHeight="1" x14ac:dyDescent="0.25">
      <c r="A42" s="185"/>
      <c r="B42" s="186"/>
      <c r="C42" s="149"/>
      <c r="D42" s="185"/>
      <c r="E42" s="100"/>
      <c r="F42" s="183">
        <f t="shared" si="0"/>
        <v>1726986.12</v>
      </c>
    </row>
    <row r="43" spans="1:10" ht="23.25" customHeight="1" x14ac:dyDescent="0.25">
      <c r="A43" s="245"/>
      <c r="B43" s="247"/>
      <c r="C43" s="149"/>
      <c r="D43" s="192"/>
      <c r="E43" s="100"/>
      <c r="F43" s="183">
        <f t="shared" si="0"/>
        <v>1726986.12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1726986.12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1726986.12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1726986.12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1726986.12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1726986.12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1726986.12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1726986.12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1726986.12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1726986.12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1726986.12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1726986.12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1726986.12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1726986.12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1726986.12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1726986.12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1726986.12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1726986.12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1726986.12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1726986.12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1726986.12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1726986.12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1726986.12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1726986.12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1726986.12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1726986.12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1726986.12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1726986.12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1726986.12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1726986.12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1726986.12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1726986.12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1726986.12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1726986.12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1726986.12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1726986.12</v>
      </c>
    </row>
    <row r="79" spans="1:6" ht="19.5" thickBot="1" x14ac:dyDescent="0.35">
      <c r="A79" s="201"/>
      <c r="B79" s="202"/>
      <c r="C79" s="203">
        <f>SUM(C3:C78)</f>
        <v>1726986.12</v>
      </c>
      <c r="D79" s="175"/>
      <c r="E79" s="204">
        <f>SUM(E3:E78)</f>
        <v>0</v>
      </c>
      <c r="F79" s="205">
        <f>F78</f>
        <v>1726986.12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3"/>
      <c r="C1" s="335" t="s">
        <v>61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1" ht="16.5" thickBot="1" x14ac:dyDescent="0.3">
      <c r="B2" s="33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7" t="s">
        <v>0</v>
      </c>
      <c r="C3" s="338"/>
      <c r="D3" s="10"/>
      <c r="E3" s="11"/>
      <c r="F3" s="11"/>
      <c r="H3" s="339" t="s">
        <v>1</v>
      </c>
      <c r="I3" s="339"/>
      <c r="K3" s="13"/>
      <c r="L3" s="13"/>
      <c r="M3" s="6"/>
      <c r="R3" s="316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18" t="s">
        <v>4</v>
      </c>
      <c r="F4" s="319"/>
      <c r="H4" s="320" t="s">
        <v>5</v>
      </c>
      <c r="I4" s="321"/>
      <c r="J4" s="18"/>
      <c r="K4" s="19"/>
      <c r="L4" s="20"/>
      <c r="M4" s="21" t="s">
        <v>6</v>
      </c>
      <c r="N4" s="22" t="s">
        <v>7</v>
      </c>
      <c r="P4" s="355" t="s">
        <v>8</v>
      </c>
      <c r="Q4" s="356"/>
      <c r="R4" s="35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40">
        <f>SUM(M5:M39)</f>
        <v>2238523</v>
      </c>
      <c r="N45" s="325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41"/>
      <c r="N46" s="32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7" t="s">
        <v>13</v>
      </c>
      <c r="I51" s="328"/>
      <c r="J51" s="135"/>
      <c r="K51" s="329">
        <f>I49+L49</f>
        <v>90767.040000000008</v>
      </c>
      <c r="L51" s="330"/>
      <c r="M51" s="331">
        <f>N45+M45</f>
        <v>2335781</v>
      </c>
      <c r="N51" s="332"/>
      <c r="P51" s="36"/>
      <c r="Q51" s="9"/>
    </row>
    <row r="52" spans="1:17" ht="15.75" x14ac:dyDescent="0.25">
      <c r="D52" s="324" t="s">
        <v>14</v>
      </c>
      <c r="E52" s="324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42" t="s">
        <v>15</v>
      </c>
      <c r="E53" s="342"/>
      <c r="F53" s="131">
        <v>-2224189.7400000002</v>
      </c>
      <c r="I53" s="343" t="s">
        <v>16</v>
      </c>
      <c r="J53" s="344"/>
      <c r="K53" s="345">
        <f>F55+F56+F57</f>
        <v>296963.76999999973</v>
      </c>
      <c r="L53" s="34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47">
        <f>-C4</f>
        <v>-223528.9</v>
      </c>
      <c r="L55" s="348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49" t="s">
        <v>21</v>
      </c>
      <c r="E57" s="350"/>
      <c r="F57" s="151">
        <v>230554.55</v>
      </c>
      <c r="I57" s="351" t="s">
        <v>22</v>
      </c>
      <c r="J57" s="352"/>
      <c r="K57" s="353">
        <f>K53+K55</f>
        <v>73434.869999999733</v>
      </c>
      <c r="L57" s="35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3"/>
      <c r="C1" s="335" t="s">
        <v>115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1" ht="16.5" thickBot="1" x14ac:dyDescent="0.3">
      <c r="B2" s="334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7" t="s">
        <v>0</v>
      </c>
      <c r="C3" s="338"/>
      <c r="D3" s="10"/>
      <c r="E3" s="11"/>
      <c r="F3" s="11"/>
      <c r="H3" s="339" t="s">
        <v>1</v>
      </c>
      <c r="I3" s="339"/>
      <c r="K3" s="13"/>
      <c r="L3" s="13"/>
      <c r="M3" s="6"/>
      <c r="R3" s="316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18" t="s">
        <v>4</v>
      </c>
      <c r="F4" s="319"/>
      <c r="H4" s="320" t="s">
        <v>5</v>
      </c>
      <c r="I4" s="321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54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40">
        <f>SUM(M5:M39)</f>
        <v>2689952</v>
      </c>
      <c r="N45" s="325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1"/>
      <c r="N46" s="32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7" t="s">
        <v>13</v>
      </c>
      <c r="I51" s="328"/>
      <c r="J51" s="135"/>
      <c r="K51" s="329">
        <f>I49+L49</f>
        <v>425400.67</v>
      </c>
      <c r="L51" s="330"/>
      <c r="M51" s="331">
        <f>N45+M45</f>
        <v>2751374</v>
      </c>
      <c r="N51" s="332"/>
      <c r="P51" s="36"/>
      <c r="Q51" s="9"/>
    </row>
    <row r="52" spans="1:17" x14ac:dyDescent="0.25">
      <c r="D52" s="324" t="s">
        <v>14</v>
      </c>
      <c r="E52" s="324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-2869426.04</v>
      </c>
      <c r="I53" s="343" t="s">
        <v>16</v>
      </c>
      <c r="J53" s="344"/>
      <c r="K53" s="357">
        <f>F55+F56+F57</f>
        <v>-32021.369999999937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59">
        <f>-C4</f>
        <v>-230554.55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49" t="s">
        <v>21</v>
      </c>
      <c r="E57" s="350"/>
      <c r="F57" s="151">
        <v>341192.34</v>
      </c>
      <c r="I57" s="361" t="s">
        <v>170</v>
      </c>
      <c r="J57" s="362"/>
      <c r="K57" s="363">
        <f>K53+K55</f>
        <v>-262575.91999999993</v>
      </c>
      <c r="L57" s="36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3"/>
      <c r="C1" s="335" t="s">
        <v>171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1" ht="16.5" thickBot="1" x14ac:dyDescent="0.3">
      <c r="B2" s="334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7" t="s">
        <v>0</v>
      </c>
      <c r="C3" s="338"/>
      <c r="D3" s="10"/>
      <c r="E3" s="11"/>
      <c r="F3" s="11"/>
      <c r="H3" s="339" t="s">
        <v>1</v>
      </c>
      <c r="I3" s="339"/>
      <c r="K3" s="13"/>
      <c r="L3" s="13"/>
      <c r="M3" s="6"/>
      <c r="R3" s="364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18" t="s">
        <v>4</v>
      </c>
      <c r="F4" s="319"/>
      <c r="H4" s="320" t="s">
        <v>5</v>
      </c>
      <c r="I4" s="321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65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5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3">
        <v>45050</v>
      </c>
      <c r="K45" s="312" t="s">
        <v>228</v>
      </c>
      <c r="L45" s="314">
        <v>2123.98</v>
      </c>
      <c r="M45" s="340">
        <f>SUM(M5:M39)</f>
        <v>2488709</v>
      </c>
      <c r="N45" s="325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41"/>
      <c r="N46" s="32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7" t="s">
        <v>13</v>
      </c>
      <c r="I51" s="328"/>
      <c r="J51" s="135"/>
      <c r="K51" s="329">
        <f>I49+L49</f>
        <v>124244.06999999999</v>
      </c>
      <c r="L51" s="330"/>
      <c r="M51" s="331">
        <f>N45+M45</f>
        <v>2567419</v>
      </c>
      <c r="N51" s="332"/>
      <c r="P51" s="36"/>
      <c r="Q51" s="9"/>
    </row>
    <row r="52" spans="1:17" x14ac:dyDescent="0.25">
      <c r="D52" s="324" t="s">
        <v>14</v>
      </c>
      <c r="E52" s="324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-2463938.5299999998</v>
      </c>
      <c r="I53" s="343" t="s">
        <v>16</v>
      </c>
      <c r="J53" s="344"/>
      <c r="K53" s="357">
        <f>F55+F56+F57</f>
        <v>439109.10000000038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59">
        <f>-C4</f>
        <v>-341192.34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49" t="s">
        <v>21</v>
      </c>
      <c r="E57" s="350"/>
      <c r="F57" s="151">
        <v>394548.7</v>
      </c>
      <c r="I57" s="366" t="s">
        <v>22</v>
      </c>
      <c r="J57" s="367"/>
      <c r="K57" s="368">
        <f>K53+K55</f>
        <v>97916.760000000359</v>
      </c>
      <c r="L57" s="36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workbookViewId="0">
      <selection activeCell="F7" sqref="F7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3"/>
      <c r="C1" s="335" t="s">
        <v>231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1" ht="16.5" thickBot="1" x14ac:dyDescent="0.3">
      <c r="B2" s="334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7" t="s">
        <v>0</v>
      </c>
      <c r="C3" s="338"/>
      <c r="D3" s="10"/>
      <c r="E3" s="11"/>
      <c r="F3" s="11"/>
      <c r="H3" s="339" t="s">
        <v>1</v>
      </c>
      <c r="I3" s="339"/>
      <c r="K3" s="13"/>
      <c r="L3" s="13"/>
      <c r="M3" s="6"/>
      <c r="R3" s="364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18" t="s">
        <v>4</v>
      </c>
      <c r="F4" s="319"/>
      <c r="H4" s="320" t="s">
        <v>5</v>
      </c>
      <c r="I4" s="321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65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/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5:Q41" si="0">P6-F6</f>
        <v>11</v>
      </c>
      <c r="R6" s="238">
        <v>0</v>
      </c>
      <c r="S6" s="37"/>
      <c r="T6" s="9"/>
    </row>
    <row r="7" spans="1:21" ht="18" thickBot="1" x14ac:dyDescent="0.35">
      <c r="A7" s="23"/>
      <c r="B7" s="24">
        <v>45053</v>
      </c>
      <c r="C7" s="25">
        <v>0</v>
      </c>
      <c r="D7" s="42"/>
      <c r="E7" s="27">
        <v>45053</v>
      </c>
      <c r="F7" s="28" t="s">
        <v>9</v>
      </c>
      <c r="G7" s="29"/>
      <c r="H7" s="30">
        <v>45053</v>
      </c>
      <c r="I7" s="31"/>
      <c r="J7" s="258"/>
      <c r="K7" s="102"/>
      <c r="L7" s="259"/>
      <c r="M7" s="33">
        <v>0</v>
      </c>
      <c r="N7" s="34">
        <v>0</v>
      </c>
      <c r="O7" s="35"/>
      <c r="P7" s="235">
        <f>N7+M7+L7+I7+C7</f>
        <v>0</v>
      </c>
      <c r="Q7" s="236" t="e">
        <f t="shared" si="0"/>
        <v>#VALUE!</v>
      </c>
      <c r="R7" s="238">
        <v>0</v>
      </c>
      <c r="S7" s="37"/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/>
      <c r="G8" s="29"/>
      <c r="H8" s="30">
        <v>45054</v>
      </c>
      <c r="I8" s="31"/>
      <c r="J8" s="258"/>
      <c r="K8" s="260"/>
      <c r="L8" s="259"/>
      <c r="M8" s="33">
        <v>0</v>
      </c>
      <c r="N8" s="34">
        <v>0</v>
      </c>
      <c r="O8" s="35"/>
      <c r="P8" s="235">
        <f t="shared" ref="P8:P45" si="1">N8+M8+L8+I8+C8</f>
        <v>0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45055</v>
      </c>
      <c r="C9" s="25">
        <v>0</v>
      </c>
      <c r="D9" s="46"/>
      <c r="E9" s="27">
        <v>45055</v>
      </c>
      <c r="F9" s="28"/>
      <c r="G9" s="29"/>
      <c r="H9" s="30">
        <v>45055</v>
      </c>
      <c r="I9" s="31"/>
      <c r="J9" s="258"/>
      <c r="K9" s="261"/>
      <c r="L9" s="259"/>
      <c r="M9" s="33">
        <v>0</v>
      </c>
      <c r="N9" s="34">
        <v>0</v>
      </c>
      <c r="O9" s="35"/>
      <c r="P9" s="235">
        <f t="shared" si="1"/>
        <v>0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/>
      <c r="G10" s="29"/>
      <c r="H10" s="30">
        <v>45056</v>
      </c>
      <c r="I10" s="31"/>
      <c r="J10" s="258"/>
      <c r="K10" s="262"/>
      <c r="L10" s="263"/>
      <c r="M10" s="33">
        <v>0</v>
      </c>
      <c r="N10" s="34">
        <v>0</v>
      </c>
      <c r="O10" s="35"/>
      <c r="P10" s="235">
        <f>N10+M10+L10+I10+C10</f>
        <v>0</v>
      </c>
      <c r="Q10" s="236">
        <f t="shared" si="0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/>
      <c r="G11" s="29"/>
      <c r="H11" s="30">
        <v>45057</v>
      </c>
      <c r="I11" s="31"/>
      <c r="J11" s="258"/>
      <c r="K11" s="261"/>
      <c r="L11" s="259"/>
      <c r="M11" s="33">
        <v>0</v>
      </c>
      <c r="N11" s="34">
        <v>0</v>
      </c>
      <c r="O11" s="35"/>
      <c r="P11" s="235">
        <f>N11+M11+L11+I11+C11</f>
        <v>0</v>
      </c>
      <c r="Q11" s="236">
        <f t="shared" si="0"/>
        <v>0</v>
      </c>
      <c r="R11" s="238">
        <v>0</v>
      </c>
      <c r="S11" s="37"/>
    </row>
    <row r="12" spans="1:21" ht="18" thickBot="1" x14ac:dyDescent="0.35">
      <c r="A12" s="23"/>
      <c r="B12" s="24">
        <v>45058</v>
      </c>
      <c r="C12" s="25">
        <v>0</v>
      </c>
      <c r="D12" s="38"/>
      <c r="E12" s="27">
        <v>45058</v>
      </c>
      <c r="F12" s="28"/>
      <c r="G12" s="29"/>
      <c r="H12" s="30">
        <v>45058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1"/>
        <v>0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/>
      <c r="G13" s="29"/>
      <c r="H13" s="30">
        <v>45059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1"/>
        <v>0</v>
      </c>
      <c r="Q13" s="236">
        <f t="shared" si="0"/>
        <v>0</v>
      </c>
      <c r="R13" s="238">
        <v>0</v>
      </c>
      <c r="S13" s="37"/>
    </row>
    <row r="14" spans="1:21" ht="18" thickBot="1" x14ac:dyDescent="0.35">
      <c r="A14" s="23"/>
      <c r="B14" s="24">
        <v>45060</v>
      </c>
      <c r="C14" s="25">
        <v>0</v>
      </c>
      <c r="D14" s="46"/>
      <c r="E14" s="27">
        <v>45060</v>
      </c>
      <c r="F14" s="28"/>
      <c r="G14" s="29"/>
      <c r="H14" s="30">
        <v>45060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1"/>
        <v>0</v>
      </c>
      <c r="Q14" s="236">
        <f t="shared" si="0"/>
        <v>0</v>
      </c>
      <c r="R14" s="238">
        <v>0</v>
      </c>
      <c r="S14" s="37"/>
    </row>
    <row r="15" spans="1:21" ht="18" thickBot="1" x14ac:dyDescent="0.35">
      <c r="A15" s="23"/>
      <c r="B15" s="24">
        <v>45061</v>
      </c>
      <c r="C15" s="25">
        <v>0</v>
      </c>
      <c r="D15" s="46"/>
      <c r="E15" s="27">
        <v>45061</v>
      </c>
      <c r="F15" s="28"/>
      <c r="G15" s="29"/>
      <c r="H15" s="30">
        <v>45061</v>
      </c>
      <c r="I15" s="31"/>
      <c r="J15" s="258"/>
      <c r="K15" s="260"/>
      <c r="L15" s="259"/>
      <c r="M15" s="33">
        <v>0</v>
      </c>
      <c r="N15" s="34">
        <v>0</v>
      </c>
      <c r="O15" s="35"/>
      <c r="P15" s="235">
        <f t="shared" si="1"/>
        <v>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/>
      <c r="G16" s="29"/>
      <c r="H16" s="30">
        <v>45062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1"/>
        <v>0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/>
      <c r="G17" s="29"/>
      <c r="H17" s="30">
        <v>45063</v>
      </c>
      <c r="I17" s="31"/>
      <c r="J17" s="258"/>
      <c r="K17" s="260"/>
      <c r="L17" s="263"/>
      <c r="M17" s="33">
        <v>0</v>
      </c>
      <c r="N17" s="34">
        <v>0</v>
      </c>
      <c r="O17" s="35"/>
      <c r="P17" s="235">
        <f t="shared" si="1"/>
        <v>0</v>
      </c>
      <c r="Q17" s="236">
        <f t="shared" si="0"/>
        <v>0</v>
      </c>
      <c r="R17" s="238">
        <v>0</v>
      </c>
      <c r="S17" s="37"/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/>
      <c r="G18" s="29"/>
      <c r="H18" s="30">
        <v>45064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1"/>
        <v>0</v>
      </c>
      <c r="Q18" s="236">
        <f t="shared" si="0"/>
        <v>0</v>
      </c>
      <c r="R18" s="238">
        <v>0</v>
      </c>
      <c r="S18" s="37"/>
    </row>
    <row r="19" spans="1:20" ht="18" thickBot="1" x14ac:dyDescent="0.35">
      <c r="A19" s="23"/>
      <c r="B19" s="24">
        <v>45065</v>
      </c>
      <c r="C19" s="25">
        <v>0</v>
      </c>
      <c r="D19" s="38"/>
      <c r="E19" s="27">
        <v>45065</v>
      </c>
      <c r="F19" s="28"/>
      <c r="G19" s="29"/>
      <c r="H19" s="30">
        <v>45065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1"/>
        <v>0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45066</v>
      </c>
      <c r="C20" s="25">
        <v>0</v>
      </c>
      <c r="D20" s="38"/>
      <c r="E20" s="27">
        <v>45066</v>
      </c>
      <c r="F20" s="28"/>
      <c r="G20" s="29"/>
      <c r="H20" s="30">
        <v>45066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1"/>
        <v>0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/>
      <c r="G21" s="29"/>
      <c r="H21" s="30">
        <v>45067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1"/>
        <v>0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45068</v>
      </c>
      <c r="C22" s="25">
        <v>0</v>
      </c>
      <c r="D22" s="38"/>
      <c r="E22" s="27">
        <v>45068</v>
      </c>
      <c r="F22" s="28"/>
      <c r="G22" s="29"/>
      <c r="H22" s="30">
        <v>45068</v>
      </c>
      <c r="I22" s="31"/>
      <c r="J22" s="258"/>
      <c r="K22" s="302"/>
      <c r="L22" s="269"/>
      <c r="M22" s="33">
        <v>0</v>
      </c>
      <c r="N22" s="34">
        <v>0</v>
      </c>
      <c r="O22" s="35"/>
      <c r="P22" s="235">
        <f t="shared" si="1"/>
        <v>0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/>
      <c r="G23" s="29"/>
      <c r="H23" s="30">
        <v>45069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1"/>
        <v>0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/>
      <c r="G24" s="29"/>
      <c r="H24" s="30">
        <v>45070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1"/>
        <v>0</v>
      </c>
      <c r="Q24" s="236">
        <f t="shared" si="0"/>
        <v>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/>
      <c r="G25" s="29"/>
      <c r="H25" s="30">
        <v>45071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1"/>
        <v>0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0</v>
      </c>
      <c r="D26" s="38"/>
      <c r="E26" s="27">
        <v>45072</v>
      </c>
      <c r="F26" s="28"/>
      <c r="G26" s="29"/>
      <c r="H26" s="30">
        <v>45072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1"/>
        <v>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/>
      <c r="G27" s="29"/>
      <c r="H27" s="30">
        <v>45073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1"/>
        <v>0</v>
      </c>
      <c r="Q27" s="236">
        <f t="shared" si="0"/>
        <v>0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/>
      <c r="G28" s="29"/>
      <c r="H28" s="30">
        <v>45074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1"/>
        <v>0</v>
      </c>
      <c r="Q28" s="236">
        <f t="shared" si="0"/>
        <v>0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/>
      <c r="G29" s="29"/>
      <c r="H29" s="30">
        <v>45075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1"/>
        <v>0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/>
      <c r="G30" s="29"/>
      <c r="H30" s="30">
        <v>45076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1"/>
        <v>0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/>
      <c r="G31" s="29"/>
      <c r="H31" s="30">
        <v>45077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1"/>
        <v>0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0</v>
      </c>
      <c r="D32" s="82"/>
      <c r="E32" s="27">
        <v>45078</v>
      </c>
      <c r="F32" s="28"/>
      <c r="G32" s="29"/>
      <c r="H32" s="30">
        <v>45078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0</v>
      </c>
      <c r="D33" s="80"/>
      <c r="E33" s="27">
        <v>45079</v>
      </c>
      <c r="F33" s="28"/>
      <c r="G33" s="29"/>
      <c r="H33" s="30">
        <v>45079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0</v>
      </c>
      <c r="D34" s="82"/>
      <c r="E34" s="27">
        <v>45080</v>
      </c>
      <c r="F34" s="28"/>
      <c r="G34" s="29"/>
      <c r="H34" s="30">
        <v>45080</v>
      </c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286"/>
      <c r="L37" s="216"/>
      <c r="M37" s="33">
        <v>0</v>
      </c>
      <c r="N37" s="34">
        <v>0</v>
      </c>
      <c r="O37" s="35"/>
      <c r="P37" s="235">
        <f t="shared" si="1"/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f t="shared" si="1"/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f t="shared" si="1"/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1"/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ref="Q8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f t="shared" si="1"/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0">
        <f>SUM(M5:M39)</f>
        <v>281234</v>
      </c>
      <c r="N45" s="325">
        <f>SUM(N5:N39)</f>
        <v>7555</v>
      </c>
      <c r="P45" s="98">
        <f t="shared" si="1"/>
        <v>288789</v>
      </c>
      <c r="Q45" s="99" t="e">
        <f>SUM(Q5:Q39)</f>
        <v>#VALUE!</v>
      </c>
      <c r="R45" s="99">
        <f>SUM(R5:R39)</f>
        <v>13465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1"/>
      <c r="N46" s="32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480</v>
      </c>
      <c r="D49" s="123"/>
      <c r="E49" s="124" t="s">
        <v>10</v>
      </c>
      <c r="F49" s="125">
        <f>SUM(F5:F48)</f>
        <v>287109</v>
      </c>
      <c r="G49" s="123"/>
      <c r="H49" s="126" t="s">
        <v>11</v>
      </c>
      <c r="I49" s="127">
        <f>SUM(I5:I48)</f>
        <v>414</v>
      </c>
      <c r="J49" s="290"/>
      <c r="K49" s="291" t="s">
        <v>12</v>
      </c>
      <c r="L49" s="292">
        <f>SUM(L5:L48)</f>
        <v>10902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7" t="s">
        <v>13</v>
      </c>
      <c r="I51" s="328"/>
      <c r="J51" s="135"/>
      <c r="K51" s="329">
        <f>I49+L49</f>
        <v>11316</v>
      </c>
      <c r="L51" s="330"/>
      <c r="M51" s="331">
        <f>N45+M45</f>
        <v>288789</v>
      </c>
      <c r="N51" s="332"/>
      <c r="P51" s="36"/>
      <c r="Q51" s="9"/>
    </row>
    <row r="52" spans="1:17" x14ac:dyDescent="0.25">
      <c r="D52" s="324" t="s">
        <v>14</v>
      </c>
      <c r="E52" s="324"/>
      <c r="F52" s="136">
        <f>F49-K51-C49</f>
        <v>275313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0</v>
      </c>
      <c r="I53" s="343" t="s">
        <v>16</v>
      </c>
      <c r="J53" s="344"/>
      <c r="K53" s="357">
        <f>F55+F56+F57</f>
        <v>275313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275313</v>
      </c>
      <c r="H55" s="23"/>
      <c r="I55" s="146" t="s">
        <v>18</v>
      </c>
      <c r="J55" s="147"/>
      <c r="K55" s="359">
        <f>-C4</f>
        <v>-394548.7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0</v>
      </c>
      <c r="D57" s="349" t="s">
        <v>21</v>
      </c>
      <c r="E57" s="350"/>
      <c r="F57" s="151">
        <v>0</v>
      </c>
      <c r="I57" s="366" t="s">
        <v>22</v>
      </c>
      <c r="J57" s="367"/>
      <c r="K57" s="368">
        <f>K53+K55</f>
        <v>-119235.70000000001</v>
      </c>
      <c r="L57" s="36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2023-05-24T16:13:04Z</cp:lastPrinted>
  <dcterms:created xsi:type="dcterms:W3CDTF">2023-02-07T18:40:23Z</dcterms:created>
  <dcterms:modified xsi:type="dcterms:W3CDTF">2023-05-30T21:56:27Z</dcterms:modified>
</cp:coreProperties>
</file>