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720" windowHeight="11715" firstSheet="2" activeTab="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5" l="1"/>
  <c r="N66" i="5"/>
  <c r="J65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4" i="5"/>
  <c r="E7" i="4" l="1"/>
  <c r="N67" i="4" l="1"/>
  <c r="J67" i="4"/>
  <c r="N66" i="4"/>
  <c r="J66" i="4"/>
  <c r="N69" i="4"/>
  <c r="J69" i="4"/>
  <c r="V276" i="5" l="1"/>
  <c r="S276" i="5"/>
  <c r="Q276" i="5"/>
  <c r="L276" i="5"/>
  <c r="N275" i="5"/>
  <c r="E275" i="5"/>
  <c r="N274" i="5"/>
  <c r="E274" i="5"/>
  <c r="N273" i="5"/>
  <c r="E273" i="5"/>
  <c r="I272" i="5"/>
  <c r="N272" i="5" s="1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J66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76" i="5" l="1"/>
  <c r="N279" i="5" s="1"/>
  <c r="N7" i="4"/>
  <c r="N8" i="4"/>
  <c r="N10" i="4" l="1"/>
  <c r="J10" i="4"/>
  <c r="E10" i="4"/>
  <c r="J7" i="4"/>
  <c r="J8" i="4"/>
  <c r="N75" i="3" l="1"/>
  <c r="J75" i="3"/>
  <c r="J70" i="3" l="1"/>
  <c r="N70" i="3"/>
  <c r="V277" i="4" l="1"/>
  <c r="S277" i="4"/>
  <c r="Q277" i="4"/>
  <c r="L277" i="4"/>
  <c r="N276" i="4"/>
  <c r="E276" i="4"/>
  <c r="N275" i="4"/>
  <c r="E275" i="4"/>
  <c r="N274" i="4"/>
  <c r="E274" i="4"/>
  <c r="I273" i="4"/>
  <c r="N273" i="4" s="1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8" i="4"/>
  <c r="J68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7" i="4" l="1"/>
  <c r="N280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<sst xmlns="http://schemas.openxmlformats.org/spreadsheetml/2006/main" count="704" uniqueCount="301">
  <si>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</si>
  <si>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</si>
  <si>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</si>
  <si>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</si>
  <si>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</si>
  <si>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</si>
  <si>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</si>
  <si>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</si>
  <si>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</si>
  <si>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</si>
  <si>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</si>
  <si>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</si>
  <si>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</si>
  <si>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</si>
  <si>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</si>
  <si>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</si>
  <si>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</si>
  <si>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</si>
  <si>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</si>
  <si>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</si>
  <si>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</si>
  <si>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</si>
  <si>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</si>
  <si>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</si>
  <si>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</si>
  <si>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</si>
  <si>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</si>
  <si>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</si>
  <si>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</si>
  <si>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</si>
  <si>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</si>
  <si>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</si>
  <si>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</si>
  <si>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</si>
  <si>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</si>
  <si>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</si>
  <si>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</si>
  <si>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</si>
  <si>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</si>
  <si>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</si>
  <si>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</si>
  <si>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</si>
  <si>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</si>
  <si>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</si>
  <si>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</si>
  <si>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</si>
  <si>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</si>
  <si>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</si>
  <si>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</si>
  <si>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</si>
  <si>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</si>
  <si>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</si>
  <si>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</si>
  <si>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</si>
  <si>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</si>
  <si>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</si>
  <si>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</si>
  <si>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</si>
  <si>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</si>
  <si>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</si>
  <si>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</si>
  <si>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</si>
  <si>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</si>
  <si>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</si>
  <si>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</si>
  <si>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</si>
  <si>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</si>
  <si>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</si>
  <si>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</si>
  <si>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</si>
  <si>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</si>
  <si>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</si>
  <si>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</si>
  <si>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</si>
  <si>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</si>
  <si>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</si>
  <si>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</si>
  <si>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</si>
  <si>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</si>
  <si>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</si>
  <si>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</si>
  <si>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</si>
  <si>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</si>
  <si>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</si>
  <si>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</si>
  <si>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</si>
  <si>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</si>
  <si>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</si>
  <si>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</si>
  <si>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</si>
  <si>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</si>
  <si>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</si>
  <si>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</si>
  <si>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</si>
  <si>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</si>
  <si>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</si>
  <si>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</si>
  <si>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</si>
  <si>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</si>
  <si>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</si>
  <si>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</si>
  <si>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</si>
  <si>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</si>
  <si>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</si>
  <si>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</si>
  <si>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</si>
  <si>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</si>
  <si>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</si>
  <si>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</si>
  <si>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</si>
  <si>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</si>
  <si>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</si>
  <si>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</si>
  <si>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</si>
  <si>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</si>
  <si>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</si>
  <si>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</si>
  <si>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</si>
  <si>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</si>
  <si>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</si>
  <si>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</si>
  <si>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</si>
  <si>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</si>
  <si>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</si>
  <si>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</si>
  <si>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</si>
  <si>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</si>
  <si>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</si>
  <si>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</si>
  <si>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</si>
  <si>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</si>
  <si>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</si>
  <si>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</si>
  <si>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</si>
  <si>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</si>
  <si>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</si>
  <si>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</si>
  <si>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</si>
  <si>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</si>
  <si>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</si>
  <si>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</si>
  <si>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</si>
  <si>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</si>
  <si>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</si>
  <si>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</si>
  <si>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</si>
  <si>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</si>
  <si>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</si>
  <si>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</si>
  <si>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</si>
  <si>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</si>
  <si>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</si>
  <si>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</si>
  <si>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</si>
  <si>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</si>
  <si>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</si>
  <si>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</si>
  <si>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</si>
  <si>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</si>
  <si>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</si>
  <si>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</si>
  <si>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</si>
  <si>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</si>
  <si>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</si>
  <si>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</si>
  <si>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</si>
  <si>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</si>
  <si>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</si>
  <si>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</si>
  <si>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</si>
  <si>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</si>
  <si>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</si>
  <si>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</si>
  <si>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</si>
  <si>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</si>
  <si>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</si>
  <si>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</si>
  <si>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</si>
  <si>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</si>
  <si>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</si>
  <si>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</si>
  <si>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</si>
  <si>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</si>
  <si>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</si>
  <si>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</si>
  <si>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</si>
  <si>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</si>
  <si>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</si>
  <si>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</si>
  <si>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</si>
  <si>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</si>
  <si>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</si>
  <si>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</si>
  <si>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</si>
  <si>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</si>
  <si>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</si>
  <si>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</si>
  <si>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</si>
  <si>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</si>
  <si>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</si>
  <si>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</si>
  <si>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</si>
  <si>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</si>
  <si>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</si>
  <si>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</si>
  <si>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</si>
  <si>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</si>
  <si>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</si>
  <si>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</si>
  <si>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</si>
  <si>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</si>
  <si>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</si>
  <si>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</si>
  <si>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</si>
  <si>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</si>
  <si>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</si>
  <si>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</si>
  <si>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</si>
  <si>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</si>
  <si>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</si>
  <si>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</si>
  <si>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</si>
  <si>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</si>
  <si>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</si>
  <si>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</si>
  <si>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</si>
  <si>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</si>
  <si>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</si>
  <si>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</si>
  <si>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</si>
  <si>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</si>
  <si>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</si>
  <si>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</si>
  <si>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</si>
  <si>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</si>
  <si>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</si>
  <si>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</si>
  <si>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</si>
  <si>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</si>
  <si>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</si>
  <si>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</si>
  <si>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</si>
  <si>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</si>
  <si>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</si>
  <si>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</si>
  <si>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</si>
  <si>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</si>
  <si>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</si>
  <si>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</si>
  <si>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</si>
  <si>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</si>
  <si>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</si>
  <si>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</si>
  <si>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</si>
  <si>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Transferencia S se ajusta el pago fact A-337225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</si>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</sst>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33" fillId="0" borderId="26" xfId="0" applyFont="1" applyFill="1" applyBorder="1" applyAlignment="1">
      <alignment horizontal="left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1" t="s">
        <v>30</v>
      </c>
      <c r="B1" s="551"/>
      <c r="C1" s="551"/>
      <c r="D1" s="551"/>
      <c r="E1" s="551"/>
      <c r="F1" s="551"/>
      <c r="G1" s="551"/>
      <c r="H1" s="551"/>
      <c r="I1" s="551"/>
      <c r="J1" s="551"/>
      <c r="K1" s="363"/>
      <c r="L1" s="363"/>
      <c r="M1" s="363"/>
      <c r="N1" s="363"/>
      <c r="O1" s="364"/>
      <c r="S1" s="552" t="s">
        <v>0</v>
      </c>
      <c r="T1" s="552"/>
      <c r="U1" s="4" t="s">
        <v>1</v>
      </c>
      <c r="V1" s="5" t="s">
        <v>2</v>
      </c>
      <c r="W1" s="554" t="s">
        <v>3</v>
      </c>
      <c r="X1" s="555"/>
    </row>
    <row r="2" spans="1:24" thickBot="1" x14ac:dyDescent="0.3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365"/>
      <c r="L2" s="365"/>
      <c r="M2" s="365"/>
      <c r="N2" s="366"/>
      <c r="O2" s="367"/>
      <c r="Q2" s="6"/>
      <c r="R2" s="7"/>
      <c r="S2" s="553"/>
      <c r="T2" s="5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6" t="s">
        <v>16</v>
      </c>
      <c r="P3" s="5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58"/>
      <c r="M90" s="55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58"/>
      <c r="M91" s="55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60"/>
      <c r="P97" s="56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61"/>
      <c r="P98" s="56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49" t="s">
        <v>27</v>
      </c>
      <c r="G262" s="549"/>
      <c r="H262" s="55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1" t="s">
        <v>56</v>
      </c>
      <c r="B1" s="551"/>
      <c r="C1" s="551"/>
      <c r="D1" s="551"/>
      <c r="E1" s="551"/>
      <c r="F1" s="551"/>
      <c r="G1" s="551"/>
      <c r="H1" s="551"/>
      <c r="I1" s="551"/>
      <c r="J1" s="551"/>
      <c r="K1" s="363"/>
      <c r="L1" s="363"/>
      <c r="M1" s="363"/>
      <c r="N1" s="363"/>
      <c r="O1" s="364"/>
      <c r="S1" s="552" t="s">
        <v>0</v>
      </c>
      <c r="T1" s="552"/>
      <c r="U1" s="4" t="s">
        <v>1</v>
      </c>
      <c r="V1" s="5" t="s">
        <v>2</v>
      </c>
      <c r="W1" s="554" t="s">
        <v>3</v>
      </c>
      <c r="X1" s="555"/>
    </row>
    <row r="2" spans="1:24" thickBot="1" x14ac:dyDescent="0.3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365"/>
      <c r="L2" s="365"/>
      <c r="M2" s="365"/>
      <c r="N2" s="366"/>
      <c r="O2" s="367"/>
      <c r="Q2" s="6"/>
      <c r="R2" s="7"/>
      <c r="S2" s="553"/>
      <c r="T2" s="5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6" t="s">
        <v>16</v>
      </c>
      <c r="P3" s="5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66" t="s">
        <v>43</v>
      </c>
      <c r="B59" s="418" t="s">
        <v>23</v>
      </c>
      <c r="C59" s="568" t="s">
        <v>144</v>
      </c>
      <c r="D59" s="409"/>
      <c r="E59" s="56"/>
      <c r="F59" s="410">
        <v>1649.6</v>
      </c>
      <c r="G59" s="570">
        <v>44981</v>
      </c>
      <c r="H59" s="57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74" t="s">
        <v>21</v>
      </c>
      <c r="P59" s="56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67"/>
      <c r="B60" s="418" t="s">
        <v>146</v>
      </c>
      <c r="C60" s="569"/>
      <c r="D60" s="409"/>
      <c r="E60" s="56"/>
      <c r="F60" s="410">
        <v>83</v>
      </c>
      <c r="G60" s="571"/>
      <c r="H60" s="57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75"/>
      <c r="P60" s="56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04" t="s">
        <v>82</v>
      </c>
      <c r="B66" s="167" t="s">
        <v>109</v>
      </c>
      <c r="C66" s="173"/>
      <c r="D66" s="174"/>
      <c r="E66" s="56"/>
      <c r="F66" s="155">
        <v>1224</v>
      </c>
      <c r="G66" s="606">
        <v>44973</v>
      </c>
      <c r="H66" s="60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10" t="s">
        <v>21</v>
      </c>
      <c r="P66" s="61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05"/>
      <c r="B67" s="167" t="s">
        <v>24</v>
      </c>
      <c r="C67" s="170"/>
      <c r="D67" s="174"/>
      <c r="E67" s="56"/>
      <c r="F67" s="155">
        <v>902.95899999999995</v>
      </c>
      <c r="G67" s="607"/>
      <c r="H67" s="60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11"/>
      <c r="P67" s="61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78" t="s">
        <v>82</v>
      </c>
      <c r="B69" s="400" t="s">
        <v>128</v>
      </c>
      <c r="C69" s="580" t="s">
        <v>129</v>
      </c>
      <c r="D69" s="409"/>
      <c r="E69" s="56"/>
      <c r="F69" s="410">
        <v>80.7</v>
      </c>
      <c r="G69" s="584">
        <v>44979</v>
      </c>
      <c r="H69" s="58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86" t="s">
        <v>127</v>
      </c>
      <c r="P69" s="57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79"/>
      <c r="B70" s="408" t="s">
        <v>131</v>
      </c>
      <c r="C70" s="581"/>
      <c r="D70" s="409"/>
      <c r="E70" s="56"/>
      <c r="F70" s="410">
        <v>151.4</v>
      </c>
      <c r="G70" s="585"/>
      <c r="H70" s="58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87"/>
      <c r="P70" s="577"/>
      <c r="Q70" s="166"/>
      <c r="R70" s="125"/>
      <c r="S70" s="176"/>
      <c r="T70" s="177"/>
      <c r="U70" s="49"/>
      <c r="V70" s="50"/>
    </row>
    <row r="71" spans="1:22" ht="17.25" x14ac:dyDescent="0.3">
      <c r="A71" s="592" t="s">
        <v>82</v>
      </c>
      <c r="B71" s="400" t="s">
        <v>122</v>
      </c>
      <c r="C71" s="590" t="s">
        <v>123</v>
      </c>
      <c r="D71" s="398"/>
      <c r="E71" s="56"/>
      <c r="F71" s="155">
        <v>130.16</v>
      </c>
      <c r="G71" s="595">
        <v>44982</v>
      </c>
      <c r="H71" s="59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00" t="s">
        <v>127</v>
      </c>
      <c r="P71" s="58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92"/>
      <c r="B72" s="400" t="s">
        <v>125</v>
      </c>
      <c r="C72" s="594"/>
      <c r="D72" s="398"/>
      <c r="E72" s="56"/>
      <c r="F72" s="155">
        <v>89.64</v>
      </c>
      <c r="G72" s="595"/>
      <c r="H72" s="59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01"/>
      <c r="P72" s="603"/>
      <c r="Q72" s="166"/>
      <c r="R72" s="125"/>
      <c r="S72" s="176"/>
      <c r="T72" s="177"/>
      <c r="U72" s="49"/>
      <c r="V72" s="50"/>
    </row>
    <row r="73" spans="1:22" ht="18" thickBot="1" x14ac:dyDescent="0.35">
      <c r="A73" s="593"/>
      <c r="B73" s="400" t="s">
        <v>126</v>
      </c>
      <c r="C73" s="591"/>
      <c r="D73" s="398"/>
      <c r="E73" s="56"/>
      <c r="F73" s="155">
        <v>152.78</v>
      </c>
      <c r="G73" s="596"/>
      <c r="H73" s="59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02"/>
      <c r="P73" s="58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04" t="s">
        <v>82</v>
      </c>
      <c r="B80" s="397" t="s">
        <v>118</v>
      </c>
      <c r="C80" s="590" t="s">
        <v>121</v>
      </c>
      <c r="D80" s="398"/>
      <c r="E80" s="56"/>
      <c r="F80" s="155">
        <v>108.66</v>
      </c>
      <c r="G80" s="156">
        <v>44985</v>
      </c>
      <c r="H80" s="61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00" t="s">
        <v>120</v>
      </c>
      <c r="P80" s="58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05"/>
      <c r="B81" s="397" t="s">
        <v>119</v>
      </c>
      <c r="C81" s="591"/>
      <c r="D81" s="398"/>
      <c r="E81" s="56"/>
      <c r="F81" s="155">
        <v>76.94</v>
      </c>
      <c r="G81" s="156">
        <v>44985</v>
      </c>
      <c r="H81" s="61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02"/>
      <c r="P81" s="58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58"/>
      <c r="M99" s="55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58"/>
      <c r="M100" s="55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0"/>
      <c r="P106" s="56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61"/>
      <c r="P107" s="56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49" t="s">
        <v>27</v>
      </c>
      <c r="G271" s="549"/>
      <c r="H271" s="55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1" t="s">
        <v>92</v>
      </c>
      <c r="B1" s="551"/>
      <c r="C1" s="551"/>
      <c r="D1" s="551"/>
      <c r="E1" s="551"/>
      <c r="F1" s="551"/>
      <c r="G1" s="551"/>
      <c r="H1" s="551"/>
      <c r="I1" s="551"/>
      <c r="J1" s="551"/>
      <c r="K1" s="363"/>
      <c r="L1" s="363"/>
      <c r="M1" s="363"/>
      <c r="N1" s="363"/>
      <c r="O1" s="364"/>
      <c r="S1" s="552" t="s">
        <v>0</v>
      </c>
      <c r="T1" s="552"/>
      <c r="U1" s="4" t="s">
        <v>1</v>
      </c>
      <c r="V1" s="5" t="s">
        <v>2</v>
      </c>
      <c r="W1" s="554" t="s">
        <v>3</v>
      </c>
      <c r="X1" s="555"/>
    </row>
    <row r="2" spans="1:24" thickBot="1" x14ac:dyDescent="0.3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365"/>
      <c r="L2" s="365"/>
      <c r="M2" s="365"/>
      <c r="N2" s="366"/>
      <c r="O2" s="367"/>
      <c r="Q2" s="6"/>
      <c r="R2" s="7"/>
      <c r="S2" s="553"/>
      <c r="T2" s="5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6" t="s">
        <v>16</v>
      </c>
      <c r="P3" s="5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296</v>
      </c>
      <c r="D59" s="160"/>
      <c r="E59" s="56"/>
      <c r="F59" s="155">
        <v>540.4</v>
      </c>
      <c r="G59" s="156">
        <v>45016</v>
      </c>
      <c r="H59" s="162" t="s">
        <v>297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7" t="s">
        <v>64</v>
      </c>
      <c r="P59" s="546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04" t="s">
        <v>147</v>
      </c>
      <c r="B83" s="397" t="s">
        <v>179</v>
      </c>
      <c r="C83" s="590" t="s">
        <v>193</v>
      </c>
      <c r="D83" s="431"/>
      <c r="E83" s="56"/>
      <c r="F83" s="410">
        <v>27.48</v>
      </c>
      <c r="G83" s="570">
        <v>45014</v>
      </c>
      <c r="H83" s="616" t="s">
        <v>180</v>
      </c>
      <c r="I83" s="155">
        <v>27.48</v>
      </c>
      <c r="J83" s="39">
        <f t="shared" si="1"/>
        <v>0</v>
      </c>
      <c r="K83" s="40">
        <v>70</v>
      </c>
      <c r="L83" s="620" t="s">
        <v>194</v>
      </c>
      <c r="M83" s="61"/>
      <c r="N83" s="42">
        <f t="shared" si="2"/>
        <v>1923.6000000000001</v>
      </c>
      <c r="O83" s="560" t="s">
        <v>21</v>
      </c>
      <c r="P83" s="61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05"/>
      <c r="B84" s="430" t="s">
        <v>181</v>
      </c>
      <c r="C84" s="591"/>
      <c r="D84" s="431"/>
      <c r="E84" s="56"/>
      <c r="F84" s="410">
        <v>142.5</v>
      </c>
      <c r="G84" s="571"/>
      <c r="H84" s="617"/>
      <c r="I84" s="155">
        <v>142.5771</v>
      </c>
      <c r="J84" s="39">
        <f t="shared" si="1"/>
        <v>7.7100000000001501E-2</v>
      </c>
      <c r="K84" s="40">
        <v>70</v>
      </c>
      <c r="L84" s="620"/>
      <c r="M84" s="61"/>
      <c r="N84" s="42">
        <f t="shared" si="2"/>
        <v>9980.3970000000008</v>
      </c>
      <c r="O84" s="561"/>
      <c r="P84" s="61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58"/>
      <c r="M98" s="55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58"/>
      <c r="M99" s="55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60"/>
      <c r="P105" s="56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1"/>
      <c r="P106" s="56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49" t="s">
        <v>27</v>
      </c>
      <c r="G270" s="549"/>
      <c r="H270" s="55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6"/>
  <sheetViews>
    <sheetView zoomScaleNormal="10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O62" sqref="O62:P6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1" t="s">
        <v>224</v>
      </c>
      <c r="B1" s="551"/>
      <c r="C1" s="551"/>
      <c r="D1" s="551"/>
      <c r="E1" s="551"/>
      <c r="F1" s="551"/>
      <c r="G1" s="551"/>
      <c r="H1" s="551"/>
      <c r="I1" s="551"/>
      <c r="J1" s="551"/>
      <c r="K1" s="363"/>
      <c r="L1" s="363"/>
      <c r="M1" s="363"/>
      <c r="N1" s="363"/>
      <c r="O1" s="364"/>
      <c r="S1" s="552" t="s">
        <v>0</v>
      </c>
      <c r="T1" s="552"/>
      <c r="U1" s="4" t="s">
        <v>1</v>
      </c>
      <c r="V1" s="5" t="s">
        <v>2</v>
      </c>
      <c r="W1" s="554" t="s">
        <v>3</v>
      </c>
      <c r="X1" s="555"/>
    </row>
    <row r="2" spans="1:24" thickBot="1" x14ac:dyDescent="0.3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365"/>
      <c r="L2" s="365"/>
      <c r="M2" s="365"/>
      <c r="N2" s="366"/>
      <c r="O2" s="367"/>
      <c r="Q2" s="6"/>
      <c r="R2" s="7"/>
      <c r="S2" s="553"/>
      <c r="T2" s="5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6" t="s">
        <v>16</v>
      </c>
      <c r="P3" s="5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262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4" si="1">I4-F4</f>
        <v>0</v>
      </c>
      <c r="K4" s="40">
        <v>36.5</v>
      </c>
      <c r="L4" s="41"/>
      <c r="M4" s="41"/>
      <c r="N4" s="42">
        <f t="shared" ref="N4:N128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263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264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265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266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267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268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269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270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271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272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273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274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275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276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277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278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279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3"/>
      <c r="P59" s="545"/>
      <c r="Q59" s="374"/>
      <c r="R59" s="125"/>
      <c r="S59" s="48"/>
      <c r="T59" s="48"/>
      <c r="U59" s="49"/>
      <c r="V59" s="50"/>
    </row>
    <row r="60" spans="1:24" ht="47.25" customHeight="1" x14ac:dyDescent="0.3">
      <c r="A60" s="635" t="s">
        <v>43</v>
      </c>
      <c r="B60" s="418" t="s">
        <v>23</v>
      </c>
      <c r="C60" s="590" t="s">
        <v>292</v>
      </c>
      <c r="D60" s="409"/>
      <c r="E60" s="56"/>
      <c r="F60" s="410">
        <v>847.4</v>
      </c>
      <c r="G60" s="637">
        <v>45023</v>
      </c>
      <c r="H60" s="639" t="s">
        <v>293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21" t="s">
        <v>21</v>
      </c>
      <c r="P60" s="623">
        <v>45065</v>
      </c>
      <c r="Q60" s="544"/>
      <c r="R60" s="125"/>
      <c r="S60" s="48"/>
      <c r="T60" s="48"/>
      <c r="U60" s="49"/>
      <c r="V60" s="50"/>
    </row>
    <row r="61" spans="1:24" ht="18" thickBot="1" x14ac:dyDescent="0.35">
      <c r="A61" s="636"/>
      <c r="B61" s="418" t="s">
        <v>146</v>
      </c>
      <c r="C61" s="591"/>
      <c r="D61" s="409"/>
      <c r="E61" s="56"/>
      <c r="F61" s="410">
        <v>175.4</v>
      </c>
      <c r="G61" s="638"/>
      <c r="H61" s="64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22"/>
      <c r="P61" s="62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8" t="s">
        <v>298</v>
      </c>
      <c r="D62" s="160"/>
      <c r="E62" s="56"/>
      <c r="F62" s="155">
        <v>673</v>
      </c>
      <c r="G62" s="417">
        <v>45030</v>
      </c>
      <c r="H62" s="542" t="s">
        <v>299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294</v>
      </c>
      <c r="D63" s="160"/>
      <c r="E63" s="56"/>
      <c r="F63" s="155">
        <v>724</v>
      </c>
      <c r="G63" s="156">
        <v>45044</v>
      </c>
      <c r="H63" s="59" t="s">
        <v>295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6.5" thickBot="1" x14ac:dyDescent="0.35">
      <c r="A64" s="520" t="s">
        <v>249</v>
      </c>
      <c r="B64" s="386" t="s">
        <v>261</v>
      </c>
      <c r="C64" s="518" t="s">
        <v>250</v>
      </c>
      <c r="D64" s="160"/>
      <c r="E64" s="56"/>
      <c r="F64" s="509">
        <v>6727.88</v>
      </c>
      <c r="G64" s="510">
        <v>45038</v>
      </c>
      <c r="H64" s="516" t="s">
        <v>251</v>
      </c>
      <c r="I64" s="509">
        <v>6727.88</v>
      </c>
      <c r="J64" s="39">
        <f t="shared" si="1"/>
        <v>0</v>
      </c>
      <c r="K64" s="511">
        <v>24.5</v>
      </c>
      <c r="L64" s="514" t="s">
        <v>253</v>
      </c>
      <c r="M64" s="463"/>
      <c r="N64" s="42">
        <f t="shared" si="2"/>
        <v>164833.06</v>
      </c>
      <c r="O64" s="531" t="s">
        <v>254</v>
      </c>
      <c r="P64" s="407">
        <v>45050</v>
      </c>
      <c r="Q64" s="166"/>
      <c r="R64" s="125"/>
      <c r="S64" s="48"/>
      <c r="T64" s="48"/>
      <c r="U64" s="49"/>
      <c r="V64" s="50"/>
    </row>
    <row r="65" spans="1:22" ht="28.5" customHeight="1" x14ac:dyDescent="0.3">
      <c r="A65" s="625" t="s">
        <v>31</v>
      </c>
      <c r="B65" s="519" t="s">
        <v>255</v>
      </c>
      <c r="C65" s="627" t="s">
        <v>256</v>
      </c>
      <c r="D65" s="517"/>
      <c r="E65" s="56"/>
      <c r="F65" s="493">
        <v>9084.5</v>
      </c>
      <c r="G65" s="631">
        <v>45041</v>
      </c>
      <c r="H65" s="629">
        <v>145029</v>
      </c>
      <c r="I65" s="515">
        <v>9084.5</v>
      </c>
      <c r="J65" s="39">
        <f t="shared" si="1"/>
        <v>0</v>
      </c>
      <c r="K65" s="496">
        <v>46</v>
      </c>
      <c r="L65" s="463"/>
      <c r="M65" s="463"/>
      <c r="N65" s="497">
        <f t="shared" si="2"/>
        <v>417887</v>
      </c>
      <c r="O65" s="633" t="s">
        <v>22</v>
      </c>
      <c r="P65" s="588">
        <v>45054</v>
      </c>
      <c r="Q65" s="166"/>
      <c r="R65" s="125"/>
      <c r="S65" s="48"/>
      <c r="T65" s="48"/>
      <c r="U65" s="49"/>
      <c r="V65" s="50"/>
    </row>
    <row r="66" spans="1:22" ht="28.5" customHeight="1" thickBot="1" x14ac:dyDescent="0.35">
      <c r="A66" s="626"/>
      <c r="B66" s="519" t="s">
        <v>257</v>
      </c>
      <c r="C66" s="628"/>
      <c r="D66" s="517"/>
      <c r="E66" s="56"/>
      <c r="F66" s="526">
        <v>1007.3</v>
      </c>
      <c r="G66" s="632"/>
      <c r="H66" s="630"/>
      <c r="I66" s="527">
        <v>1007.3</v>
      </c>
      <c r="J66" s="39">
        <f t="shared" si="1"/>
        <v>0</v>
      </c>
      <c r="K66" s="496">
        <v>63</v>
      </c>
      <c r="L66" s="463"/>
      <c r="M66" s="463"/>
      <c r="N66" s="497">
        <f t="shared" si="2"/>
        <v>63459.899999999994</v>
      </c>
      <c r="O66" s="634"/>
      <c r="P66" s="589"/>
      <c r="Q66" s="166"/>
      <c r="R66" s="125"/>
      <c r="S66" s="48"/>
      <c r="T66" s="48"/>
      <c r="U66" s="49"/>
      <c r="V66" s="50"/>
    </row>
    <row r="67" spans="1:22" ht="41.25" customHeight="1" thickBot="1" x14ac:dyDescent="0.35">
      <c r="A67" s="523" t="s">
        <v>31</v>
      </c>
      <c r="B67" s="519" t="s">
        <v>255</v>
      </c>
      <c r="C67" s="524" t="s">
        <v>260</v>
      </c>
      <c r="D67" s="517"/>
      <c r="E67" s="525"/>
      <c r="F67" s="493">
        <v>1142</v>
      </c>
      <c r="G67" s="530">
        <v>45041</v>
      </c>
      <c r="H67" s="506">
        <v>42089</v>
      </c>
      <c r="I67" s="493">
        <v>1142</v>
      </c>
      <c r="J67" s="39">
        <f t="shared" si="1"/>
        <v>0</v>
      </c>
      <c r="K67" s="496">
        <v>46</v>
      </c>
      <c r="L67" s="463"/>
      <c r="M67" s="463"/>
      <c r="N67" s="497">
        <f t="shared" si="2"/>
        <v>52532</v>
      </c>
      <c r="O67" s="532" t="s">
        <v>22</v>
      </c>
      <c r="P67" s="533">
        <v>45054</v>
      </c>
      <c r="Q67" s="166"/>
      <c r="R67" s="125"/>
      <c r="S67" s="48"/>
      <c r="T67" s="48"/>
      <c r="U67" s="49"/>
      <c r="V67" s="50"/>
    </row>
    <row r="68" spans="1:22" ht="42.75" customHeight="1" x14ac:dyDescent="0.3">
      <c r="A68" s="521" t="s">
        <v>31</v>
      </c>
      <c r="B68" s="386" t="s">
        <v>258</v>
      </c>
      <c r="C68" s="522" t="s">
        <v>259</v>
      </c>
      <c r="D68" s="445"/>
      <c r="E68" s="56"/>
      <c r="F68" s="528">
        <v>501</v>
      </c>
      <c r="G68" s="529">
        <v>45042</v>
      </c>
      <c r="H68" s="502">
        <v>42106</v>
      </c>
      <c r="I68" s="528">
        <v>501</v>
      </c>
      <c r="J68" s="39">
        <f t="shared" si="1"/>
        <v>0</v>
      </c>
      <c r="K68" s="511">
        <v>63</v>
      </c>
      <c r="L68" s="463"/>
      <c r="M68" s="463"/>
      <c r="N68" s="497">
        <f t="shared" si="2"/>
        <v>31563</v>
      </c>
      <c r="O68" s="534" t="s">
        <v>22</v>
      </c>
      <c r="P68" s="535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80" t="s">
        <v>136</v>
      </c>
      <c r="B69" s="386" t="s">
        <v>137</v>
      </c>
      <c r="C69" s="492" t="s">
        <v>240</v>
      </c>
      <c r="D69" s="445"/>
      <c r="E69" s="56"/>
      <c r="F69" s="493">
        <v>360</v>
      </c>
      <c r="G69" s="494">
        <v>45044</v>
      </c>
      <c r="H69" s="495" t="s">
        <v>241</v>
      </c>
      <c r="I69" s="493">
        <v>360</v>
      </c>
      <c r="J69" s="39">
        <f t="shared" ref="J69" si="4">I69-F69</f>
        <v>0</v>
      </c>
      <c r="K69" s="496">
        <v>275</v>
      </c>
      <c r="L69" s="463" t="s">
        <v>163</v>
      </c>
      <c r="M69" s="463"/>
      <c r="N69" s="497">
        <f t="shared" ref="N69" si="5">K69*I69</f>
        <v>99000</v>
      </c>
      <c r="O69" s="169" t="s">
        <v>242</v>
      </c>
      <c r="P69" s="58">
        <v>45044</v>
      </c>
      <c r="Q69" s="166"/>
      <c r="R69" s="125"/>
      <c r="S69" s="48"/>
      <c r="T69" s="48"/>
      <c r="U69" s="49"/>
      <c r="V69" s="50"/>
    </row>
    <row r="70" spans="1:22" ht="17.25" x14ac:dyDescent="0.3">
      <c r="A70" s="449"/>
      <c r="B70" s="386"/>
      <c r="C70" s="450"/>
      <c r="D70" s="445"/>
      <c r="E70" s="56"/>
      <c r="F70" s="446"/>
      <c r="G70" s="447"/>
      <c r="H70" s="451"/>
      <c r="I70" s="446"/>
      <c r="J70" s="39">
        <f t="shared" si="1"/>
        <v>0</v>
      </c>
      <c r="K70" s="462"/>
      <c r="L70" s="463"/>
      <c r="M70" s="463"/>
      <c r="N70" s="42">
        <f t="shared" si="2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30.75" customHeight="1" x14ac:dyDescent="0.3">
      <c r="A71" s="90"/>
      <c r="B71" s="386"/>
      <c r="C71" s="452"/>
      <c r="D71" s="445"/>
      <c r="E71" s="56"/>
      <c r="F71" s="446"/>
      <c r="G71" s="447"/>
      <c r="H71" s="453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58"/>
      <c r="Q71" s="166"/>
      <c r="R71" s="125"/>
      <c r="S71" s="48"/>
      <c r="T71" s="48"/>
      <c r="U71" s="49"/>
      <c r="V71" s="50"/>
    </row>
    <row r="72" spans="1:22" ht="33" customHeight="1" x14ac:dyDescent="0.35">
      <c r="A72" s="456"/>
      <c r="B72" s="386"/>
      <c r="C72" s="452"/>
      <c r="D72" s="454"/>
      <c r="E72" s="56"/>
      <c r="F72" s="446"/>
      <c r="G72" s="447"/>
      <c r="H72" s="455"/>
      <c r="I72" s="446"/>
      <c r="J72" s="39">
        <f t="shared" si="1"/>
        <v>0</v>
      </c>
      <c r="K72" s="462"/>
      <c r="L72" s="463"/>
      <c r="M72" s="465"/>
      <c r="N72" s="42">
        <f>K72*I72</f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6"/>
      <c r="M73" s="43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17.25" x14ac:dyDescent="0.3">
      <c r="A74" s="456"/>
      <c r="B74" s="369"/>
      <c r="C74" s="450"/>
      <c r="D74" s="454"/>
      <c r="E74" s="56"/>
      <c r="F74" s="446"/>
      <c r="G74" s="447"/>
      <c r="H74" s="451"/>
      <c r="I74" s="446"/>
      <c r="J74" s="39">
        <f t="shared" si="1"/>
        <v>0</v>
      </c>
      <c r="K74" s="462"/>
      <c r="L74" s="463"/>
      <c r="M74" s="463"/>
      <c r="N74" s="42">
        <f>K74*I74</f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30" customHeight="1" x14ac:dyDescent="0.3">
      <c r="A75" s="90"/>
      <c r="B75" s="386"/>
      <c r="C75" s="452"/>
      <c r="D75" s="445"/>
      <c r="E75" s="56"/>
      <c r="F75" s="446"/>
      <c r="G75" s="447"/>
      <c r="H75" s="453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17.25" x14ac:dyDescent="0.3">
      <c r="A76" s="90"/>
      <c r="B76" s="386"/>
      <c r="C76" s="450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35"/>
      <c r="M76" s="463"/>
      <c r="N76" s="42">
        <f t="shared" ref="N76:N82" si="6"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67"/>
      <c r="M77" s="463"/>
      <c r="N77" s="42">
        <f t="shared" si="6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69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90"/>
      <c r="B79" s="369"/>
      <c r="C79" s="452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3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456"/>
      <c r="B80" s="386"/>
      <c r="C80" s="457"/>
      <c r="D80" s="454"/>
      <c r="E80" s="56"/>
      <c r="F80" s="446"/>
      <c r="G80" s="447"/>
      <c r="H80" s="448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8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25">
      <c r="A82" s="456"/>
      <c r="B82" s="459"/>
      <c r="C82" s="452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2"/>
      <c r="D83" s="454"/>
      <c r="E83" s="56"/>
      <c r="F83" s="446"/>
      <c r="G83" s="447"/>
      <c r="H83" s="451"/>
      <c r="I83" s="446"/>
      <c r="J83" s="39">
        <f t="shared" si="1"/>
        <v>0</v>
      </c>
      <c r="K83" s="462"/>
      <c r="L83" s="463"/>
      <c r="M83" s="463"/>
      <c r="N83" s="42">
        <f t="shared" si="2"/>
        <v>0</v>
      </c>
      <c r="O83" s="158"/>
      <c r="P83" s="183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69"/>
      <c r="C84" s="452"/>
      <c r="D84" s="452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18.75" x14ac:dyDescent="0.25">
      <c r="A85" s="456"/>
      <c r="B85" s="459"/>
      <c r="C85" s="450"/>
      <c r="D85" s="454"/>
      <c r="E85" s="56"/>
      <c r="F85" s="446"/>
      <c r="G85" s="447"/>
      <c r="H85" s="451"/>
      <c r="I85" s="446"/>
      <c r="J85" s="39">
        <f t="shared" si="1"/>
        <v>0</v>
      </c>
      <c r="K85" s="462"/>
      <c r="L85" s="464"/>
      <c r="M85" s="463"/>
      <c r="N85" s="42">
        <f t="shared" si="2"/>
        <v>0</v>
      </c>
      <c r="O85" s="158"/>
      <c r="P85" s="183"/>
      <c r="Q85" s="158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61"/>
      <c r="D86" s="452"/>
      <c r="E86" s="56"/>
      <c r="F86" s="446"/>
      <c r="G86" s="460"/>
      <c r="H86" s="448"/>
      <c r="I86" s="446"/>
      <c r="J86" s="39">
        <f t="shared" si="1"/>
        <v>0</v>
      </c>
      <c r="K86" s="462"/>
      <c r="L86" s="469"/>
      <c r="M86" s="463"/>
      <c r="N86" s="42">
        <f t="shared" si="2"/>
        <v>0</v>
      </c>
      <c r="O86" s="560"/>
      <c r="P86" s="618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61"/>
      <c r="P87" s="619"/>
      <c r="Q87" s="158"/>
      <c r="R87" s="125"/>
      <c r="S87" s="176"/>
      <c r="T87" s="177"/>
      <c r="U87" s="49"/>
      <c r="V87" s="50"/>
    </row>
    <row r="88" spans="1:22" ht="17.25" customHeight="1" x14ac:dyDescent="0.3">
      <c r="A88" s="456"/>
      <c r="B88" s="369"/>
      <c r="C88" s="452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3"/>
      <c r="M88" s="463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152"/>
      <c r="B90" s="178"/>
      <c r="C90" s="170"/>
      <c r="D90" s="170"/>
      <c r="E90" s="56"/>
      <c r="F90" s="155"/>
      <c r="G90" s="185"/>
      <c r="H90" s="164"/>
      <c r="I90" s="155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8.75" customHeight="1" x14ac:dyDescent="0.3">
      <c r="A91" s="152"/>
      <c r="B91" s="167"/>
      <c r="C91" s="170"/>
      <c r="D91" s="174"/>
      <c r="E91" s="56"/>
      <c r="F91" s="155"/>
      <c r="G91" s="156"/>
      <c r="H91" s="168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3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8"/>
      <c r="I92" s="155"/>
      <c r="J92" s="39">
        <f t="shared" si="1"/>
        <v>0</v>
      </c>
      <c r="K92" s="468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4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1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>
        <f t="shared" ref="E96:E161" si="7">D96*F96</f>
        <v>0</v>
      </c>
      <c r="F96" s="155"/>
      <c r="G96" s="156"/>
      <c r="H96" s="164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8"/>
      <c r="D97" s="187"/>
      <c r="E97" s="56">
        <f t="shared" si="7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3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9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7"/>
      <c r="D99" s="191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110"/>
      <c r="B100" s="99"/>
      <c r="C100" s="187"/>
      <c r="D100" s="191"/>
      <c r="E100" s="56">
        <f t="shared" si="7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10"/>
      <c r="B101" s="99"/>
      <c r="C101" s="192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558"/>
      <c r="M101" s="559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8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58"/>
      <c r="M102" s="55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21" customHeight="1" x14ac:dyDescent="0.3">
      <c r="A103" s="193"/>
      <c r="B103" s="99"/>
      <c r="C103" s="194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95"/>
      <c r="M103" s="19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6.25" customHeight="1" x14ac:dyDescent="0.3">
      <c r="A104" s="196"/>
      <c r="B104" s="99"/>
      <c r="C104" s="15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10"/>
      <c r="B108" s="99"/>
      <c r="C108" s="187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560"/>
      <c r="P108" s="562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61"/>
      <c r="P109" s="563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2"/>
      <c r="B112" s="99"/>
      <c r="C112" s="197"/>
      <c r="D112" s="197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4"/>
      <c r="D113" s="194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7"/>
      <c r="D114" s="197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8.75" x14ac:dyDescent="0.3">
      <c r="A119" s="99"/>
      <c r="B119" s="198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99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152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" thickBot="1" x14ac:dyDescent="0.35">
      <c r="A123" s="199"/>
      <c r="B123" s="199"/>
      <c r="C123" s="200"/>
      <c r="D123" s="200"/>
      <c r="E123" s="201">
        <f t="shared" si="7"/>
        <v>0</v>
      </c>
      <c r="F123" s="38"/>
      <c r="G123" s="36"/>
      <c r="H123" s="443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7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99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8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ref="N129:N192" si="8">K129*I129</f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01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8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2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4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54"/>
      <c r="D135" s="154"/>
      <c r="E135" s="34">
        <f t="shared" si="7"/>
        <v>0</v>
      </c>
      <c r="F135" s="60"/>
      <c r="G135" s="58"/>
      <c r="H135" s="59"/>
      <c r="I135" s="60"/>
      <c r="J135" s="39">
        <f t="shared" ref="J135:J198" si="9">I135-F135</f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205"/>
      <c r="I136" s="60"/>
      <c r="J136" s="39">
        <f t="shared" si="9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54"/>
      <c r="D137" s="154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97"/>
      <c r="D138" s="197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4"/>
      <c r="D139" s="194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83"/>
      <c r="Q139" s="158"/>
      <c r="R139" s="125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7"/>
        <v>0</v>
      </c>
      <c r="F140" s="60"/>
      <c r="G140" s="58"/>
      <c r="H140" s="206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18.75" thickTop="1" thickBot="1" x14ac:dyDescent="0.35">
      <c r="A144" s="102"/>
      <c r="B144" s="99"/>
      <c r="C144" s="197"/>
      <c r="D144" s="197"/>
      <c r="E144" s="34">
        <f t="shared" si="7"/>
        <v>0</v>
      </c>
      <c r="F144" s="60"/>
      <c r="G144" s="58"/>
      <c r="H144" s="205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1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20.2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6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13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58"/>
      <c r="H159" s="21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20"/>
      <c r="B160" s="99"/>
      <c r="C160" s="197"/>
      <c r="D160" s="197"/>
      <c r="E160" s="34">
        <f t="shared" si="7"/>
        <v>0</v>
      </c>
      <c r="F160" s="60"/>
      <c r="G160" s="221"/>
      <c r="H160" s="222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ref="E162:E231" si="10">D162*F162</f>
        <v>0</v>
      </c>
      <c r="F162" s="60"/>
      <c r="G162" s="224"/>
      <c r="H162" s="222"/>
      <c r="I162" s="60"/>
      <c r="J162" s="39">
        <f t="shared" si="9"/>
        <v>0</v>
      </c>
      <c r="K162" s="225"/>
      <c r="L162" s="61"/>
      <c r="M162" s="61" t="s">
        <v>26</v>
      </c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0"/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169"/>
      <c r="B164" s="99"/>
      <c r="C164" s="226"/>
      <c r="D164" s="226"/>
      <c r="E164" s="34">
        <f t="shared" si="10"/>
        <v>0</v>
      </c>
      <c r="F164" s="60"/>
      <c r="G164" s="224"/>
      <c r="H164" s="227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8"/>
      <c r="P164" s="229"/>
      <c r="Q164" s="124"/>
      <c r="R164" s="125"/>
      <c r="S164" s="176"/>
      <c r="T164" s="177"/>
      <c r="U164" s="49"/>
      <c r="V164" s="50"/>
    </row>
    <row r="165" spans="1:22" ht="18.75" thickTop="1" thickBot="1" x14ac:dyDescent="0.35">
      <c r="A165" s="230"/>
      <c r="B165" s="99"/>
      <c r="C165" s="197"/>
      <c r="D165" s="197"/>
      <c r="E165" s="34">
        <f t="shared" si="10"/>
        <v>0</v>
      </c>
      <c r="F165" s="60"/>
      <c r="G165" s="224"/>
      <c r="H165" s="205"/>
      <c r="I165" s="60"/>
      <c r="J165" s="39">
        <f t="shared" si="9"/>
        <v>0</v>
      </c>
      <c r="K165" s="225"/>
      <c r="L165" s="231"/>
      <c r="M165" s="231"/>
      <c r="N165" s="42">
        <f t="shared" si="8"/>
        <v>0</v>
      </c>
      <c r="O165" s="228"/>
      <c r="P165" s="229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69"/>
      <c r="P166" s="20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197"/>
      <c r="D167" s="197"/>
      <c r="E167" s="34">
        <f t="shared" si="10"/>
        <v>0</v>
      </c>
      <c r="F167" s="60"/>
      <c r="G167" s="224"/>
      <c r="H167" s="232"/>
      <c r="I167" s="60"/>
      <c r="J167" s="39">
        <f t="shared" si="9"/>
        <v>0</v>
      </c>
      <c r="K167" s="233"/>
      <c r="L167" s="231"/>
      <c r="M167" s="231"/>
      <c r="N167" s="42">
        <f t="shared" si="8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34"/>
      <c r="L168" s="235"/>
      <c r="M168" s="235"/>
      <c r="N168" s="42">
        <f t="shared" si="8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36"/>
      <c r="B169" s="99"/>
      <c r="C169" s="197"/>
      <c r="D169" s="197"/>
      <c r="E169" s="34">
        <f t="shared" si="10"/>
        <v>0</v>
      </c>
      <c r="F169" s="237"/>
      <c r="G169" s="224"/>
      <c r="H169" s="213"/>
      <c r="I169" s="60"/>
      <c r="J169" s="39">
        <f t="shared" si="9"/>
        <v>0</v>
      </c>
      <c r="K169" s="234"/>
      <c r="L169" s="238"/>
      <c r="M169" s="238"/>
      <c r="N169" s="42">
        <f t="shared" si="8"/>
        <v>0</v>
      </c>
      <c r="O169" s="223"/>
      <c r="P169" s="224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14"/>
      <c r="B170" s="99"/>
      <c r="C170" s="197"/>
      <c r="D170" s="197"/>
      <c r="E170" s="34">
        <f t="shared" si="10"/>
        <v>0</v>
      </c>
      <c r="F170" s="60"/>
      <c r="G170" s="224"/>
      <c r="H170" s="205"/>
      <c r="I170" s="60"/>
      <c r="J170" s="39">
        <f t="shared" si="9"/>
        <v>0</v>
      </c>
      <c r="K170" s="234"/>
      <c r="L170" s="231"/>
      <c r="M170" s="231"/>
      <c r="N170" s="42">
        <f t="shared" si="8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39"/>
      <c r="I171" s="60"/>
      <c r="J171" s="39">
        <f t="shared" si="9"/>
        <v>0</v>
      </c>
      <c r="K171" s="81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15"/>
      <c r="I172" s="60"/>
      <c r="J172" s="39">
        <f t="shared" si="9"/>
        <v>0</v>
      </c>
      <c r="K172" s="234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17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40"/>
      <c r="I174" s="60"/>
      <c r="J174" s="39">
        <f t="shared" si="9"/>
        <v>0</v>
      </c>
      <c r="K174" s="234"/>
      <c r="L174" s="241"/>
      <c r="M174" s="24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175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81"/>
      <c r="L177" s="61"/>
      <c r="M177" s="6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2"/>
      <c r="D178" s="242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23"/>
      <c r="P178" s="243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01"/>
      <c r="B180" s="99"/>
      <c r="C180" s="226"/>
      <c r="D180" s="226"/>
      <c r="E180" s="34">
        <f t="shared" si="10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4"/>
      <c r="D181" s="244"/>
      <c r="E181" s="34">
        <f t="shared" si="10"/>
        <v>0</v>
      </c>
      <c r="F181" s="60"/>
      <c r="G181" s="224"/>
      <c r="H181" s="59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26"/>
      <c r="D182" s="226"/>
      <c r="E182" s="34">
        <f t="shared" si="10"/>
        <v>0</v>
      </c>
      <c r="F182" s="60"/>
      <c r="G182" s="224"/>
      <c r="H182" s="227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20.25" thickTop="1" thickBot="1" x14ac:dyDescent="0.35">
      <c r="A183" s="245"/>
      <c r="B183" s="246"/>
      <c r="C183" s="181"/>
      <c r="D183" s="181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228"/>
      <c r="P183" s="22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47"/>
      <c r="D184" s="247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248"/>
      <c r="B186" s="99"/>
      <c r="C186" s="249"/>
      <c r="D186" s="249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50"/>
      <c r="D187" s="250"/>
      <c r="E187" s="34">
        <f t="shared" si="10"/>
        <v>0</v>
      </c>
      <c r="F187" s="60"/>
      <c r="G187" s="251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2"/>
      <c r="P187" s="252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58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7.25" thickTop="1" thickBot="1" x14ac:dyDescent="0.3">
      <c r="A189" s="169"/>
      <c r="B189" s="203"/>
      <c r="C189" s="253"/>
      <c r="D189" s="253"/>
      <c r="E189" s="34">
        <f t="shared" si="10"/>
        <v>0</v>
      </c>
      <c r="F189" s="254"/>
      <c r="G189" s="224"/>
      <c r="H189" s="255"/>
      <c r="I189" s="254"/>
      <c r="J189" s="39">
        <f t="shared" si="9"/>
        <v>0</v>
      </c>
      <c r="N189" s="42">
        <f t="shared" si="8"/>
        <v>0</v>
      </c>
      <c r="O189" s="257"/>
      <c r="P189" s="243"/>
      <c r="Q189" s="258"/>
      <c r="R189" s="259"/>
      <c r="S189" s="260"/>
      <c r="T189" s="261"/>
      <c r="U189" s="262"/>
      <c r="V189" s="263"/>
    </row>
    <row r="190" spans="1:22" ht="18.75" thickTop="1" thickBot="1" x14ac:dyDescent="0.35">
      <c r="A190" s="169"/>
      <c r="B190" s="99"/>
      <c r="C190" s="249"/>
      <c r="D190" s="249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10"/>
        <v>0</v>
      </c>
      <c r="F193" s="60"/>
      <c r="G193" s="251"/>
      <c r="H193" s="227"/>
      <c r="I193" s="60"/>
      <c r="J193" s="39">
        <f t="shared" si="9"/>
        <v>0</v>
      </c>
      <c r="K193" s="81"/>
      <c r="L193" s="61"/>
      <c r="M193" s="61"/>
      <c r="N193" s="42">
        <f t="shared" ref="N193:N256" si="11">K193*I193</f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si="11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5"/>
      <c r="D196" s="265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0"/>
        <v>0</v>
      </c>
      <c r="F198" s="60"/>
      <c r="G198" s="224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ref="J199:J262" si="12">I199-F199</f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si="12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248"/>
      <c r="B202" s="203"/>
      <c r="C202" s="249"/>
      <c r="D202" s="249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266"/>
      <c r="B203" s="99"/>
      <c r="C203" s="250"/>
      <c r="D203" s="250"/>
      <c r="E203" s="34">
        <f t="shared" si="10"/>
        <v>0</v>
      </c>
      <c r="F203" s="60"/>
      <c r="G203" s="58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2"/>
      <c r="P203" s="252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268"/>
      <c r="G207" s="251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60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0"/>
        <v>0</v>
      </c>
      <c r="F215" s="60"/>
      <c r="G215" s="224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7.25" thickTop="1" thickBot="1" x14ac:dyDescent="0.3">
      <c r="A223" s="203"/>
      <c r="B223" s="253"/>
      <c r="C223" s="244"/>
      <c r="D223" s="244"/>
      <c r="E223" s="34">
        <f t="shared" si="10"/>
        <v>0</v>
      </c>
      <c r="F223" s="60"/>
      <c r="G223" s="58"/>
      <c r="H223" s="59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ref="E232:E276" si="13">D232*F232</f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3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70"/>
      <c r="D238" s="270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5"/>
      <c r="D241" s="265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49"/>
      <c r="D244" s="249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197"/>
      <c r="D245" s="197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04"/>
      <c r="B246" s="203"/>
      <c r="C246" s="226"/>
      <c r="D246" s="226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71"/>
      <c r="B249" s="272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26"/>
      <c r="D250" s="226"/>
      <c r="E250" s="34">
        <f t="shared" si="13"/>
        <v>0</v>
      </c>
      <c r="F250" s="60"/>
      <c r="G250" s="224"/>
      <c r="H250" s="59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169"/>
      <c r="B252" s="272"/>
      <c r="C252" s="181"/>
      <c r="D252" s="181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2"/>
      <c r="C254" s="242"/>
      <c r="D254" s="242"/>
      <c r="E254" s="34">
        <f t="shared" si="13"/>
        <v>0</v>
      </c>
      <c r="F254" s="60"/>
      <c r="G254" s="224"/>
      <c r="H254" s="175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187"/>
      <c r="D255" s="187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273"/>
      <c r="M255" s="274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5"/>
      <c r="C256" s="182"/>
      <c r="D256" s="182"/>
      <c r="E256" s="34">
        <f t="shared" si="13"/>
        <v>0</v>
      </c>
      <c r="F256" s="182"/>
      <c r="G256" s="276"/>
      <c r="H256" s="277"/>
      <c r="I256" s="57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ref="N257:N276" si="14">K257*I257</f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si="14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80"/>
      <c r="E261" s="34">
        <f t="shared" si="13"/>
        <v>0</v>
      </c>
      <c r="F261" s="38"/>
      <c r="G261" s="281"/>
      <c r="H261" s="282"/>
      <c r="I261" s="60"/>
      <c r="J261" s="39">
        <f t="shared" si="12"/>
        <v>0</v>
      </c>
      <c r="K261" s="81"/>
      <c r="L261" s="273"/>
      <c r="M261" s="283"/>
      <c r="N261" s="42">
        <f t="shared" si="14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79"/>
      <c r="E262" s="34">
        <f t="shared" si="13"/>
        <v>0</v>
      </c>
      <c r="F262" s="60"/>
      <c r="G262" s="224"/>
      <c r="H262" s="175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ref="J263:J272" si="15">I263-F263</f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84"/>
      <c r="D264" s="284"/>
      <c r="E264" s="34">
        <f t="shared" si="13"/>
        <v>0</v>
      </c>
      <c r="F264" s="60"/>
      <c r="G264" s="224"/>
      <c r="H264" s="175"/>
      <c r="I264" s="60"/>
      <c r="J264" s="39">
        <f t="shared" si="15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17.25" thickTop="1" thickBot="1" x14ac:dyDescent="0.3">
      <c r="A265" s="285"/>
      <c r="B265" s="203"/>
      <c r="C265" s="203"/>
      <c r="D265" s="203"/>
      <c r="E265" s="34">
        <f t="shared" si="13"/>
        <v>0</v>
      </c>
      <c r="F265" s="254"/>
      <c r="G265" s="224"/>
      <c r="H265" s="255"/>
      <c r="I265" s="254">
        <v>0</v>
      </c>
      <c r="J265" s="39">
        <f t="shared" si="15"/>
        <v>0</v>
      </c>
      <c r="K265" s="286"/>
      <c r="L265" s="286"/>
      <c r="M265" s="286"/>
      <c r="N265" s="42">
        <f t="shared" si="14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91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92"/>
      <c r="B269" s="203"/>
      <c r="C269" s="203"/>
      <c r="D269" s="203"/>
      <c r="E269" s="34">
        <f t="shared" si="13"/>
        <v>0</v>
      </c>
      <c r="F269" s="254"/>
      <c r="G269" s="224"/>
      <c r="H269" s="293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3"/>
        <v>0</v>
      </c>
      <c r="H270" s="299"/>
      <c r="I270" s="297">
        <v>0</v>
      </c>
      <c r="J270" s="39">
        <f t="shared" si="15"/>
        <v>0</v>
      </c>
      <c r="K270" s="300"/>
      <c r="L270" s="300"/>
      <c r="M270" s="300"/>
      <c r="N270" s="42">
        <f t="shared" si="14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302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20.25" thickTop="1" thickBot="1" x14ac:dyDescent="0.35">
      <c r="A273" s="294"/>
      <c r="B273" s="295"/>
      <c r="E273" s="34" t="e">
        <f t="shared" si="13"/>
        <v>#VALUE!</v>
      </c>
      <c r="F273" s="549" t="s">
        <v>27</v>
      </c>
      <c r="G273" s="549"/>
      <c r="H273" s="550"/>
      <c r="I273" s="303">
        <f>SUM(I4:I272)</f>
        <v>377288.92000000004</v>
      </c>
      <c r="J273" s="304"/>
      <c r="K273" s="300"/>
      <c r="L273" s="305"/>
      <c r="M273" s="300"/>
      <c r="N273" s="42">
        <f t="shared" si="14"/>
        <v>0</v>
      </c>
      <c r="O273" s="287"/>
      <c r="P273" s="243"/>
      <c r="Q273" s="258"/>
      <c r="R273" s="288"/>
      <c r="S273" s="306"/>
      <c r="T273" s="261"/>
      <c r="U273" s="262"/>
      <c r="V273" s="50"/>
    </row>
    <row r="274" spans="1:22" ht="20.25" thickTop="1" thickBot="1" x14ac:dyDescent="0.3">
      <c r="A274" s="307"/>
      <c r="B274" s="295"/>
      <c r="E274" s="34">
        <f t="shared" si="13"/>
        <v>0</v>
      </c>
      <c r="I274" s="308"/>
      <c r="J274" s="304"/>
      <c r="K274" s="300"/>
      <c r="L274" s="305"/>
      <c r="M274" s="300"/>
      <c r="N274" s="42">
        <f t="shared" si="14"/>
        <v>0</v>
      </c>
      <c r="O274" s="309"/>
      <c r="Q274" s="6"/>
      <c r="R274" s="310"/>
      <c r="S274" s="311"/>
      <c r="T274" s="312"/>
      <c r="V274" s="9"/>
    </row>
    <row r="275" spans="1:22" ht="17.25" thickTop="1" thickBot="1" x14ac:dyDescent="0.3">
      <c r="A275" s="294"/>
      <c r="B275" s="295"/>
      <c r="E275" s="34">
        <f t="shared" si="13"/>
        <v>0</v>
      </c>
      <c r="J275" s="297"/>
      <c r="K275" s="300"/>
      <c r="L275" s="300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14"/>
      <c r="N276" s="42">
        <f t="shared" si="14"/>
        <v>0</v>
      </c>
      <c r="O276" s="315"/>
      <c r="Q276" s="6"/>
      <c r="R276" s="310"/>
      <c r="S276" s="311"/>
      <c r="T276" s="316"/>
      <c r="V276" s="9"/>
    </row>
    <row r="277" spans="1:22" ht="17.25" thickTop="1" thickBot="1" x14ac:dyDescent="0.3">
      <c r="A277" s="294"/>
      <c r="H277" s="318"/>
      <c r="I277" s="319" t="s">
        <v>28</v>
      </c>
      <c r="J277" s="320"/>
      <c r="K277" s="320"/>
      <c r="L277" s="321">
        <f>SUM(L265:L276)</f>
        <v>0</v>
      </c>
      <c r="M277" s="322"/>
      <c r="N277" s="323">
        <f>SUM(N4:N276)</f>
        <v>13107841.892000001</v>
      </c>
      <c r="O277" s="324"/>
      <c r="Q277" s="325">
        <f>SUM(Q4:Q276)</f>
        <v>0</v>
      </c>
      <c r="R277" s="256"/>
      <c r="S277" s="326">
        <f>SUM(S21:S276)</f>
        <v>0</v>
      </c>
      <c r="T277" s="327"/>
      <c r="U277" s="328"/>
      <c r="V277" s="329">
        <f>SUM(V265:V276)</f>
        <v>0</v>
      </c>
    </row>
    <row r="278" spans="1:22" x14ac:dyDescent="0.25">
      <c r="A278" s="294"/>
      <c r="H278" s="318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ht="16.5" thickBot="1" x14ac:dyDescent="0.3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9.5" thickTop="1" x14ac:dyDescent="0.25">
      <c r="A280" s="294"/>
      <c r="I280" s="337" t="s">
        <v>29</v>
      </c>
      <c r="J280" s="338"/>
      <c r="K280" s="338"/>
      <c r="L280" s="339"/>
      <c r="M280" s="339"/>
      <c r="N280" s="340">
        <f>V277+S277+Q277+N277+L277</f>
        <v>13107841.892000001</v>
      </c>
      <c r="O280" s="341"/>
      <c r="R280" s="310"/>
      <c r="S280" s="334"/>
      <c r="U280" s="336"/>
      <c r="V280"/>
    </row>
    <row r="281" spans="1:22" ht="19.5" thickBot="1" x14ac:dyDescent="0.3">
      <c r="A281" s="342"/>
      <c r="I281" s="343"/>
      <c r="J281" s="344"/>
      <c r="K281" s="344"/>
      <c r="L281" s="345"/>
      <c r="M281" s="345"/>
      <c r="N281" s="346"/>
      <c r="O281" s="347"/>
      <c r="R281" s="310"/>
      <c r="S281" s="334"/>
      <c r="U281" s="336"/>
      <c r="V281"/>
    </row>
    <row r="282" spans="1:22" ht="16.5" thickTop="1" x14ac:dyDescent="0.25">
      <c r="A282" s="342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x14ac:dyDescent="0.25">
      <c r="A283" s="294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48"/>
      <c r="K284" s="332"/>
      <c r="L284" s="332"/>
      <c r="M284" s="332"/>
      <c r="N284" s="333"/>
      <c r="O284" s="349"/>
      <c r="R284" s="310"/>
      <c r="S284" s="334"/>
      <c r="U284" s="336"/>
      <c r="V284"/>
    </row>
    <row r="285" spans="1:22" x14ac:dyDescent="0.25">
      <c r="A285" s="342"/>
      <c r="N285" s="333"/>
      <c r="O285" s="351"/>
      <c r="R285" s="310"/>
      <c r="S285" s="334"/>
      <c r="U285" s="336"/>
      <c r="V285"/>
    </row>
    <row r="286" spans="1:22" x14ac:dyDescent="0.25">
      <c r="A286" s="342"/>
      <c r="O286" s="351"/>
      <c r="S286" s="334"/>
      <c r="U286" s="336"/>
      <c r="V286"/>
    </row>
    <row r="287" spans="1:22" x14ac:dyDescent="0.25">
      <c r="A287" s="294"/>
      <c r="B287" s="295"/>
      <c r="N287" s="333"/>
      <c r="O287" s="324"/>
      <c r="S287" s="334"/>
      <c r="U287" s="336"/>
      <c r="V287"/>
    </row>
    <row r="288" spans="1:22" x14ac:dyDescent="0.25">
      <c r="A288" s="342"/>
      <c r="B288" s="295"/>
      <c r="N288" s="333"/>
      <c r="O288" s="324"/>
      <c r="S288" s="334"/>
      <c r="U288" s="336"/>
      <c r="V288"/>
    </row>
    <row r="289" spans="1:22" x14ac:dyDescent="0.25">
      <c r="A289" s="294"/>
      <c r="B289" s="295"/>
      <c r="I289" s="330"/>
      <c r="J289" s="331"/>
      <c r="K289" s="332"/>
      <c r="L289" s="332"/>
      <c r="M289" s="332"/>
      <c r="N289" s="333"/>
      <c r="O289" s="324"/>
      <c r="S289" s="334"/>
      <c r="U289" s="336"/>
      <c r="V289"/>
    </row>
    <row r="290" spans="1:22" x14ac:dyDescent="0.25">
      <c r="A290" s="342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294"/>
      <c r="B291" s="295"/>
      <c r="I291" s="352"/>
      <c r="J291" s="328"/>
      <c r="K291" s="328"/>
      <c r="N291" s="333"/>
      <c r="O291" s="324"/>
      <c r="S291" s="334"/>
      <c r="U291" s="336"/>
      <c r="V291"/>
    </row>
    <row r="292" spans="1:22" x14ac:dyDescent="0.25">
      <c r="A292" s="342"/>
      <c r="S292" s="334"/>
      <c r="U292" s="336"/>
      <c r="V292"/>
    </row>
    <row r="293" spans="1:22" x14ac:dyDescent="0.25">
      <c r="A293" s="29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61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07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</sheetData>
  <mergeCells count="22">
    <mergeCell ref="L101:M102"/>
    <mergeCell ref="O108:O109"/>
    <mergeCell ref="P108:P109"/>
    <mergeCell ref="F273:H273"/>
    <mergeCell ref="A1:J2"/>
    <mergeCell ref="A65:A66"/>
    <mergeCell ref="C65:C66"/>
    <mergeCell ref="H65:H66"/>
    <mergeCell ref="G65:G66"/>
    <mergeCell ref="O65:O66"/>
    <mergeCell ref="P65:P66"/>
    <mergeCell ref="A60:A61"/>
    <mergeCell ref="C60:C61"/>
    <mergeCell ref="G60:G61"/>
    <mergeCell ref="H60:H61"/>
    <mergeCell ref="S1:T2"/>
    <mergeCell ref="W1:X1"/>
    <mergeCell ref="O3:P3"/>
    <mergeCell ref="O86:O87"/>
    <mergeCell ref="P86:P87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5"/>
  <sheetViews>
    <sheetView tabSelected="1" topLeftCell="B1" workbookViewId="0">
      <pane ySplit="3" topLeftCell="A4" activePane="bottomLeft" state="frozen"/>
      <selection pane="bottomLeft" activeCell="G9" sqref="G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1" t="s">
        <v>246</v>
      </c>
      <c r="B1" s="551"/>
      <c r="C1" s="551"/>
      <c r="D1" s="551"/>
      <c r="E1" s="551"/>
      <c r="F1" s="551"/>
      <c r="G1" s="551"/>
      <c r="H1" s="551"/>
      <c r="I1" s="551"/>
      <c r="J1" s="551"/>
      <c r="K1" s="363"/>
      <c r="L1" s="363"/>
      <c r="M1" s="363"/>
      <c r="N1" s="363"/>
      <c r="O1" s="364"/>
      <c r="S1" s="552" t="s">
        <v>0</v>
      </c>
      <c r="T1" s="552"/>
      <c r="U1" s="4" t="s">
        <v>1</v>
      </c>
      <c r="V1" s="5" t="s">
        <v>2</v>
      </c>
      <c r="W1" s="554" t="s">
        <v>3</v>
      </c>
      <c r="X1" s="555"/>
    </row>
    <row r="2" spans="1:24" thickBot="1" x14ac:dyDescent="0.3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365"/>
      <c r="L2" s="365"/>
      <c r="M2" s="365"/>
      <c r="N2" s="366"/>
      <c r="O2" s="367"/>
      <c r="Q2" s="6"/>
      <c r="R2" s="7"/>
      <c r="S2" s="553"/>
      <c r="T2" s="5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6" t="s">
        <v>16</v>
      </c>
      <c r="P3" s="5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280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283</v>
      </c>
      <c r="I4" s="503">
        <v>23043.65</v>
      </c>
      <c r="J4" s="39">
        <f t="shared" ref="J4:J133" si="0">I4-F4</f>
        <v>0</v>
      </c>
      <c r="K4" s="40">
        <v>32.299999999999997</v>
      </c>
      <c r="L4" s="41"/>
      <c r="M4" s="41"/>
      <c r="N4" s="42">
        <f t="shared" ref="N4:N127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281</v>
      </c>
      <c r="D5" s="56">
        <v>37</v>
      </c>
      <c r="E5" s="34">
        <f t="shared" ref="E5:E27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281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300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282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8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/>
      <c r="D8" s="56"/>
      <c r="E8" s="34">
        <f t="shared" si="2"/>
        <v>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76" t="s">
        <v>31</v>
      </c>
      <c r="B9" s="54" t="s">
        <v>42</v>
      </c>
      <c r="C9" s="67"/>
      <c r="D9" s="56"/>
      <c r="E9" s="34">
        <f t="shared" si="2"/>
        <v>0</v>
      </c>
      <c r="F9" s="504">
        <v>22000</v>
      </c>
      <c r="G9" s="376">
        <v>45061</v>
      </c>
      <c r="H9" s="506"/>
      <c r="I9" s="491">
        <v>22000</v>
      </c>
      <c r="J9" s="39">
        <f t="shared" si="0"/>
        <v>0</v>
      </c>
      <c r="K9" s="40">
        <v>35.5</v>
      </c>
      <c r="L9" s="61"/>
      <c r="M9" s="61"/>
      <c r="N9" s="42">
        <f t="shared" si="1"/>
        <v>781000</v>
      </c>
      <c r="O9" s="474"/>
      <c r="P9" s="475"/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540" t="s">
        <v>31</v>
      </c>
      <c r="B10" s="54" t="s">
        <v>80</v>
      </c>
      <c r="C10" s="67"/>
      <c r="D10" s="56"/>
      <c r="E10" s="34">
        <f t="shared" si="2"/>
        <v>0</v>
      </c>
      <c r="F10" s="504">
        <v>11560</v>
      </c>
      <c r="G10" s="376">
        <v>45062</v>
      </c>
      <c r="H10" s="506"/>
      <c r="I10" s="491">
        <v>11560</v>
      </c>
      <c r="J10" s="39">
        <f t="shared" si="0"/>
        <v>0</v>
      </c>
      <c r="K10" s="40">
        <v>35.5</v>
      </c>
      <c r="L10" s="61"/>
      <c r="M10" s="61"/>
      <c r="N10" s="42">
        <f t="shared" si="1"/>
        <v>410380</v>
      </c>
      <c r="O10" s="474"/>
      <c r="P10" s="475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31</v>
      </c>
      <c r="B11" s="54" t="s">
        <v>204</v>
      </c>
      <c r="C11" s="55"/>
      <c r="D11" s="56"/>
      <c r="E11" s="34">
        <f t="shared" si="2"/>
        <v>0</v>
      </c>
      <c r="F11" s="504">
        <v>23970</v>
      </c>
      <c r="G11" s="376">
        <v>45063</v>
      </c>
      <c r="H11" s="453"/>
      <c r="I11" s="491">
        <v>23970</v>
      </c>
      <c r="J11" s="39">
        <f t="shared" si="0"/>
        <v>0</v>
      </c>
      <c r="K11" s="40">
        <v>35.5</v>
      </c>
      <c r="L11" s="61"/>
      <c r="M11" s="61"/>
      <c r="N11" s="42">
        <f t="shared" si="1"/>
        <v>850935</v>
      </c>
      <c r="O11" s="476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31</v>
      </c>
      <c r="B12" s="54" t="s">
        <v>42</v>
      </c>
      <c r="C12" s="55"/>
      <c r="D12" s="56"/>
      <c r="E12" s="34">
        <f t="shared" si="2"/>
        <v>0</v>
      </c>
      <c r="F12" s="504">
        <v>23250</v>
      </c>
      <c r="G12" s="376">
        <v>45065</v>
      </c>
      <c r="H12" s="453"/>
      <c r="I12" s="491">
        <v>23250</v>
      </c>
      <c r="J12" s="39">
        <f t="shared" si="0"/>
        <v>0</v>
      </c>
      <c r="K12" s="40">
        <v>37</v>
      </c>
      <c r="L12" s="61"/>
      <c r="M12" s="61"/>
      <c r="N12" s="42">
        <f t="shared" si="1"/>
        <v>860250</v>
      </c>
      <c r="O12" s="476"/>
      <c r="P12" s="475"/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369"/>
      <c r="B13" s="54"/>
      <c r="C13" s="55"/>
      <c r="D13" s="73"/>
      <c r="E13" s="34">
        <f t="shared" si="2"/>
        <v>0</v>
      </c>
      <c r="F13" s="504"/>
      <c r="G13" s="376"/>
      <c r="H13" s="507"/>
      <c r="I13" s="491"/>
      <c r="J13" s="39">
        <f t="shared" si="0"/>
        <v>0</v>
      </c>
      <c r="K13" s="40"/>
      <c r="L13" s="61"/>
      <c r="M13" s="61"/>
      <c r="N13" s="42">
        <f t="shared" si="1"/>
        <v>0</v>
      </c>
      <c r="O13" s="476"/>
      <c r="P13" s="477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6"/>
      <c r="B14" s="54"/>
      <c r="C14" s="55"/>
      <c r="D14" s="56"/>
      <c r="E14" s="34">
        <f t="shared" si="2"/>
        <v>0</v>
      </c>
      <c r="F14" s="504"/>
      <c r="G14" s="376"/>
      <c r="H14" s="453"/>
      <c r="I14" s="491"/>
      <c r="J14" s="39">
        <f t="shared" si="0"/>
        <v>0</v>
      </c>
      <c r="K14" s="40"/>
      <c r="L14" s="61"/>
      <c r="M14" s="61"/>
      <c r="N14" s="42">
        <f t="shared" si="1"/>
        <v>0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540"/>
      <c r="B15" s="54"/>
      <c r="C15" s="77"/>
      <c r="D15" s="56"/>
      <c r="E15" s="34">
        <f t="shared" si="2"/>
        <v>0</v>
      </c>
      <c r="F15" s="504"/>
      <c r="G15" s="376"/>
      <c r="H15" s="453"/>
      <c r="I15" s="491"/>
      <c r="J15" s="39">
        <f t="shared" si="0"/>
        <v>0</v>
      </c>
      <c r="K15" s="40"/>
      <c r="L15" s="61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53"/>
      <c r="B16" s="54"/>
      <c r="C16" s="77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61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61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541"/>
      <c r="B18" s="54"/>
      <c r="C18" s="78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61"/>
      <c r="M18" s="61"/>
      <c r="N18" s="42">
        <f t="shared" si="1"/>
        <v>0</v>
      </c>
      <c r="O18" s="478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6"/>
      <c r="B19" s="54"/>
      <c r="C19" s="55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53"/>
      <c r="B20" s="54"/>
      <c r="C20" s="67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2"/>
      <c r="B21" s="54"/>
      <c r="C21" s="55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81"/>
      <c r="L21" s="61"/>
      <c r="M21" s="61"/>
      <c r="N21" s="42">
        <f t="shared" si="1"/>
        <v>0</v>
      </c>
      <c r="O21" s="75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2"/>
      <c r="B22" s="54"/>
      <c r="C22" s="7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2"/>
      <c r="B23" s="54"/>
      <c r="C23" s="439"/>
      <c r="D23" s="85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ref="E28:E57" si="4">D28*F28</f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4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60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4"/>
        <v>0</v>
      </c>
      <c r="F57" s="129"/>
      <c r="G57" s="130"/>
      <c r="H57" s="131"/>
      <c r="I57" s="132"/>
      <c r="J57" s="39">
        <f t="shared" si="0"/>
        <v>0</v>
      </c>
      <c r="K57" s="133"/>
      <c r="L57" s="134"/>
      <c r="M57" s="134"/>
      <c r="N57" s="42">
        <f t="shared" si="1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0"/>
        <v>0</v>
      </c>
      <c r="K58" s="40"/>
      <c r="L58" s="61"/>
      <c r="M58" s="61"/>
      <c r="N58" s="42">
        <f t="shared" si="1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3.25" x14ac:dyDescent="0.3">
      <c r="A59" s="152" t="s">
        <v>43</v>
      </c>
      <c r="B59" s="153" t="s">
        <v>23</v>
      </c>
      <c r="C59" s="154"/>
      <c r="D59" s="116"/>
      <c r="E59" s="56"/>
      <c r="F59" s="155"/>
      <c r="G59" s="156"/>
      <c r="H59" s="157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372"/>
      <c r="P59" s="373"/>
      <c r="Q59" s="374"/>
      <c r="R59" s="125"/>
      <c r="S59" s="48"/>
      <c r="T59" s="48"/>
      <c r="U59" s="49"/>
      <c r="V59" s="50"/>
    </row>
    <row r="60" spans="1:24" ht="18.75" x14ac:dyDescent="0.3">
      <c r="A60" s="152" t="s">
        <v>43</v>
      </c>
      <c r="B60" s="153" t="s">
        <v>23</v>
      </c>
      <c r="C60" s="159"/>
      <c r="D60" s="160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5"/>
      <c r="P60" s="376"/>
      <c r="Q60" s="375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1"/>
      <c r="D61" s="160"/>
      <c r="E61" s="56"/>
      <c r="F61" s="155"/>
      <c r="G61" s="156"/>
      <c r="H61" s="162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18.75" customHeight="1" x14ac:dyDescent="0.3">
      <c r="A62" s="110"/>
      <c r="B62" s="153" t="s">
        <v>23</v>
      </c>
      <c r="C62" s="163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7.25" x14ac:dyDescent="0.3">
      <c r="A63" s="110"/>
      <c r="B63" s="153" t="s">
        <v>23</v>
      </c>
      <c r="C63" s="165"/>
      <c r="D63" s="160"/>
      <c r="E63" s="56"/>
      <c r="F63" s="155"/>
      <c r="G63" s="156"/>
      <c r="H63" s="164"/>
      <c r="I63" s="155"/>
      <c r="J63" s="39">
        <f t="shared" si="0"/>
        <v>0</v>
      </c>
      <c r="K63" s="462"/>
      <c r="L63" s="463"/>
      <c r="M63" s="463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37.5" x14ac:dyDescent="0.3">
      <c r="A64" s="110" t="s">
        <v>31</v>
      </c>
      <c r="B64" s="386" t="s">
        <v>255</v>
      </c>
      <c r="C64" s="536" t="s">
        <v>287</v>
      </c>
      <c r="D64" s="160"/>
      <c r="E64" s="56"/>
      <c r="F64" s="155">
        <v>3289</v>
      </c>
      <c r="G64" s="156">
        <v>45048</v>
      </c>
      <c r="H64" s="59">
        <v>145261</v>
      </c>
      <c r="I64" s="155">
        <v>3289</v>
      </c>
      <c r="J64" s="39">
        <f t="shared" si="0"/>
        <v>0</v>
      </c>
      <c r="K64" s="462">
        <v>48</v>
      </c>
      <c r="L64" s="463"/>
      <c r="M64" s="463"/>
      <c r="N64" s="42">
        <f t="shared" si="1"/>
        <v>157872</v>
      </c>
      <c r="O64" s="537" t="s">
        <v>22</v>
      </c>
      <c r="P64" s="58">
        <v>45061</v>
      </c>
      <c r="Q64" s="166"/>
      <c r="R64" s="125"/>
      <c r="S64" s="48"/>
      <c r="T64" s="48"/>
      <c r="U64" s="49"/>
      <c r="V64" s="50"/>
    </row>
    <row r="65" spans="1:22" ht="39.75" customHeight="1" x14ac:dyDescent="0.3">
      <c r="A65" s="110" t="s">
        <v>288</v>
      </c>
      <c r="B65" s="386" t="s">
        <v>289</v>
      </c>
      <c r="C65" s="536" t="s">
        <v>290</v>
      </c>
      <c r="D65" s="160"/>
      <c r="E65" s="56"/>
      <c r="F65" s="155">
        <v>933.49</v>
      </c>
      <c r="G65" s="156">
        <v>45051</v>
      </c>
      <c r="H65" s="59" t="s">
        <v>291</v>
      </c>
      <c r="I65" s="155">
        <v>933.49</v>
      </c>
      <c r="J65" s="39">
        <f t="shared" si="0"/>
        <v>0</v>
      </c>
      <c r="K65" s="462">
        <v>24.8</v>
      </c>
      <c r="L65" s="463"/>
      <c r="M65" s="463"/>
      <c r="N65" s="42">
        <f t="shared" si="1"/>
        <v>23150.552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43.5" customHeight="1" x14ac:dyDescent="0.3">
      <c r="A66" s="456" t="s">
        <v>285</v>
      </c>
      <c r="B66" s="386" t="s">
        <v>284</v>
      </c>
      <c r="C66" s="492" t="s">
        <v>286</v>
      </c>
      <c r="D66" s="445"/>
      <c r="E66" s="56"/>
      <c r="F66" s="493">
        <v>3600</v>
      </c>
      <c r="G66" s="494">
        <v>45054</v>
      </c>
      <c r="H66" s="506">
        <v>61</v>
      </c>
      <c r="I66" s="493">
        <v>3600</v>
      </c>
      <c r="J66" s="39">
        <f t="shared" si="0"/>
        <v>0</v>
      </c>
      <c r="K66" s="496">
        <v>40</v>
      </c>
      <c r="L66" s="463"/>
      <c r="M66" s="463"/>
      <c r="N66" s="42">
        <f t="shared" si="1"/>
        <v>144000</v>
      </c>
      <c r="O66" s="169" t="s">
        <v>21</v>
      </c>
      <c r="P66" s="58">
        <v>45062</v>
      </c>
      <c r="Q66" s="166"/>
      <c r="R66" s="125"/>
      <c r="S66" s="48"/>
      <c r="T66" s="48"/>
      <c r="U66" s="49"/>
      <c r="V66" s="50"/>
    </row>
    <row r="67" spans="1:22" ht="17.25" x14ac:dyDescent="0.3">
      <c r="A67" s="80"/>
      <c r="B67" s="386"/>
      <c r="C67" s="444"/>
      <c r="D67" s="445"/>
      <c r="E67" s="56"/>
      <c r="F67" s="446"/>
      <c r="G67" s="447"/>
      <c r="H67" s="448"/>
      <c r="I67" s="446"/>
      <c r="J67" s="39">
        <f t="shared" si="0"/>
        <v>0</v>
      </c>
      <c r="K67" s="462"/>
      <c r="L67" s="463"/>
      <c r="M67" s="463"/>
      <c r="N67" s="42">
        <f t="shared" si="1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449"/>
      <c r="B68" s="386"/>
      <c r="C68" s="450"/>
      <c r="D68" s="445"/>
      <c r="E68" s="56"/>
      <c r="F68" s="446"/>
      <c r="G68" s="447"/>
      <c r="H68" s="451"/>
      <c r="I68" s="446"/>
      <c r="J68" s="39">
        <f t="shared" si="0"/>
        <v>0</v>
      </c>
      <c r="K68" s="462"/>
      <c r="L68" s="463"/>
      <c r="M68" s="464"/>
      <c r="N68" s="42">
        <f t="shared" si="1"/>
        <v>0</v>
      </c>
      <c r="O68" s="169"/>
      <c r="P68" s="120"/>
      <c r="Q68" s="166"/>
      <c r="R68" s="125"/>
      <c r="S68" s="48"/>
      <c r="T68" s="48"/>
      <c r="U68" s="49"/>
      <c r="V68" s="50"/>
    </row>
    <row r="69" spans="1:22" ht="17.25" x14ac:dyDescent="0.3">
      <c r="A69" s="449"/>
      <c r="B69" s="386"/>
      <c r="C69" s="450"/>
      <c r="D69" s="445"/>
      <c r="E69" s="56"/>
      <c r="F69" s="446"/>
      <c r="G69" s="447"/>
      <c r="H69" s="451"/>
      <c r="I69" s="446"/>
      <c r="J69" s="39">
        <f t="shared" si="0"/>
        <v>0</v>
      </c>
      <c r="K69" s="462"/>
      <c r="L69" s="463"/>
      <c r="M69" s="463"/>
      <c r="N69" s="42">
        <f t="shared" si="1"/>
        <v>0</v>
      </c>
      <c r="O69" s="169"/>
      <c r="P69" s="120"/>
      <c r="Q69" s="166"/>
      <c r="R69" s="125"/>
      <c r="S69" s="48"/>
      <c r="T69" s="48"/>
      <c r="U69" s="49"/>
      <c r="V69" s="50"/>
    </row>
    <row r="70" spans="1:22" ht="30.75" customHeight="1" x14ac:dyDescent="0.3">
      <c r="A70" s="90"/>
      <c r="B70" s="386"/>
      <c r="C70" s="452"/>
      <c r="D70" s="445"/>
      <c r="E70" s="56"/>
      <c r="F70" s="446"/>
      <c r="G70" s="447"/>
      <c r="H70" s="453"/>
      <c r="I70" s="446"/>
      <c r="J70" s="39">
        <f t="shared" si="0"/>
        <v>0</v>
      </c>
      <c r="K70" s="462"/>
      <c r="L70" s="463"/>
      <c r="M70" s="463"/>
      <c r="N70" s="42">
        <f t="shared" si="1"/>
        <v>0</v>
      </c>
      <c r="O70" s="169"/>
      <c r="P70" s="58"/>
      <c r="Q70" s="166"/>
      <c r="R70" s="125"/>
      <c r="S70" s="48"/>
      <c r="T70" s="48"/>
      <c r="U70" s="49"/>
      <c r="V70" s="50"/>
    </row>
    <row r="71" spans="1:22" ht="33" customHeight="1" x14ac:dyDescent="0.35">
      <c r="A71" s="456"/>
      <c r="B71" s="386"/>
      <c r="C71" s="452"/>
      <c r="D71" s="454"/>
      <c r="E71" s="56"/>
      <c r="F71" s="446"/>
      <c r="G71" s="447"/>
      <c r="H71" s="455"/>
      <c r="I71" s="446"/>
      <c r="J71" s="39">
        <f t="shared" si="0"/>
        <v>0</v>
      </c>
      <c r="K71" s="462"/>
      <c r="L71" s="463"/>
      <c r="M71" s="465"/>
      <c r="N71" s="42">
        <f>K71*I71</f>
        <v>0</v>
      </c>
      <c r="O71" s="169"/>
      <c r="P71" s="58"/>
      <c r="Q71" s="166"/>
      <c r="R71" s="125"/>
      <c r="S71" s="48"/>
      <c r="T71" s="48"/>
      <c r="U71" s="49"/>
      <c r="V71" s="50"/>
    </row>
    <row r="72" spans="1:22" ht="33" customHeight="1" x14ac:dyDescent="0.3">
      <c r="A72" s="456"/>
      <c r="B72" s="386"/>
      <c r="C72" s="452"/>
      <c r="D72" s="454"/>
      <c r="E72" s="56"/>
      <c r="F72" s="446"/>
      <c r="G72" s="447"/>
      <c r="H72" s="455"/>
      <c r="I72" s="446"/>
      <c r="J72" s="39">
        <f t="shared" si="0"/>
        <v>0</v>
      </c>
      <c r="K72" s="462"/>
      <c r="L72" s="466"/>
      <c r="M72" s="435"/>
      <c r="N72" s="42">
        <f>K72*I72</f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17.25" x14ac:dyDescent="0.3">
      <c r="A73" s="456"/>
      <c r="B73" s="369"/>
      <c r="C73" s="450"/>
      <c r="D73" s="454"/>
      <c r="E73" s="56"/>
      <c r="F73" s="446"/>
      <c r="G73" s="447"/>
      <c r="H73" s="451"/>
      <c r="I73" s="446"/>
      <c r="J73" s="39">
        <f t="shared" si="0"/>
        <v>0</v>
      </c>
      <c r="K73" s="462"/>
      <c r="L73" s="463"/>
      <c r="M73" s="463"/>
      <c r="N73" s="42">
        <f>K73*I73</f>
        <v>0</v>
      </c>
      <c r="O73" s="169"/>
      <c r="P73" s="58"/>
      <c r="Q73" s="166"/>
      <c r="R73" s="125"/>
      <c r="S73" s="176"/>
      <c r="T73" s="177"/>
      <c r="U73" s="49"/>
      <c r="V73" s="50"/>
    </row>
    <row r="74" spans="1:22" ht="30" customHeight="1" x14ac:dyDescent="0.3">
      <c r="A74" s="90"/>
      <c r="B74" s="386"/>
      <c r="C74" s="452"/>
      <c r="D74" s="445"/>
      <c r="E74" s="56"/>
      <c r="F74" s="446"/>
      <c r="G74" s="447"/>
      <c r="H74" s="453"/>
      <c r="I74" s="446"/>
      <c r="J74" s="39">
        <f t="shared" si="0"/>
        <v>0</v>
      </c>
      <c r="K74" s="462"/>
      <c r="L74" s="463"/>
      <c r="M74" s="463"/>
      <c r="N74" s="42">
        <f>K74*I74</f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17.25" x14ac:dyDescent="0.3">
      <c r="A75" s="90"/>
      <c r="B75" s="386"/>
      <c r="C75" s="450"/>
      <c r="D75" s="445"/>
      <c r="E75" s="56"/>
      <c r="F75" s="446"/>
      <c r="G75" s="447"/>
      <c r="H75" s="453"/>
      <c r="I75" s="446"/>
      <c r="J75" s="39">
        <f t="shared" si="0"/>
        <v>0</v>
      </c>
      <c r="K75" s="462"/>
      <c r="L75" s="435"/>
      <c r="M75" s="463"/>
      <c r="N75" s="42">
        <f t="shared" ref="N75:N81" si="5"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17.25" x14ac:dyDescent="0.3">
      <c r="A76" s="90"/>
      <c r="B76" s="386"/>
      <c r="C76" s="450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7"/>
      <c r="M76" s="463"/>
      <c r="N76" s="42">
        <f t="shared" si="5"/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69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67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2.25" customHeight="1" x14ac:dyDescent="0.3">
      <c r="A78" s="90"/>
      <c r="B78" s="369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456"/>
      <c r="B79" s="386"/>
      <c r="C79" s="457"/>
      <c r="D79" s="454"/>
      <c r="E79" s="56"/>
      <c r="F79" s="446"/>
      <c r="G79" s="447"/>
      <c r="H79" s="448"/>
      <c r="I79" s="446"/>
      <c r="J79" s="39">
        <f t="shared" si="0"/>
        <v>0</v>
      </c>
      <c r="K79" s="462"/>
      <c r="L79" s="463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456"/>
      <c r="B80" s="386"/>
      <c r="C80" s="458"/>
      <c r="D80" s="454"/>
      <c r="E80" s="56"/>
      <c r="F80" s="446"/>
      <c r="G80" s="447"/>
      <c r="H80" s="448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25">
      <c r="A81" s="456"/>
      <c r="B81" s="459"/>
      <c r="C81" s="452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2"/>
      <c r="D82" s="454"/>
      <c r="E82" s="56"/>
      <c r="F82" s="446"/>
      <c r="G82" s="447"/>
      <c r="H82" s="451"/>
      <c r="I82" s="446"/>
      <c r="J82" s="39">
        <f t="shared" si="0"/>
        <v>0</v>
      </c>
      <c r="K82" s="462"/>
      <c r="L82" s="463"/>
      <c r="M82" s="463"/>
      <c r="N82" s="42">
        <f t="shared" si="1"/>
        <v>0</v>
      </c>
      <c r="O82" s="158"/>
      <c r="P82" s="183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69"/>
      <c r="C83" s="452"/>
      <c r="D83" s="452"/>
      <c r="E83" s="56"/>
      <c r="F83" s="446"/>
      <c r="G83" s="447"/>
      <c r="H83" s="451"/>
      <c r="I83" s="446"/>
      <c r="J83" s="39">
        <f t="shared" si="0"/>
        <v>0</v>
      </c>
      <c r="K83" s="462"/>
      <c r="L83" s="463"/>
      <c r="M83" s="463"/>
      <c r="N83" s="42">
        <f t="shared" si="1"/>
        <v>0</v>
      </c>
      <c r="O83" s="158"/>
      <c r="P83" s="183"/>
      <c r="Q83" s="166"/>
      <c r="R83" s="125"/>
      <c r="S83" s="176"/>
      <c r="T83" s="177"/>
      <c r="U83" s="49"/>
      <c r="V83" s="50"/>
    </row>
    <row r="84" spans="1:22" ht="18.75" x14ac:dyDescent="0.25">
      <c r="A84" s="456"/>
      <c r="B84" s="459"/>
      <c r="C84" s="450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4"/>
      <c r="M84" s="463"/>
      <c r="N84" s="42">
        <f t="shared" si="1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32.25" customHeight="1" x14ac:dyDescent="0.3">
      <c r="A85" s="456"/>
      <c r="B85" s="386"/>
      <c r="C85" s="461"/>
      <c r="D85" s="452"/>
      <c r="E85" s="56"/>
      <c r="F85" s="446"/>
      <c r="G85" s="460"/>
      <c r="H85" s="448"/>
      <c r="I85" s="446"/>
      <c r="J85" s="39">
        <f t="shared" si="0"/>
        <v>0</v>
      </c>
      <c r="K85" s="462"/>
      <c r="L85" s="469"/>
      <c r="M85" s="463"/>
      <c r="N85" s="42">
        <f t="shared" si="1"/>
        <v>0</v>
      </c>
      <c r="O85" s="560"/>
      <c r="P85" s="618"/>
      <c r="Q85" s="158"/>
      <c r="R85" s="125"/>
      <c r="S85" s="176"/>
      <c r="T85" s="177"/>
      <c r="U85" s="49"/>
      <c r="V85" s="50"/>
    </row>
    <row r="86" spans="1:22" ht="32.25" customHeight="1" x14ac:dyDescent="0.3">
      <c r="A86" s="456"/>
      <c r="B86" s="369"/>
      <c r="C86" s="461"/>
      <c r="D86" s="452"/>
      <c r="E86" s="56"/>
      <c r="F86" s="446"/>
      <c r="G86" s="460"/>
      <c r="H86" s="448"/>
      <c r="I86" s="446"/>
      <c r="J86" s="39">
        <f t="shared" si="0"/>
        <v>0</v>
      </c>
      <c r="K86" s="462"/>
      <c r="L86" s="469"/>
      <c r="M86" s="463"/>
      <c r="N86" s="42">
        <f t="shared" si="1"/>
        <v>0</v>
      </c>
      <c r="O86" s="561"/>
      <c r="P86" s="619"/>
      <c r="Q86" s="158"/>
      <c r="R86" s="125"/>
      <c r="S86" s="176"/>
      <c r="T86" s="177"/>
      <c r="U86" s="49"/>
      <c r="V86" s="50"/>
    </row>
    <row r="87" spans="1:22" ht="17.25" customHeight="1" x14ac:dyDescent="0.3">
      <c r="A87" s="456"/>
      <c r="B87" s="369"/>
      <c r="C87" s="452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456"/>
      <c r="B88" s="369"/>
      <c r="C88" s="452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3"/>
      <c r="M88" s="463"/>
      <c r="N88" s="42">
        <f t="shared" si="1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7.25" customHeight="1" x14ac:dyDescent="0.3">
      <c r="A89" s="152"/>
      <c r="B89" s="178"/>
      <c r="C89" s="170"/>
      <c r="D89" s="170"/>
      <c r="E89" s="56"/>
      <c r="F89" s="155"/>
      <c r="G89" s="185"/>
      <c r="H89" s="164"/>
      <c r="I89" s="155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8.75" customHeight="1" x14ac:dyDescent="0.3">
      <c r="A90" s="152"/>
      <c r="B90" s="167"/>
      <c r="C90" s="170"/>
      <c r="D90" s="174"/>
      <c r="E90" s="56"/>
      <c r="F90" s="155"/>
      <c r="G90" s="156"/>
      <c r="H90" s="168"/>
      <c r="I90" s="155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8"/>
      <c r="I91" s="155"/>
      <c r="J91" s="39">
        <f t="shared" si="0"/>
        <v>0</v>
      </c>
      <c r="K91" s="468"/>
      <c r="L91" s="463"/>
      <c r="M91" s="463"/>
      <c r="N91" s="42">
        <f t="shared" si="1"/>
        <v>0</v>
      </c>
      <c r="O91" s="158"/>
      <c r="P91" s="183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0"/>
        <v>0</v>
      </c>
      <c r="K92" s="468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4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1"/>
      <c r="E95" s="56">
        <f t="shared" ref="E95:E160" si="6">D95*F95</f>
        <v>0</v>
      </c>
      <c r="F95" s="155"/>
      <c r="G95" s="156"/>
      <c r="H95" s="164"/>
      <c r="I95" s="155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8"/>
      <c r="D96" s="187"/>
      <c r="E96" s="56">
        <f t="shared" si="6"/>
        <v>0</v>
      </c>
      <c r="F96" s="155"/>
      <c r="G96" s="156"/>
      <c r="H96" s="168"/>
      <c r="I96" s="155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83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9"/>
      <c r="D97" s="187"/>
      <c r="E97" s="56">
        <f t="shared" si="6"/>
        <v>0</v>
      </c>
      <c r="F97" s="155"/>
      <c r="G97" s="156"/>
      <c r="H97" s="168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7"/>
      <c r="D98" s="191"/>
      <c r="E98" s="56">
        <f t="shared" si="6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6.5" customHeight="1" x14ac:dyDescent="0.3">
      <c r="A99" s="110"/>
      <c r="B99" s="99"/>
      <c r="C99" s="187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92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558"/>
      <c r="M100" s="559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10"/>
      <c r="B101" s="99"/>
      <c r="C101" s="182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558"/>
      <c r="M101" s="559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1" customHeight="1" x14ac:dyDescent="0.3">
      <c r="A102" s="193"/>
      <c r="B102" s="99"/>
      <c r="C102" s="194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195"/>
      <c r="M102" s="195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26.25" customHeight="1" x14ac:dyDescent="0.3">
      <c r="A103" s="196"/>
      <c r="B103" s="99"/>
      <c r="C103" s="154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195"/>
      <c r="M103" s="195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560"/>
      <c r="P107" s="562"/>
      <c r="Q107" s="158"/>
      <c r="R107" s="125"/>
      <c r="S107" s="176"/>
      <c r="T107" s="177"/>
      <c r="U107" s="49"/>
      <c r="V107" s="50"/>
    </row>
    <row r="108" spans="1:22" ht="17.25" x14ac:dyDescent="0.3">
      <c r="A108" s="110"/>
      <c r="B108" s="99"/>
      <c r="C108" s="187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561"/>
      <c r="P108" s="563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1"/>
      <c r="D110" s="191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0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4"/>
      <c r="D112" s="194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7"/>
      <c r="D114" s="197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8.75" x14ac:dyDescent="0.3">
      <c r="A118" s="99"/>
      <c r="B118" s="198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99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15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" thickBot="1" x14ac:dyDescent="0.35">
      <c r="A122" s="199"/>
      <c r="B122" s="199"/>
      <c r="C122" s="200"/>
      <c r="D122" s="200"/>
      <c r="E122" s="201">
        <f t="shared" si="6"/>
        <v>0</v>
      </c>
      <c r="F122" s="38"/>
      <c r="G122" s="36"/>
      <c r="H122" s="49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99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98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ref="N128:N191" si="7">K128*I128</f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01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2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4"/>
      <c r="B134" s="99"/>
      <c r="C134" s="154"/>
      <c r="D134" s="154"/>
      <c r="E134" s="34">
        <f t="shared" si="6"/>
        <v>0</v>
      </c>
      <c r="F134" s="60"/>
      <c r="G134" s="58"/>
      <c r="H134" s="59"/>
      <c r="I134" s="60"/>
      <c r="J134" s="39">
        <f t="shared" ref="J134:J197" si="8">I134-F134</f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6"/>
        <v>0</v>
      </c>
      <c r="F135" s="60"/>
      <c r="G135" s="58"/>
      <c r="H135" s="205"/>
      <c r="I135" s="60"/>
      <c r="J135" s="39">
        <f t="shared" si="8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54"/>
      <c r="D136" s="154"/>
      <c r="E136" s="34">
        <f t="shared" si="6"/>
        <v>0</v>
      </c>
      <c r="F136" s="60"/>
      <c r="G136" s="58"/>
      <c r="H136" s="205"/>
      <c r="I136" s="60"/>
      <c r="J136" s="39">
        <f t="shared" si="8"/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94"/>
      <c r="D138" s="19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83"/>
      <c r="Q138" s="158"/>
      <c r="R138" s="125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6"/>
        <v>0</v>
      </c>
      <c r="F139" s="60"/>
      <c r="G139" s="58"/>
      <c r="H139" s="206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6"/>
        <v>0</v>
      </c>
      <c r="F140" s="60"/>
      <c r="G140" s="58"/>
      <c r="H140" s="206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18.75" thickTop="1" thickBot="1" x14ac:dyDescent="0.35">
      <c r="A143" s="102"/>
      <c r="B143" s="99"/>
      <c r="C143" s="197"/>
      <c r="D143" s="197"/>
      <c r="E143" s="34">
        <f t="shared" si="6"/>
        <v>0</v>
      </c>
      <c r="F143" s="60"/>
      <c r="G143" s="58"/>
      <c r="H143" s="205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3"/>
      <c r="B150" s="99"/>
      <c r="C150" s="197"/>
      <c r="D150" s="197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1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20.25" thickTop="1" thickBot="1" x14ac:dyDescent="0.35">
      <c r="A155" s="203"/>
      <c r="B155" s="99"/>
      <c r="C155" s="197"/>
      <c r="D155" s="197"/>
      <c r="E155" s="34">
        <f t="shared" si="6"/>
        <v>0</v>
      </c>
      <c r="F155" s="60"/>
      <c r="G155" s="58"/>
      <c r="H155" s="206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13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14"/>
      <c r="B158" s="99"/>
      <c r="C158" s="197"/>
      <c r="D158" s="197"/>
      <c r="E158" s="34">
        <f t="shared" si="6"/>
        <v>0</v>
      </c>
      <c r="F158" s="60"/>
      <c r="G158" s="58"/>
      <c r="H158" s="215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20"/>
      <c r="B159" s="99"/>
      <c r="C159" s="197"/>
      <c r="D159" s="197"/>
      <c r="E159" s="34">
        <f t="shared" si="6"/>
        <v>0</v>
      </c>
      <c r="F159" s="60"/>
      <c r="G159" s="221"/>
      <c r="H159" s="222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si="6"/>
        <v>0</v>
      </c>
      <c r="F160" s="60"/>
      <c r="G160" s="224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ref="E161:E230" si="9">D161*F161</f>
        <v>0</v>
      </c>
      <c r="F161" s="60"/>
      <c r="G161" s="224"/>
      <c r="H161" s="222"/>
      <c r="I161" s="60"/>
      <c r="J161" s="39">
        <f t="shared" si="8"/>
        <v>0</v>
      </c>
      <c r="K161" s="225"/>
      <c r="L161" s="61"/>
      <c r="M161" s="61" t="s">
        <v>26</v>
      </c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9"/>
        <v>0</v>
      </c>
      <c r="F162" s="60"/>
      <c r="G162" s="224"/>
      <c r="H162" s="222"/>
      <c r="I162" s="60"/>
      <c r="J162" s="39">
        <f t="shared" si="8"/>
        <v>0</v>
      </c>
      <c r="K162" s="225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169"/>
      <c r="B163" s="99"/>
      <c r="C163" s="226"/>
      <c r="D163" s="226"/>
      <c r="E163" s="34">
        <f t="shared" si="9"/>
        <v>0</v>
      </c>
      <c r="F163" s="60"/>
      <c r="G163" s="224"/>
      <c r="H163" s="227"/>
      <c r="I163" s="60"/>
      <c r="J163" s="39">
        <f t="shared" si="8"/>
        <v>0</v>
      </c>
      <c r="K163" s="81"/>
      <c r="L163" s="61"/>
      <c r="M163" s="61"/>
      <c r="N163" s="42">
        <f t="shared" si="7"/>
        <v>0</v>
      </c>
      <c r="O163" s="228"/>
      <c r="P163" s="229"/>
      <c r="Q163" s="124"/>
      <c r="R163" s="125"/>
      <c r="S163" s="176"/>
      <c r="T163" s="177"/>
      <c r="U163" s="49"/>
      <c r="V163" s="50"/>
    </row>
    <row r="164" spans="1:22" ht="18.75" thickTop="1" thickBot="1" x14ac:dyDescent="0.35">
      <c r="A164" s="230"/>
      <c r="B164" s="99"/>
      <c r="C164" s="197"/>
      <c r="D164" s="197"/>
      <c r="E164" s="34">
        <f t="shared" si="9"/>
        <v>0</v>
      </c>
      <c r="F164" s="60"/>
      <c r="G164" s="224"/>
      <c r="H164" s="205"/>
      <c r="I164" s="60"/>
      <c r="J164" s="39">
        <f t="shared" si="8"/>
        <v>0</v>
      </c>
      <c r="K164" s="225"/>
      <c r="L164" s="231"/>
      <c r="M164" s="231"/>
      <c r="N164" s="42">
        <f t="shared" si="7"/>
        <v>0</v>
      </c>
      <c r="O164" s="228"/>
      <c r="P164" s="22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3"/>
      <c r="B165" s="99"/>
      <c r="C165" s="197"/>
      <c r="D165" s="197"/>
      <c r="E165" s="34">
        <f t="shared" si="9"/>
        <v>0</v>
      </c>
      <c r="F165" s="60"/>
      <c r="G165" s="224"/>
      <c r="H165" s="205"/>
      <c r="I165" s="60"/>
      <c r="J165" s="39">
        <f t="shared" si="8"/>
        <v>0</v>
      </c>
      <c r="K165" s="225"/>
      <c r="L165" s="231"/>
      <c r="M165" s="231"/>
      <c r="N165" s="42">
        <f t="shared" si="7"/>
        <v>0</v>
      </c>
      <c r="O165" s="69"/>
      <c r="P165" s="209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9"/>
        <v>0</v>
      </c>
      <c r="F166" s="60"/>
      <c r="G166" s="224"/>
      <c r="H166" s="232"/>
      <c r="I166" s="60"/>
      <c r="J166" s="39">
        <f t="shared" si="8"/>
        <v>0</v>
      </c>
      <c r="K166" s="233"/>
      <c r="L166" s="231"/>
      <c r="M166" s="231"/>
      <c r="N166" s="42">
        <f t="shared" si="7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34"/>
      <c r="L167" s="235"/>
      <c r="M167" s="235"/>
      <c r="N167" s="42">
        <f t="shared" si="7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36"/>
      <c r="B168" s="99"/>
      <c r="C168" s="197"/>
      <c r="D168" s="197"/>
      <c r="E168" s="34">
        <f t="shared" si="9"/>
        <v>0</v>
      </c>
      <c r="F168" s="237"/>
      <c r="G168" s="224"/>
      <c r="H168" s="213"/>
      <c r="I168" s="60"/>
      <c r="J168" s="39">
        <f t="shared" si="8"/>
        <v>0</v>
      </c>
      <c r="K168" s="234"/>
      <c r="L168" s="238"/>
      <c r="M168" s="238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1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1"/>
      <c r="M169" s="231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20.25" thickTop="1" thickBot="1" x14ac:dyDescent="0.35">
      <c r="A170" s="204"/>
      <c r="B170" s="99"/>
      <c r="C170" s="197"/>
      <c r="D170" s="197"/>
      <c r="E170" s="34">
        <f t="shared" si="9"/>
        <v>0</v>
      </c>
      <c r="F170" s="60"/>
      <c r="G170" s="224"/>
      <c r="H170" s="239"/>
      <c r="I170" s="60"/>
      <c r="J170" s="39">
        <f t="shared" si="8"/>
        <v>0</v>
      </c>
      <c r="K170" s="81"/>
      <c r="L170" s="231"/>
      <c r="M170" s="231"/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9"/>
        <v>0</v>
      </c>
      <c r="F171" s="60"/>
      <c r="G171" s="224"/>
      <c r="H171" s="21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175"/>
      <c r="I172" s="60"/>
      <c r="J172" s="39">
        <f t="shared" si="8"/>
        <v>0</v>
      </c>
      <c r="K172" s="234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40"/>
      <c r="I173" s="60"/>
      <c r="J173" s="39">
        <f t="shared" si="8"/>
        <v>0</v>
      </c>
      <c r="K173" s="234"/>
      <c r="L173" s="241"/>
      <c r="M173" s="24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41"/>
      <c r="M174" s="24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175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81"/>
      <c r="L176" s="61"/>
      <c r="M176" s="6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81"/>
      <c r="L177" s="61"/>
      <c r="M177" s="61"/>
      <c r="N177" s="42">
        <f t="shared" si="7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2"/>
      <c r="D178" s="242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23"/>
      <c r="P178" s="243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01"/>
      <c r="B179" s="99"/>
      <c r="C179" s="226"/>
      <c r="D179" s="226"/>
      <c r="E179" s="34">
        <f t="shared" si="9"/>
        <v>0</v>
      </c>
      <c r="F179" s="60"/>
      <c r="G179" s="224"/>
      <c r="H179" s="227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4"/>
      <c r="D180" s="244"/>
      <c r="E180" s="34">
        <f t="shared" si="9"/>
        <v>0</v>
      </c>
      <c r="F180" s="60"/>
      <c r="G180" s="224"/>
      <c r="H180" s="59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20.25" thickTop="1" thickBot="1" x14ac:dyDescent="0.35">
      <c r="A182" s="245"/>
      <c r="B182" s="246"/>
      <c r="C182" s="181"/>
      <c r="D182" s="181"/>
      <c r="E182" s="34">
        <f t="shared" si="9"/>
        <v>0</v>
      </c>
      <c r="F182" s="60"/>
      <c r="G182" s="224"/>
      <c r="H182" s="227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228"/>
      <c r="P182" s="22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47"/>
      <c r="D184" s="247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248"/>
      <c r="B185" s="99"/>
      <c r="C185" s="249"/>
      <c r="D185" s="249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9"/>
        <v>0</v>
      </c>
      <c r="F186" s="60"/>
      <c r="G186" s="251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50"/>
      <c r="D187" s="250"/>
      <c r="E187" s="34">
        <f t="shared" si="9"/>
        <v>0</v>
      </c>
      <c r="F187" s="60"/>
      <c r="G187" s="58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2"/>
      <c r="P187" s="252"/>
      <c r="Q187" s="124"/>
      <c r="R187" s="125"/>
      <c r="S187" s="176"/>
      <c r="T187" s="177"/>
      <c r="U187" s="49"/>
      <c r="V187" s="50"/>
    </row>
    <row r="188" spans="1:22" ht="17.25" thickTop="1" thickBot="1" x14ac:dyDescent="0.3">
      <c r="A188" s="169"/>
      <c r="B188" s="203"/>
      <c r="C188" s="253"/>
      <c r="D188" s="253"/>
      <c r="E188" s="34">
        <f t="shared" si="9"/>
        <v>0</v>
      </c>
      <c r="F188" s="254"/>
      <c r="G188" s="224"/>
      <c r="H188" s="255"/>
      <c r="I188" s="254"/>
      <c r="J188" s="39">
        <f t="shared" si="8"/>
        <v>0</v>
      </c>
      <c r="N188" s="42">
        <f t="shared" si="7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9"/>
        <v>0</v>
      </c>
      <c r="F189" s="254"/>
      <c r="G189" s="224"/>
      <c r="H189" s="255"/>
      <c r="I189" s="254"/>
      <c r="J189" s="39">
        <f t="shared" si="8"/>
        <v>0</v>
      </c>
      <c r="N189" s="42">
        <f t="shared" si="7"/>
        <v>0</v>
      </c>
      <c r="O189" s="257"/>
      <c r="P189" s="243"/>
      <c r="Q189" s="258"/>
      <c r="R189" s="259"/>
      <c r="S189" s="260"/>
      <c r="T189" s="261"/>
      <c r="U189" s="262"/>
      <c r="V189" s="263"/>
    </row>
    <row r="190" spans="1:22" ht="18.75" thickTop="1" thickBot="1" x14ac:dyDescent="0.35">
      <c r="A190" s="169"/>
      <c r="B190" s="99"/>
      <c r="C190" s="249"/>
      <c r="D190" s="249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61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61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9"/>
        <v>0</v>
      </c>
      <c r="F192" s="60"/>
      <c r="G192" s="251"/>
      <c r="H192" s="227"/>
      <c r="I192" s="60"/>
      <c r="J192" s="39">
        <f t="shared" si="8"/>
        <v>0</v>
      </c>
      <c r="K192" s="81"/>
      <c r="L192" s="61"/>
      <c r="M192" s="61"/>
      <c r="N192" s="42">
        <f t="shared" ref="N192:N255" si="10">K192*I192</f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9"/>
        <v>0</v>
      </c>
      <c r="F193" s="60"/>
      <c r="G193" s="251"/>
      <c r="H193" s="227"/>
      <c r="I193" s="60"/>
      <c r="J193" s="39">
        <f t="shared" si="8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5"/>
      <c r="D195" s="265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9"/>
        <v>0</v>
      </c>
      <c r="F197" s="60"/>
      <c r="G197" s="224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9"/>
        <v>0</v>
      </c>
      <c r="F198" s="60"/>
      <c r="G198" s="224"/>
      <c r="H198" s="227"/>
      <c r="I198" s="60"/>
      <c r="J198" s="39">
        <f t="shared" ref="J198:J261" si="11">I198-F198</f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11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si="11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248"/>
      <c r="B201" s="203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266"/>
      <c r="B202" s="99"/>
      <c r="C202" s="250"/>
      <c r="D202" s="250"/>
      <c r="E202" s="34">
        <f t="shared" si="9"/>
        <v>0</v>
      </c>
      <c r="F202" s="60"/>
      <c r="G202" s="58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2"/>
      <c r="P202" s="252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9"/>
        <v>0</v>
      </c>
      <c r="F204" s="60"/>
      <c r="G204" s="224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268"/>
      <c r="G206" s="251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268"/>
      <c r="G207" s="251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60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7.25" thickTop="1" thickBot="1" x14ac:dyDescent="0.3">
      <c r="A222" s="203"/>
      <c r="B222" s="253"/>
      <c r="C222" s="244"/>
      <c r="D222" s="244"/>
      <c r="E222" s="34">
        <f t="shared" si="9"/>
        <v>0</v>
      </c>
      <c r="F222" s="60"/>
      <c r="G222" s="58"/>
      <c r="H222" s="59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ref="E231:E275" si="12">D231*F231</f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70"/>
      <c r="D237" s="270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5"/>
      <c r="D241" s="265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4"/>
      <c r="D242" s="26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49"/>
      <c r="D243" s="249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197"/>
      <c r="D244" s="197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04"/>
      <c r="B245" s="203"/>
      <c r="C245" s="226"/>
      <c r="D245" s="226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71"/>
      <c r="B248" s="272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2"/>
      <c r="C249" s="226"/>
      <c r="D249" s="226"/>
      <c r="E249" s="34">
        <f t="shared" si="12"/>
        <v>0</v>
      </c>
      <c r="F249" s="60"/>
      <c r="G249" s="224"/>
      <c r="H249" s="59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04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169"/>
      <c r="B252" s="272"/>
      <c r="C252" s="181"/>
      <c r="D252" s="181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42"/>
      <c r="D253" s="242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2"/>
      <c r="C254" s="187"/>
      <c r="D254" s="187"/>
      <c r="E254" s="34">
        <f t="shared" si="12"/>
        <v>0</v>
      </c>
      <c r="F254" s="60"/>
      <c r="G254" s="224"/>
      <c r="H254" s="175"/>
      <c r="I254" s="60"/>
      <c r="J254" s="39">
        <f t="shared" si="11"/>
        <v>0</v>
      </c>
      <c r="K254" s="81"/>
      <c r="L254" s="273"/>
      <c r="M254" s="274"/>
      <c r="N254" s="42">
        <f t="shared" si="10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2"/>
        <v>0</v>
      </c>
      <c r="F255" s="182"/>
      <c r="G255" s="276"/>
      <c r="H255" s="277"/>
      <c r="I255" s="57"/>
      <c r="J255" s="39">
        <f t="shared" si="11"/>
        <v>0</v>
      </c>
      <c r="K255" s="81"/>
      <c r="L255" s="273"/>
      <c r="M255" s="274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5"/>
      <c r="C256" s="182"/>
      <c r="D256" s="182"/>
      <c r="E256" s="34">
        <f t="shared" si="12"/>
        <v>0</v>
      </c>
      <c r="F256" s="182"/>
      <c r="G256" s="276"/>
      <c r="H256" s="277"/>
      <c r="I256" s="57"/>
      <c r="J256" s="39">
        <f t="shared" si="11"/>
        <v>0</v>
      </c>
      <c r="K256" s="81"/>
      <c r="L256" s="273"/>
      <c r="M256" s="274"/>
      <c r="N256" s="42">
        <f t="shared" ref="N256:N275" si="13">K256*I256</f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3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si="13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80"/>
      <c r="E260" s="34">
        <f t="shared" si="12"/>
        <v>0</v>
      </c>
      <c r="F260" s="38"/>
      <c r="G260" s="281"/>
      <c r="H260" s="282"/>
      <c r="I260" s="60"/>
      <c r="J260" s="39">
        <f t="shared" si="11"/>
        <v>0</v>
      </c>
      <c r="K260" s="81"/>
      <c r="L260" s="273"/>
      <c r="M260" s="283"/>
      <c r="N260" s="42">
        <f t="shared" si="13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2"/>
        <v>0</v>
      </c>
      <c r="F261" s="60"/>
      <c r="G261" s="224"/>
      <c r="H261" s="175"/>
      <c r="I261" s="60"/>
      <c r="J261" s="39">
        <f t="shared" si="11"/>
        <v>0</v>
      </c>
      <c r="K261" s="81"/>
      <c r="L261" s="273"/>
      <c r="M261" s="283"/>
      <c r="N261" s="42">
        <f t="shared" si="13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79"/>
      <c r="E262" s="34">
        <f t="shared" si="12"/>
        <v>0</v>
      </c>
      <c r="F262" s="60"/>
      <c r="G262" s="224"/>
      <c r="H262" s="175"/>
      <c r="I262" s="60"/>
      <c r="J262" s="39">
        <f t="shared" ref="J262:J271" si="14">I262-F262</f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84"/>
      <c r="D263" s="284"/>
      <c r="E263" s="34">
        <f t="shared" si="12"/>
        <v>0</v>
      </c>
      <c r="F263" s="60"/>
      <c r="G263" s="224"/>
      <c r="H263" s="175"/>
      <c r="I263" s="60"/>
      <c r="J263" s="39">
        <f t="shared" si="14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17.25" thickTop="1" thickBot="1" x14ac:dyDescent="0.3">
      <c r="A264" s="285"/>
      <c r="B264" s="203"/>
      <c r="C264" s="203"/>
      <c r="D264" s="203"/>
      <c r="E264" s="34">
        <f t="shared" si="12"/>
        <v>0</v>
      </c>
      <c r="F264" s="254"/>
      <c r="G264" s="224"/>
      <c r="H264" s="255"/>
      <c r="I264" s="254">
        <v>0</v>
      </c>
      <c r="J264" s="39">
        <f t="shared" si="14"/>
        <v>0</v>
      </c>
      <c r="K264" s="286"/>
      <c r="L264" s="286"/>
      <c r="M264" s="286"/>
      <c r="N264" s="42">
        <f t="shared" si="13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2"/>
        <v>0</v>
      </c>
      <c r="F265" s="254"/>
      <c r="G265" s="224"/>
      <c r="H265" s="255"/>
      <c r="I265" s="254">
        <v>0</v>
      </c>
      <c r="J265" s="39">
        <f t="shared" si="14"/>
        <v>0</v>
      </c>
      <c r="K265" s="286"/>
      <c r="L265" s="286"/>
      <c r="M265" s="286"/>
      <c r="N265" s="42">
        <f t="shared" si="13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91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92"/>
      <c r="B268" s="203"/>
      <c r="C268" s="203"/>
      <c r="D268" s="203"/>
      <c r="E268" s="34">
        <f t="shared" si="12"/>
        <v>0</v>
      </c>
      <c r="F268" s="254"/>
      <c r="G268" s="224"/>
      <c r="H268" s="293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2"/>
        <v>0</v>
      </c>
      <c r="H269" s="299"/>
      <c r="I269" s="297">
        <v>0</v>
      </c>
      <c r="J269" s="39">
        <f t="shared" si="14"/>
        <v>0</v>
      </c>
      <c r="K269" s="300"/>
      <c r="L269" s="300"/>
      <c r="M269" s="300"/>
      <c r="N269" s="42">
        <f t="shared" si="13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2"/>
        <v>0</v>
      </c>
      <c r="I270" s="297">
        <v>0</v>
      </c>
      <c r="J270" s="39">
        <f t="shared" si="14"/>
        <v>0</v>
      </c>
      <c r="K270" s="300"/>
      <c r="L270" s="300"/>
      <c r="M270" s="300"/>
      <c r="N270" s="42">
        <f t="shared" si="13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I271" s="302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20.25" thickTop="1" thickBot="1" x14ac:dyDescent="0.35">
      <c r="A272" s="294"/>
      <c r="B272" s="295"/>
      <c r="E272" s="34" t="e">
        <f t="shared" si="12"/>
        <v>#VALUE!</v>
      </c>
      <c r="F272" s="549" t="s">
        <v>27</v>
      </c>
      <c r="G272" s="549"/>
      <c r="H272" s="550"/>
      <c r="I272" s="303">
        <f>SUM(I4:I271)</f>
        <v>207586.13999999998</v>
      </c>
      <c r="J272" s="304"/>
      <c r="K272" s="300"/>
      <c r="L272" s="305"/>
      <c r="M272" s="300"/>
      <c r="N272" s="42">
        <f t="shared" si="13"/>
        <v>0</v>
      </c>
      <c r="O272" s="287"/>
      <c r="P272" s="243"/>
      <c r="Q272" s="258"/>
      <c r="R272" s="288"/>
      <c r="S272" s="306"/>
      <c r="T272" s="261"/>
      <c r="U272" s="262"/>
      <c r="V272" s="50"/>
    </row>
    <row r="273" spans="1:22" ht="20.25" thickTop="1" thickBot="1" x14ac:dyDescent="0.3">
      <c r="A273" s="307"/>
      <c r="B273" s="295"/>
      <c r="E273" s="34">
        <f t="shared" si="12"/>
        <v>0</v>
      </c>
      <c r="I273" s="308"/>
      <c r="J273" s="304"/>
      <c r="K273" s="300"/>
      <c r="L273" s="305"/>
      <c r="M273" s="300"/>
      <c r="N273" s="42">
        <f t="shared" si="13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2"/>
        <v>0</v>
      </c>
      <c r="J274" s="297"/>
      <c r="K274" s="300"/>
      <c r="L274" s="300"/>
      <c r="M274" s="300"/>
      <c r="N274" s="42">
        <f t="shared" si="13"/>
        <v>0</v>
      </c>
      <c r="O274" s="309"/>
      <c r="Q274" s="6"/>
      <c r="R274" s="310"/>
      <c r="S274" s="311"/>
      <c r="T274" s="312"/>
      <c r="V274" s="9"/>
    </row>
    <row r="275" spans="1:22" ht="17.25" thickTop="1" thickBot="1" x14ac:dyDescent="0.3">
      <c r="A275" s="294"/>
      <c r="B275" s="295"/>
      <c r="E275" s="34">
        <f t="shared" si="12"/>
        <v>0</v>
      </c>
      <c r="J275" s="297"/>
      <c r="K275" s="314"/>
      <c r="N275" s="42">
        <f t="shared" si="13"/>
        <v>0</v>
      </c>
      <c r="O275" s="315"/>
      <c r="Q275" s="6"/>
      <c r="R275" s="310"/>
      <c r="S275" s="311"/>
      <c r="T275" s="316"/>
      <c r="V275" s="9"/>
    </row>
    <row r="276" spans="1:22" ht="17.25" thickTop="1" thickBot="1" x14ac:dyDescent="0.3">
      <c r="A276" s="294"/>
      <c r="H276" s="318"/>
      <c r="I276" s="319" t="s">
        <v>28</v>
      </c>
      <c r="J276" s="320"/>
      <c r="K276" s="320"/>
      <c r="L276" s="321">
        <f>SUM(L264:L275)</f>
        <v>0</v>
      </c>
      <c r="M276" s="322"/>
      <c r="N276" s="323">
        <f>SUM(N4:N275)</f>
        <v>7308037.4469999997</v>
      </c>
      <c r="O276" s="324"/>
      <c r="Q276" s="325">
        <f>SUM(Q4:Q275)</f>
        <v>0</v>
      </c>
      <c r="R276" s="256"/>
      <c r="S276" s="326">
        <f>SUM(S21:S275)</f>
        <v>0</v>
      </c>
      <c r="T276" s="327"/>
      <c r="U276" s="328"/>
      <c r="V276" s="329">
        <f>SUM(V264:V275)</f>
        <v>0</v>
      </c>
    </row>
    <row r="277" spans="1:22" x14ac:dyDescent="0.25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6.5" thickBot="1" x14ac:dyDescent="0.3">
      <c r="A278" s="294"/>
      <c r="H278" s="318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ht="19.5" thickTop="1" x14ac:dyDescent="0.25">
      <c r="A279" s="294"/>
      <c r="I279" s="337" t="s">
        <v>29</v>
      </c>
      <c r="J279" s="338"/>
      <c r="K279" s="338"/>
      <c r="L279" s="339"/>
      <c r="M279" s="339"/>
      <c r="N279" s="340">
        <f>V276+S276+Q276+N276+L276</f>
        <v>7308037.4469999997</v>
      </c>
      <c r="O279" s="341"/>
      <c r="R279" s="310"/>
      <c r="S279" s="334"/>
      <c r="U279" s="336"/>
      <c r="V279"/>
    </row>
    <row r="280" spans="1:22" ht="19.5" thickBot="1" x14ac:dyDescent="0.3">
      <c r="A280" s="342"/>
      <c r="I280" s="343"/>
      <c r="J280" s="344"/>
      <c r="K280" s="344"/>
      <c r="L280" s="345"/>
      <c r="M280" s="345"/>
      <c r="N280" s="346"/>
      <c r="O280" s="347"/>
      <c r="R280" s="310"/>
      <c r="S280" s="334"/>
      <c r="U280" s="336"/>
      <c r="V280"/>
    </row>
    <row r="281" spans="1:22" ht="16.5" thickTop="1" x14ac:dyDescent="0.25">
      <c r="A281" s="342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x14ac:dyDescent="0.25">
      <c r="A283" s="294"/>
      <c r="I283" s="330"/>
      <c r="J283" s="348"/>
      <c r="K283" s="332"/>
      <c r="L283" s="332"/>
      <c r="M283" s="332"/>
      <c r="N283" s="333"/>
      <c r="O283" s="349"/>
      <c r="R283" s="310"/>
      <c r="S283" s="334"/>
      <c r="U283" s="336"/>
      <c r="V283"/>
    </row>
    <row r="284" spans="1:22" x14ac:dyDescent="0.25">
      <c r="A284" s="342"/>
      <c r="N284" s="333"/>
      <c r="O284" s="351"/>
      <c r="R284" s="310"/>
      <c r="S284" s="334"/>
      <c r="U284" s="336"/>
      <c r="V284"/>
    </row>
    <row r="285" spans="1:22" x14ac:dyDescent="0.25">
      <c r="A285" s="342"/>
      <c r="O285" s="351"/>
      <c r="S285" s="334"/>
      <c r="U285" s="336"/>
      <c r="V285"/>
    </row>
    <row r="286" spans="1:22" x14ac:dyDescent="0.25">
      <c r="A286" s="294"/>
      <c r="B286" s="295"/>
      <c r="N286" s="333"/>
      <c r="O286" s="324"/>
      <c r="S286" s="334"/>
      <c r="U286" s="336"/>
      <c r="V286"/>
    </row>
    <row r="287" spans="1:22" x14ac:dyDescent="0.25">
      <c r="A287" s="342"/>
      <c r="B287" s="295"/>
      <c r="N287" s="333"/>
      <c r="O287" s="324"/>
      <c r="S287" s="334"/>
      <c r="U287" s="336"/>
      <c r="V287"/>
    </row>
    <row r="288" spans="1:22" x14ac:dyDescent="0.25">
      <c r="A288" s="294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342"/>
      <c r="B289" s="295"/>
      <c r="I289" s="330"/>
      <c r="J289" s="331"/>
      <c r="K289" s="332"/>
      <c r="L289" s="332"/>
      <c r="M289" s="332"/>
      <c r="N289" s="333"/>
      <c r="O289" s="324"/>
      <c r="S289" s="334"/>
      <c r="U289" s="336"/>
      <c r="V289"/>
    </row>
    <row r="290" spans="1:22" x14ac:dyDescent="0.25">
      <c r="A290" s="294"/>
      <c r="B290" s="295"/>
      <c r="I290" s="352"/>
      <c r="J290" s="328"/>
      <c r="K290" s="328"/>
      <c r="N290" s="333"/>
      <c r="O290" s="324"/>
      <c r="S290" s="334"/>
      <c r="U290" s="336"/>
      <c r="V290"/>
    </row>
    <row r="291" spans="1:22" x14ac:dyDescent="0.25">
      <c r="A291" s="342"/>
      <c r="S291" s="334"/>
      <c r="U291" s="336"/>
      <c r="V291"/>
    </row>
    <row r="292" spans="1:22" x14ac:dyDescent="0.25">
      <c r="A292" s="29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61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07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</sheetData>
  <mergeCells count="10">
    <mergeCell ref="L100:M101"/>
    <mergeCell ref="O107:O108"/>
    <mergeCell ref="P107:P108"/>
    <mergeCell ref="F272:H272"/>
    <mergeCell ref="A1:J2"/>
    <mergeCell ref="S1:T2"/>
    <mergeCell ref="W1:X1"/>
    <mergeCell ref="O3:P3"/>
    <mergeCell ref="O85:O86"/>
    <mergeCell ref="P85:P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2023-05-29T20:51:53Z</dcterms:modified>
</cp:coreProperties>
</file>