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9" l="1"/>
  <c r="N6" i="9"/>
  <c r="N19" i="9" l="1"/>
  <c r="E19" i="9"/>
  <c r="J19" i="9"/>
  <c r="J20" i="9"/>
  <c r="J5" i="9" l="1"/>
  <c r="J6" i="9"/>
  <c r="N20" i="7" l="1"/>
  <c r="N21" i="7"/>
  <c r="N22" i="7"/>
  <c r="V290" i="9" l="1"/>
  <c r="S290" i="9"/>
  <c r="Q290" i="9"/>
  <c r="L290" i="9"/>
  <c r="N289" i="9"/>
  <c r="E289" i="9"/>
  <c r="N288" i="9"/>
  <c r="E288" i="9"/>
  <c r="N287" i="9"/>
  <c r="E287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6" i="9"/>
  <c r="N286" i="9" s="1"/>
  <c r="N290" i="9" s="1"/>
  <c r="N293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<sst xmlns="http://schemas.openxmlformats.org/spreadsheetml/2006/main" count="1581" uniqueCount="652">
  <si>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</si>
  <si>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</si>
  <si>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</si>
  <si>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</si>
  <si>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</si>
  <si>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</si>
  <si>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</si>
  <si>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</si>
  <si>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</si>
  <si>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</si>
  <si>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</si>
  <si>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</si>
  <si>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</si>
  <si>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</si>
  <si>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</si>
  <si>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</si>
  <si>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</si>
  <si>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</si>
  <si>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</si>
  <si>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</si>
  <si>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</si>
  <si>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</si>
  <si>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</si>
  <si>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</si>
  <si>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</si>
  <si>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</si>
  <si>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</si>
  <si>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</si>
  <si>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</si>
  <si>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</si>
  <si>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</si>
  <si>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</si>
  <si>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</si>
  <si>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</si>
  <si>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</si>
  <si>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</si>
  <si>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</si>
  <si>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</si>
  <si>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</si>
  <si>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</si>
  <si>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</si>
  <si>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</si>
  <si>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</si>
  <si>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</si>
  <si>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</si>
  <si>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</si>
  <si>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</si>
  <si>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</si>
  <si>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</si>
  <si>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</si>
  <si>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</si>
  <si>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</si>
  <si>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</si>
  <si>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</si>
  <si>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</si>
  <si>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</si>
  <si>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</si>
  <si>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</si>
  <si>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</si>
  <si>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</si>
  <si>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</si>
  <si>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</si>
  <si>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</si>
  <si>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</si>
  <si>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</si>
  <si>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</si>
  <si>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</si>
  <si>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</si>
  <si>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</si>
  <si>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</si>
  <si>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</si>
  <si>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</si>
  <si>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</si>
  <si>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</si>
  <si>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</si>
  <si>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</si>
  <si>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</si>
  <si>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</si>
  <si>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</si>
  <si>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</si>
  <si>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</si>
  <si>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</si>
  <si>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</si>
  <si>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</si>
  <si>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</si>
  <si>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</si>
  <si>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</si>
  <si>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</si>
  <si>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</si>
  <si>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</si>
  <si>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</si>
  <si>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</si>
  <si>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</si>
  <si>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</si>
  <si>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</si>
  <si>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</si>
  <si>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</si>
  <si>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</si>
  <si>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</si>
  <si>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</si>
  <si>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</si>
  <si>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</si>
  <si>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</si>
  <si>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</si>
  <si>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</si>
  <si>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</si>
  <si>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</si>
  <si>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</si>
  <si>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</si>
  <si>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</si>
  <si>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</si>
  <si>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</si>
  <si>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</si>
  <si>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</si>
  <si>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</si>
  <si>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</si>
  <si>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</si>
  <si>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</si>
  <si>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</si>
  <si>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</si>
  <si>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</si>
  <si>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</si>
  <si>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</si>
  <si>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</si>
  <si>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</si>
  <si>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</si>
  <si>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</si>
  <si>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</si>
  <si>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</si>
  <si>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</si>
  <si>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</si>
  <si>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</si>
  <si>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</si>
  <si>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</si>
  <si>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</si>
  <si>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</si>
  <si>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</si>
  <si>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</si>
  <si>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</si>
  <si>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</si>
  <si>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</si>
  <si>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</si>
  <si>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</si>
  <si>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</si>
  <si>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</si>
  <si>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</si>
  <si>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</si>
  <si>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</si>
  <si>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</si>
  <si>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</si>
  <si>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</si>
  <si>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</si>
  <si>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</si>
  <si>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</si>
  <si>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</si>
  <si>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</si>
  <si>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</si>
  <si>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</si>
  <si>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</si>
  <si>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</si>
  <si>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</si>
  <si>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</si>
  <si>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</si>
  <si>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</si>
  <si>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</si>
  <si>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</si>
  <si>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</si>
  <si>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</si>
  <si>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</si>
  <si>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</si>
  <si>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</si>
  <si>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</si>
  <si>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</si>
  <si>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</si>
  <si>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</si>
  <si>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</si>
  <si>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</si>
  <si>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</si>
  <si>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</si>
  <si>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</si>
  <si>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</si>
  <si>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</si>
  <si>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</si>
  <si>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</si>
  <si>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</si>
  <si>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</si>
  <si>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</si>
  <si>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</si>
  <si>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</si>
  <si>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</si>
  <si>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</si>
  <si>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</si>
  <si>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</si>
  <si>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</si>
  <si>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</si>
  <si>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</si>
  <si>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</si>
  <si>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</si>
  <si>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</si>
  <si>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</si>
  <si>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</si>
  <si>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</si>
  <si>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</si>
  <si>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</si>
  <si>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</si>
  <si>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</si>
  <si>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</si>
  <si>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</si>
  <si>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</si>
  <si>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</si>
  <si>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</si>
  <si>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</si>
  <si>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</si>
  <si>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</si>
  <si>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</si>
  <si>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</si>
  <si>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</si>
  <si>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</si>
  <si>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</si>
  <si>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</si>
  <si>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</si>
  <si>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</si>
  <si>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</si>
  <si>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</si>
  <si>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</si>
  <si>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</si>
  <si>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</si>
  <si>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</si>
  <si>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</si>
  <si>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</si>
  <si>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</si>
  <si>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</si>
  <si>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</si>
  <si>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</si>
  <si>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</si>
  <si>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</si>
  <si>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</si>
  <si>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</si>
  <si>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</si>
  <si>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</si>
  <si>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</si>
  <si>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</si>
  <si>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</si>
  <si>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</si>
  <si>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</si>
  <si>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</si>
  <si>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</si>
  <si>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</si>
  <si>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</si>
  <si>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</si>
  <si>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</si>
  <si>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</si>
  <si>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</si>
  <si>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</si>
  <si>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</si>
  <si>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</si>
  <si>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</si>
  <si>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</si>
  <si>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</si>
  <si>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</si>
  <si>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</si>
  <si>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</si>
  <si>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</si>
  <si>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</si>
  <si>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</si>
  <si>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</si>
  <si>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</si>
  <si>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</si>
  <si>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</si>
  <si>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</si>
  <si>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</si>
  <si>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</si>
  <si>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</si>
  <si>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</si>
  <si>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</si>
  <si>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</si>
  <si>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</si>
  <si>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</si>
  <si>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</si>
  <si>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</si>
  <si>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</si>
  <si>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</si>
  <si>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</si>
  <si>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</si>
  <si>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</si>
  <si>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</si>
  <si>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</si>
  <si>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</si>
  <si>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</si>
  <si>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</si>
  <si>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</si>
  <si>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</si>
  <si>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</si>
  <si>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</si>
  <si>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</si>
  <si>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</si>
  <si>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</si>
  <si>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</si>
  <si>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</si>
  <si>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</si>
  <si>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</si>
  <si>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</si>
  <si>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</si>
  <si>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</si>
  <si>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</si>
  <si>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</si>
  <si>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</si>
  <si>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</si>
  <si>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</si>
  <si>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</si>
  <si>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</si>
  <si>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</si>
  <si>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</si>
  <si>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</si>
  <si>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</si>
  <si>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</si>
  <si>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</si>
  <si>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</si>
  <si>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</si>
  <si>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</si>
  <si>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</si>
  <si>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</si>
  <si>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</si>
  <si>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</si>
  <si>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</si>
  <si>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</si>
  <si>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</si>
  <si>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</si>
  <si>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</si>
  <si>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</si>
  <si>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</si>
  <si>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</si>
  <si>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</si>
  <si>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</si>
  <si>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</si>
  <si>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</si>
  <si>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</si>
  <si>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</si>
  <si>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</si>
  <si>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</si>
  <si>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</si>
  <si>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</si>
  <si>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</si>
  <si>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</si>
  <si>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</si>
  <si>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</si>
  <si>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</si>
  <si>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</si>
  <si>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</si>
  <si>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</si>
  <si>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</si>
  <si>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</si>
  <si>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</si>
  <si>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</si>
  <si>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</si>
  <si>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</si>
  <si>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</si>
  <si>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</si>
  <si>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</si>
  <si>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</si>
  <si>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</si>
  <si>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</si>
  <si>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</si>
  <si>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</si>
  <si>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</si>
  <si>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</si>
  <si>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</si>
  <si>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</si>
  <si>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</si>
  <si>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</si>
  <si>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</si>
  <si>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</si>
  <si>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</si>
  <si>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</si>
  <si>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</si>
  <si>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</si>
  <si>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</si>
  <si>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</si>
  <si>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</si>
  <si>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</si>
  <si>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</si>
  <si>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</si>
  <si>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</si>
  <si>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</si>
  <si>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</si>
  <si>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</si>
  <si>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</si>
  <si>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</si>
  <si>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</si>
  <si>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</si>
  <si>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</si>
  <si>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</si>
  <si>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</si>
  <si>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</si>
  <si>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</si>
  <si>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</si>
  <si>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</si>
  <si>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</si>
  <si>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</si>
  <si>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</si>
  <si>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</si>
  <si>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</si>
  <si>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</si>
  <si>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</si>
  <si>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</si>
  <si>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</si>
  <si>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</si>
  <si>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</si>
  <si>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</si>
  <si>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</si>
  <si>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</si>
  <si>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</si>
  <si>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</si>
  <si>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</si>
  <si>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</si>
  <si>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</si>
  <si>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</si>
  <si>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</si>
  <si>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</si>
  <si>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</si>
  <si>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</si>
  <si>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</si>
  <si>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</si>
  <si>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</si>
  <si>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</si>
  <si>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</si>
  <si>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</si>
  <si>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</si>
  <si>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</si>
  <si>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</si>
  <si>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</si>
  <si>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</si>
  <si>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</si>
  <si>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</si>
  <si>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</si>
  <si>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</si>
  <si>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</si>
  <si>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</si>
  <si>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</si>
  <si>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</si>
  <si>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</si>
  <si>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</si>
  <si>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</si>
  <si>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</si>
  <si>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</si>
  <si>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</si>
  <si>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</si>
  <si>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</si>
  <si>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</si>
  <si>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</si>
  <si>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</si>
  <si>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</si>
  <si>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</si>
  <si>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</si>
  <si>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</si>
  <si>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</si>
  <si>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</si>
  <si>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</si>
  <si>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</si>
  <si>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</si>
  <si>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</si>
  <si>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</si>
  <si>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</si>
  <si>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</si>
  <si>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</si>
  <si>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</si>
  <si>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</si>
  <si>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</si>
  <si>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</si>
  <si>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</si>
  <si>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</si>
  <si>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</si>
  <si>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</si>
  <si>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</si>
  <si>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</si>
  <si>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</si>
  <si>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</si>
  <si>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</si>
  <si>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</si>
  <si>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</si>
  <si>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</si>
  <si>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</si>
  <si>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</si>
  <si>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</si>
  <si>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</si>
  <si>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</si>
  <si>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</si>
  <si>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</si>
  <si>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</si>
  <si>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</si>
  <si>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</si>
  <si>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</si>
  <si>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</si>
  <si>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</si>
  <si>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</si>
  <si>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</si>
  <si>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</si>
  <si>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</si>
  <si>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</si>
  <si>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</si>
  <si>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</si>
  <si>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</si>
  <si>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</si>
  <si>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</si>
  <si>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</si>
  <si>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</si>
  <si>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</si>
  <si>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</si>
  <si>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</si>
  <si>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</si>
  <si>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</si>
  <si>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</si>
  <si>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</si>
  <si>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</si>
  <si>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</si>
  <si>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</si>
  <si>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</si>
  <si>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</si>
  <si>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</si>
  <si>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</si>
  <si>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</si>
  <si>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</si>
  <si>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</si>
  <si>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</si>
  <si>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</si>
  <si>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</si>
  <si>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</si>
  <si>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</si>
  <si>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</si>
  <si>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</si>
  <si>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</si>
  <si>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</si>
  <si>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</si>
  <si>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</si>
  <si>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</si>
  <si>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</si>
  <si>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</si>
  <si>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</si>
  <si>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</si>
  <si>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</si>
  <si>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</si>
  <si>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</si>
  <si>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</si>
  <si>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</si>
  <si>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</si>
  <si>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</si>
  <si>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</si>
  <si>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</si>
  <si>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</si>
  <si>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</si>
  <si>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</si>
  <si>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</si>
  <si>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</si>
  <si>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</si>
  <si>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</si>
  <si>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</si>
  <si>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</si>
  <si>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</si>
  <si>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</si>
  <si>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</si>
  <si>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</si>
  <si>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</si>
  <si>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</si>
  <si>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</si>
  <si>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</si>
  <si>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</si>
  <si>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</si>
  <si>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</si>
  <si>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</si>
  <si>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</si>
  <si>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</si>
  <si>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</si>
  <si>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</si>
  <si>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</si>
  <si>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</si>
  <si>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</si>
  <si>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</si>
  <si>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</si>
  <si>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</si>
  <si>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</si>
  <si>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</si>
  <si>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</si>
  <si>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</si>
  <si>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</si>
  <si>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</si>
  <si>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</si>
  <si>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</si>
  <si>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</si>
  <si>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</si>
  <si>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</si>
  <si>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</si>
  <si>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</si>
  <si>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</si>
  <si>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</si>
  <si>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</si>
  <si>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</si>
  <si>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</si>
  <si>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</si>
  <si>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</si>
  <si>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</si>
  <si>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</si>
  <si>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</si>
  <si>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</si>
  <si>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</si>
  <si>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</si>
  <si>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</si>
  <si>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</si>
  <si>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</si>
  <si>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</si>
  <si>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</si>
  <si>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</si>
  <si>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</si>
  <si>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</si>
  <si>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</si>
  <si>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</si>
  <si>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</si>
  <si>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</si>
  <si>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</si>
  <si>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</si>
  <si>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</si>
  <si>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</si>
  <si>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</si>
  <si>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</si>
  <si>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</si>
  <si>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</si>
  <si>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</si>
  <si>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</si>
  <si>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</si>
  <si>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</si>
  <si>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</si>
  <si>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</si>
  <si>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</si>
  <si>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</si>
  <si>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</si>
  <si>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</si>
  <si>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</si>
  <si>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</si>
  <si>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</si>
  <si>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</si>
  <si>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CANALES   100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</si>
  <si>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</si>
  <si>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</si>
  <si>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</si>
  <si>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</si>
  <si>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</si>
  <si>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</si>
  <si>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24328--</t>
  </si>
  <si>
    <t>T-176</t>
  </si>
  <si>
    <t>43760--</t>
  </si>
  <si>
    <t>43797--</t>
  </si>
  <si>
    <t>P-203</t>
  </si>
  <si>
    <t xml:space="preserve">N L 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</si>
</sst>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30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363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thickBot="1" x14ac:dyDescent="0.3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365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10"/>
      <c r="M90" s="811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10"/>
      <c r="M91" s="811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12"/>
      <c r="P97" s="814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13"/>
      <c r="P98" s="815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01" t="s">
        <v>27</v>
      </c>
      <c r="G262" s="801"/>
      <c r="H262" s="802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56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363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thickBot="1" x14ac:dyDescent="0.3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365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58" t="s">
        <v>43</v>
      </c>
      <c r="B59" s="418" t="s">
        <v>23</v>
      </c>
      <c r="C59" s="860" t="s">
        <v>144</v>
      </c>
      <c r="D59" s="409"/>
      <c r="E59" s="56"/>
      <c r="F59" s="410">
        <v>1649.6</v>
      </c>
      <c r="G59" s="862">
        <v>44981</v>
      </c>
      <c r="H59" s="864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66" t="s">
        <v>21</v>
      </c>
      <c r="P59" s="856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59"/>
      <c r="B60" s="418" t="s">
        <v>146</v>
      </c>
      <c r="C60" s="861"/>
      <c r="D60" s="409"/>
      <c r="E60" s="56"/>
      <c r="F60" s="410">
        <v>83</v>
      </c>
      <c r="G60" s="863"/>
      <c r="H60" s="865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67"/>
      <c r="P60" s="857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16" t="s">
        <v>82</v>
      </c>
      <c r="B66" s="167" t="s">
        <v>109</v>
      </c>
      <c r="C66" s="173"/>
      <c r="D66" s="174"/>
      <c r="E66" s="56"/>
      <c r="F66" s="155">
        <v>1224</v>
      </c>
      <c r="G66" s="818">
        <v>44973</v>
      </c>
      <c r="H66" s="820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22" t="s">
        <v>21</v>
      </c>
      <c r="P66" s="824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17"/>
      <c r="B67" s="167" t="s">
        <v>24</v>
      </c>
      <c r="C67" s="170"/>
      <c r="D67" s="174"/>
      <c r="E67" s="56"/>
      <c r="F67" s="155">
        <v>902.95899999999995</v>
      </c>
      <c r="G67" s="819"/>
      <c r="H67" s="821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23"/>
      <c r="P67" s="825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46" t="s">
        <v>82</v>
      </c>
      <c r="B69" s="400" t="s">
        <v>128</v>
      </c>
      <c r="C69" s="848" t="s">
        <v>129</v>
      </c>
      <c r="D69" s="409"/>
      <c r="E69" s="56"/>
      <c r="F69" s="410">
        <v>80.7</v>
      </c>
      <c r="G69" s="852">
        <v>44979</v>
      </c>
      <c r="H69" s="85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54" t="s">
        <v>127</v>
      </c>
      <c r="P69" s="84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47"/>
      <c r="B70" s="408" t="s">
        <v>131</v>
      </c>
      <c r="C70" s="849"/>
      <c r="D70" s="409"/>
      <c r="E70" s="56"/>
      <c r="F70" s="410">
        <v>151.4</v>
      </c>
      <c r="G70" s="853"/>
      <c r="H70" s="85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55"/>
      <c r="P70" s="845"/>
      <c r="Q70" s="166"/>
      <c r="R70" s="125"/>
      <c r="S70" s="176"/>
      <c r="T70" s="177"/>
      <c r="U70" s="49"/>
      <c r="V70" s="50"/>
    </row>
    <row r="71" spans="1:22" ht="17.25" x14ac:dyDescent="0.3">
      <c r="A71" s="834" t="s">
        <v>82</v>
      </c>
      <c r="B71" s="400" t="s">
        <v>122</v>
      </c>
      <c r="C71" s="832" t="s">
        <v>123</v>
      </c>
      <c r="D71" s="398"/>
      <c r="E71" s="56"/>
      <c r="F71" s="155">
        <v>130.16</v>
      </c>
      <c r="G71" s="837">
        <v>44982</v>
      </c>
      <c r="H71" s="839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28" t="s">
        <v>127</v>
      </c>
      <c r="P71" s="830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34"/>
      <c r="B72" s="400" t="s">
        <v>125</v>
      </c>
      <c r="C72" s="836"/>
      <c r="D72" s="398"/>
      <c r="E72" s="56"/>
      <c r="F72" s="155">
        <v>89.64</v>
      </c>
      <c r="G72" s="837"/>
      <c r="H72" s="840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42"/>
      <c r="P72" s="843"/>
      <c r="Q72" s="166"/>
      <c r="R72" s="125"/>
      <c r="S72" s="176"/>
      <c r="T72" s="177"/>
      <c r="U72" s="49"/>
      <c r="V72" s="50"/>
    </row>
    <row r="73" spans="1:22" ht="18" thickBot="1" x14ac:dyDescent="0.35">
      <c r="A73" s="835"/>
      <c r="B73" s="400" t="s">
        <v>126</v>
      </c>
      <c r="C73" s="833"/>
      <c r="D73" s="398"/>
      <c r="E73" s="56"/>
      <c r="F73" s="155">
        <v>152.78</v>
      </c>
      <c r="G73" s="838"/>
      <c r="H73" s="841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29"/>
      <c r="P73" s="831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16" t="s">
        <v>82</v>
      </c>
      <c r="B80" s="397" t="s">
        <v>118</v>
      </c>
      <c r="C80" s="832" t="s">
        <v>121</v>
      </c>
      <c r="D80" s="398"/>
      <c r="E80" s="56"/>
      <c r="F80" s="155">
        <v>108.66</v>
      </c>
      <c r="G80" s="156">
        <v>44985</v>
      </c>
      <c r="H80" s="826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28" t="s">
        <v>120</v>
      </c>
      <c r="P80" s="830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17"/>
      <c r="B81" s="397" t="s">
        <v>119</v>
      </c>
      <c r="C81" s="833"/>
      <c r="D81" s="398"/>
      <c r="E81" s="56"/>
      <c r="F81" s="155">
        <v>76.94</v>
      </c>
      <c r="G81" s="156">
        <v>44985</v>
      </c>
      <c r="H81" s="827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29"/>
      <c r="P81" s="831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10"/>
      <c r="M99" s="81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10"/>
      <c r="M100" s="81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12"/>
      <c r="P106" s="81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13"/>
      <c r="P107" s="81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01" t="s">
        <v>27</v>
      </c>
      <c r="G271" s="801"/>
      <c r="H271" s="802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92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363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thickBot="1" x14ac:dyDescent="0.3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365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16" t="s">
        <v>147</v>
      </c>
      <c r="B83" s="397" t="s">
        <v>179</v>
      </c>
      <c r="C83" s="832" t="s">
        <v>193</v>
      </c>
      <c r="D83" s="431"/>
      <c r="E83" s="56"/>
      <c r="F83" s="410">
        <v>27.48</v>
      </c>
      <c r="G83" s="862">
        <v>45014</v>
      </c>
      <c r="H83" s="868" t="s">
        <v>180</v>
      </c>
      <c r="I83" s="155">
        <v>27.48</v>
      </c>
      <c r="J83" s="39">
        <f t="shared" si="1"/>
        <v>0</v>
      </c>
      <c r="K83" s="40">
        <v>70</v>
      </c>
      <c r="L83" s="872" t="s">
        <v>194</v>
      </c>
      <c r="M83" s="61"/>
      <c r="N83" s="42">
        <f t="shared" si="2"/>
        <v>1923.6000000000001</v>
      </c>
      <c r="O83" s="812" t="s">
        <v>21</v>
      </c>
      <c r="P83" s="870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17"/>
      <c r="B84" s="430" t="s">
        <v>181</v>
      </c>
      <c r="C84" s="833"/>
      <c r="D84" s="431"/>
      <c r="E84" s="56"/>
      <c r="F84" s="410">
        <v>142.5</v>
      </c>
      <c r="G84" s="863"/>
      <c r="H84" s="869"/>
      <c r="I84" s="155">
        <v>142.5771</v>
      </c>
      <c r="J84" s="39">
        <f t="shared" si="1"/>
        <v>7.7100000000001501E-2</v>
      </c>
      <c r="K84" s="40">
        <v>70</v>
      </c>
      <c r="L84" s="872"/>
      <c r="M84" s="61"/>
      <c r="N84" s="42">
        <f t="shared" si="2"/>
        <v>9980.3970000000008</v>
      </c>
      <c r="O84" s="813"/>
      <c r="P84" s="871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10"/>
      <c r="M98" s="81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10"/>
      <c r="M99" s="81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12"/>
      <c r="P105" s="814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13"/>
      <c r="P106" s="815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01" t="s">
        <v>27</v>
      </c>
      <c r="G270" s="801"/>
      <c r="H270" s="802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224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363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thickBot="1" x14ac:dyDescent="0.3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365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83" t="s">
        <v>43</v>
      </c>
      <c r="B60" s="418" t="s">
        <v>23</v>
      </c>
      <c r="C60" s="832" t="s">
        <v>291</v>
      </c>
      <c r="D60" s="409"/>
      <c r="E60" s="56"/>
      <c r="F60" s="410">
        <v>847.4</v>
      </c>
      <c r="G60" s="885">
        <v>45023</v>
      </c>
      <c r="H60" s="88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89" t="s">
        <v>21</v>
      </c>
      <c r="P60" s="89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84"/>
      <c r="B61" s="418" t="s">
        <v>146</v>
      </c>
      <c r="C61" s="833"/>
      <c r="D61" s="409"/>
      <c r="E61" s="56"/>
      <c r="F61" s="410">
        <v>175.4</v>
      </c>
      <c r="G61" s="886"/>
      <c r="H61" s="88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90"/>
      <c r="P61" s="89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73" t="s">
        <v>31</v>
      </c>
      <c r="B66" s="519" t="s">
        <v>254</v>
      </c>
      <c r="C66" s="875" t="s">
        <v>255</v>
      </c>
      <c r="D66" s="517"/>
      <c r="E66" s="56"/>
      <c r="F66" s="493">
        <v>9084.5</v>
      </c>
      <c r="G66" s="879">
        <v>45041</v>
      </c>
      <c r="H66" s="87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81" t="s">
        <v>22</v>
      </c>
      <c r="P66" s="830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74"/>
      <c r="B67" s="519" t="s">
        <v>256</v>
      </c>
      <c r="C67" s="876"/>
      <c r="D67" s="517"/>
      <c r="E67" s="56"/>
      <c r="F67" s="526">
        <v>1007.3</v>
      </c>
      <c r="G67" s="880"/>
      <c r="H67" s="87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82"/>
      <c r="P67" s="831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12"/>
      <c r="P87" s="870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13"/>
      <c r="P88" s="871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10"/>
      <c r="M102" s="81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10"/>
      <c r="M103" s="81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12"/>
      <c r="P109" s="814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13"/>
      <c r="P110" s="815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01" t="s">
        <v>27</v>
      </c>
      <c r="G274" s="801"/>
      <c r="H274" s="802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246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363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thickBot="1" x14ac:dyDescent="0.3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365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12"/>
      <c r="P89" s="870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13"/>
      <c r="P90" s="871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10"/>
      <c r="M104" s="81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10"/>
      <c r="M105" s="81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12"/>
      <c r="P111" s="814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13"/>
      <c r="P112" s="815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01" t="s">
        <v>27</v>
      </c>
      <c r="G276" s="801"/>
      <c r="H276" s="802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335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562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ht="24" thickBot="1" x14ac:dyDescent="0.4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563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16" t="s">
        <v>43</v>
      </c>
      <c r="B62" s="153" t="s">
        <v>23</v>
      </c>
      <c r="C62" s="159"/>
      <c r="D62" s="160"/>
      <c r="E62" s="56"/>
      <c r="F62" s="155">
        <v>598.4</v>
      </c>
      <c r="G62" s="895">
        <v>45080</v>
      </c>
      <c r="H62" s="89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97" t="s">
        <v>64</v>
      </c>
      <c r="P62" s="899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17"/>
      <c r="B63" s="153" t="s">
        <v>126</v>
      </c>
      <c r="C63" s="161"/>
      <c r="D63" s="160"/>
      <c r="E63" s="56"/>
      <c r="F63" s="155">
        <v>105.6</v>
      </c>
      <c r="G63" s="896"/>
      <c r="H63" s="89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98"/>
      <c r="P63" s="900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12"/>
      <c r="P95" s="87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13"/>
      <c r="P96" s="87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10"/>
      <c r="M110" s="811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10"/>
      <c r="M111" s="811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12"/>
      <c r="P117" s="814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13"/>
      <c r="P118" s="815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01" t="s">
        <v>27</v>
      </c>
      <c r="G282" s="801"/>
      <c r="H282" s="802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404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562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ht="24" thickBot="1" x14ac:dyDescent="0.4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563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09" t="s">
        <v>464</v>
      </c>
      <c r="M11" s="910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16" t="s">
        <v>43</v>
      </c>
      <c r="B62" s="153" t="s">
        <v>23</v>
      </c>
      <c r="C62" s="159"/>
      <c r="D62" s="160"/>
      <c r="E62" s="56"/>
      <c r="F62" s="155"/>
      <c r="G62" s="895"/>
      <c r="H62" s="893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17"/>
      <c r="B63" s="153" t="s">
        <v>126</v>
      </c>
      <c r="C63" s="161"/>
      <c r="D63" s="160"/>
      <c r="E63" s="56"/>
      <c r="F63" s="155"/>
      <c r="G63" s="896"/>
      <c r="H63" s="894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11" t="s">
        <v>355</v>
      </c>
      <c r="B74" s="386" t="s">
        <v>126</v>
      </c>
      <c r="C74" s="913" t="s">
        <v>430</v>
      </c>
      <c r="D74" s="160"/>
      <c r="E74" s="56"/>
      <c r="F74" s="625">
        <v>87.04</v>
      </c>
      <c r="G74" s="862">
        <v>45115</v>
      </c>
      <c r="H74" s="901" t="s">
        <v>431</v>
      </c>
      <c r="I74" s="155">
        <v>87.04</v>
      </c>
      <c r="J74" s="39">
        <f t="shared" si="4"/>
        <v>0</v>
      </c>
      <c r="K74" s="628">
        <v>38</v>
      </c>
      <c r="L74" s="903" t="s">
        <v>432</v>
      </c>
      <c r="M74" s="630"/>
      <c r="N74" s="42">
        <f t="shared" ref="N74:N198" si="6">K74*I74</f>
        <v>3307.5200000000004</v>
      </c>
      <c r="O74" s="905" t="s">
        <v>21</v>
      </c>
      <c r="P74" s="90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12"/>
      <c r="B75" s="386" t="s">
        <v>307</v>
      </c>
      <c r="C75" s="914"/>
      <c r="D75" s="445"/>
      <c r="E75" s="56"/>
      <c r="F75" s="626">
        <v>103.26</v>
      </c>
      <c r="G75" s="863"/>
      <c r="H75" s="902"/>
      <c r="I75" s="493">
        <v>103.26</v>
      </c>
      <c r="J75" s="39">
        <f t="shared" si="4"/>
        <v>0</v>
      </c>
      <c r="K75" s="629">
        <v>110</v>
      </c>
      <c r="L75" s="904"/>
      <c r="M75" s="630"/>
      <c r="N75" s="42">
        <f t="shared" si="6"/>
        <v>11358.6</v>
      </c>
      <c r="O75" s="906"/>
      <c r="P75" s="90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17" t="s">
        <v>448</v>
      </c>
      <c r="B81" s="386" t="s">
        <v>449</v>
      </c>
      <c r="C81" s="919" t="s">
        <v>450</v>
      </c>
      <c r="D81" s="454"/>
      <c r="E81" s="56"/>
      <c r="F81" s="446">
        <v>264.33999999999997</v>
      </c>
      <c r="G81" s="921">
        <v>45124</v>
      </c>
      <c r="H81" s="923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25" t="s">
        <v>21</v>
      </c>
      <c r="P81" s="91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18"/>
      <c r="B82" s="386" t="s">
        <v>451</v>
      </c>
      <c r="C82" s="920"/>
      <c r="D82" s="454"/>
      <c r="E82" s="56"/>
      <c r="F82" s="446">
        <v>3600</v>
      </c>
      <c r="G82" s="922"/>
      <c r="H82" s="924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26"/>
      <c r="P82" s="91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73" t="s">
        <v>355</v>
      </c>
      <c r="B88" s="723" t="s">
        <v>594</v>
      </c>
      <c r="C88" s="932" t="s">
        <v>595</v>
      </c>
      <c r="D88" s="517"/>
      <c r="E88" s="56"/>
      <c r="F88" s="700">
        <v>74</v>
      </c>
      <c r="G88" s="935">
        <v>45138</v>
      </c>
      <c r="H88" s="923" t="s">
        <v>596</v>
      </c>
      <c r="I88" s="640">
        <v>74</v>
      </c>
      <c r="J88" s="39">
        <f t="shared" si="4"/>
        <v>0</v>
      </c>
      <c r="K88" s="628">
        <v>70</v>
      </c>
      <c r="L88" s="939" t="s">
        <v>597</v>
      </c>
      <c r="M88" s="630"/>
      <c r="N88" s="42">
        <f t="shared" si="7"/>
        <v>5180</v>
      </c>
      <c r="O88" s="889" t="s">
        <v>21</v>
      </c>
      <c r="P88" s="928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31"/>
      <c r="B89" s="519" t="s">
        <v>583</v>
      </c>
      <c r="C89" s="933"/>
      <c r="D89" s="697"/>
      <c r="E89" s="56"/>
      <c r="F89" s="700">
        <v>92.3</v>
      </c>
      <c r="G89" s="936"/>
      <c r="H89" s="938"/>
      <c r="I89" s="640">
        <v>92.3</v>
      </c>
      <c r="J89" s="39">
        <f t="shared" si="4"/>
        <v>0</v>
      </c>
      <c r="K89" s="628">
        <v>60</v>
      </c>
      <c r="L89" s="940"/>
      <c r="M89" s="630"/>
      <c r="N89" s="42">
        <f t="shared" si="7"/>
        <v>5538</v>
      </c>
      <c r="O89" s="927"/>
      <c r="P89" s="92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74"/>
      <c r="B90" s="519" t="s">
        <v>126</v>
      </c>
      <c r="C90" s="934"/>
      <c r="D90" s="697"/>
      <c r="E90" s="56"/>
      <c r="F90" s="700">
        <v>95.7</v>
      </c>
      <c r="G90" s="937"/>
      <c r="H90" s="924"/>
      <c r="I90" s="640">
        <v>95.7</v>
      </c>
      <c r="J90" s="39">
        <f t="shared" si="4"/>
        <v>0</v>
      </c>
      <c r="K90" s="628">
        <v>38</v>
      </c>
      <c r="L90" s="941"/>
      <c r="M90" s="630"/>
      <c r="N90" s="42">
        <f t="shared" si="7"/>
        <v>3636.6</v>
      </c>
      <c r="O90" s="890"/>
      <c r="P90" s="930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12"/>
      <c r="P95" s="87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13"/>
      <c r="P96" s="87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10"/>
      <c r="M110" s="811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10"/>
      <c r="M111" s="811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12"/>
      <c r="P117" s="814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13"/>
      <c r="P118" s="815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01" t="s">
        <v>27</v>
      </c>
      <c r="G282" s="801"/>
      <c r="H282" s="802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N1" workbookViewId="0">
      <pane ySplit="3" topLeftCell="A4" activePane="bottomLeft" state="frozen"/>
      <selection pane="bottomLeft" activeCell="W14" sqref="W1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480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562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ht="24" thickBot="1" x14ac:dyDescent="0.4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563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46"/>
      <c r="M11" s="947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96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16" t="s">
        <v>43</v>
      </c>
      <c r="B62" s="153" t="s">
        <v>23</v>
      </c>
      <c r="C62" s="159"/>
      <c r="D62" s="160"/>
      <c r="E62" s="56"/>
      <c r="F62" s="155"/>
      <c r="G62" s="895"/>
      <c r="H62" s="89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17"/>
      <c r="B63" s="153" t="s">
        <v>126</v>
      </c>
      <c r="C63" s="161"/>
      <c r="D63" s="160"/>
      <c r="E63" s="56"/>
      <c r="F63" s="155"/>
      <c r="G63" s="896"/>
      <c r="H63" s="89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58" t="s">
        <v>355</v>
      </c>
      <c r="B75" s="682" t="s">
        <v>528</v>
      </c>
      <c r="C75" s="913" t="s">
        <v>529</v>
      </c>
      <c r="D75" s="445"/>
      <c r="E75" s="56"/>
      <c r="F75" s="626">
        <v>90.3</v>
      </c>
      <c r="G75" s="970">
        <v>45126</v>
      </c>
      <c r="H75" s="973" t="s">
        <v>530</v>
      </c>
      <c r="I75" s="515">
        <v>90.3</v>
      </c>
      <c r="J75" s="39">
        <f t="shared" si="3"/>
        <v>0</v>
      </c>
      <c r="K75" s="687">
        <v>60</v>
      </c>
      <c r="L75" s="903" t="s">
        <v>531</v>
      </c>
      <c r="M75" s="630"/>
      <c r="N75" s="42">
        <f t="shared" si="4"/>
        <v>5418</v>
      </c>
      <c r="O75" s="952" t="s">
        <v>21</v>
      </c>
      <c r="P75" s="955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68"/>
      <c r="B76" s="682" t="s">
        <v>122</v>
      </c>
      <c r="C76" s="969"/>
      <c r="D76" s="445"/>
      <c r="E76" s="56"/>
      <c r="F76" s="685">
        <v>94.86</v>
      </c>
      <c r="G76" s="971"/>
      <c r="H76" s="974"/>
      <c r="I76" s="686">
        <v>94.86</v>
      </c>
      <c r="J76" s="39">
        <f t="shared" si="3"/>
        <v>0</v>
      </c>
      <c r="K76" s="688">
        <v>70</v>
      </c>
      <c r="L76" s="951"/>
      <c r="M76" s="630"/>
      <c r="N76" s="42">
        <f t="shared" si="4"/>
        <v>6640.2</v>
      </c>
      <c r="O76" s="953"/>
      <c r="P76" s="956"/>
      <c r="Q76" s="166"/>
      <c r="R76" s="125"/>
      <c r="S76" s="48"/>
      <c r="T76" s="48"/>
      <c r="U76" s="49"/>
      <c r="V76" s="50"/>
    </row>
    <row r="77" spans="1:22" ht="19.5" thickBot="1" x14ac:dyDescent="0.35">
      <c r="A77" s="859"/>
      <c r="B77" s="682" t="s">
        <v>128</v>
      </c>
      <c r="C77" s="914"/>
      <c r="D77" s="445"/>
      <c r="E77" s="56"/>
      <c r="F77" s="685">
        <f>55.8+36.1</f>
        <v>91.9</v>
      </c>
      <c r="G77" s="972"/>
      <c r="H77" s="975"/>
      <c r="I77" s="686">
        <f>55.8+36.1</f>
        <v>91.9</v>
      </c>
      <c r="J77" s="39">
        <f t="shared" si="3"/>
        <v>0</v>
      </c>
      <c r="K77" s="688">
        <v>110</v>
      </c>
      <c r="L77" s="904"/>
      <c r="M77" s="646"/>
      <c r="N77" s="42">
        <f t="shared" si="4"/>
        <v>10109</v>
      </c>
      <c r="O77" s="954"/>
      <c r="P77" s="957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17" t="s">
        <v>355</v>
      </c>
      <c r="B80" s="696" t="s">
        <v>119</v>
      </c>
      <c r="C80" s="932" t="s">
        <v>540</v>
      </c>
      <c r="D80" s="517"/>
      <c r="E80" s="56"/>
      <c r="F80" s="700">
        <v>71.099999999999994</v>
      </c>
      <c r="G80" s="935">
        <v>45142</v>
      </c>
      <c r="H80" s="977" t="s">
        <v>541</v>
      </c>
      <c r="I80" s="446">
        <v>71.099999999999994</v>
      </c>
      <c r="J80" s="39">
        <f t="shared" si="3"/>
        <v>0</v>
      </c>
      <c r="K80" s="688">
        <v>70</v>
      </c>
      <c r="L80" s="939" t="s">
        <v>542</v>
      </c>
      <c r="M80" s="630"/>
      <c r="N80" s="42">
        <f t="shared" si="4"/>
        <v>4977</v>
      </c>
      <c r="O80" s="952" t="s">
        <v>21</v>
      </c>
      <c r="P80" s="955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76"/>
      <c r="B81" s="696" t="s">
        <v>528</v>
      </c>
      <c r="C81" s="933"/>
      <c r="D81" s="697"/>
      <c r="E81" s="56"/>
      <c r="F81" s="700">
        <v>90.42</v>
      </c>
      <c r="G81" s="936"/>
      <c r="H81" s="978"/>
      <c r="I81" s="446">
        <v>90.42</v>
      </c>
      <c r="J81" s="39">
        <f t="shared" si="3"/>
        <v>0</v>
      </c>
      <c r="K81" s="688">
        <v>60</v>
      </c>
      <c r="L81" s="940"/>
      <c r="M81" s="647"/>
      <c r="N81" s="42">
        <f>K81*I81</f>
        <v>5425.2</v>
      </c>
      <c r="O81" s="953"/>
      <c r="P81" s="956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18"/>
      <c r="B82" s="696" t="s">
        <v>122</v>
      </c>
      <c r="C82" s="934"/>
      <c r="D82" s="697"/>
      <c r="E82" s="56"/>
      <c r="F82" s="700">
        <v>133.56</v>
      </c>
      <c r="G82" s="937"/>
      <c r="H82" s="979"/>
      <c r="I82" s="446">
        <v>133.56</v>
      </c>
      <c r="J82" s="39">
        <f t="shared" si="3"/>
        <v>0</v>
      </c>
      <c r="K82" s="688">
        <v>70</v>
      </c>
      <c r="L82" s="941"/>
      <c r="M82" s="648"/>
      <c r="N82" s="42">
        <f>K82*I82</f>
        <v>9349.2000000000007</v>
      </c>
      <c r="O82" s="954"/>
      <c r="P82" s="957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73" t="s">
        <v>355</v>
      </c>
      <c r="B89" s="703" t="s">
        <v>560</v>
      </c>
      <c r="C89" s="942" t="s">
        <v>558</v>
      </c>
      <c r="D89" s="445"/>
      <c r="E89" s="56"/>
      <c r="F89" s="446">
        <v>74.8</v>
      </c>
      <c r="G89" s="944">
        <v>45135</v>
      </c>
      <c r="H89" s="923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89" t="s">
        <v>21</v>
      </c>
      <c r="P89" s="958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74"/>
      <c r="B90" s="703" t="s">
        <v>126</v>
      </c>
      <c r="C90" s="943"/>
      <c r="D90" s="445"/>
      <c r="E90" s="56"/>
      <c r="F90" s="446">
        <v>79.400000000000006</v>
      </c>
      <c r="G90" s="945"/>
      <c r="H90" s="924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90"/>
      <c r="P90" s="959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80" t="s">
        <v>355</v>
      </c>
      <c r="B92" s="682" t="s">
        <v>307</v>
      </c>
      <c r="C92" s="942" t="s">
        <v>582</v>
      </c>
      <c r="D92" s="454"/>
      <c r="E92" s="56"/>
      <c r="F92" s="700">
        <v>112.5</v>
      </c>
      <c r="G92" s="935">
        <v>45159</v>
      </c>
      <c r="H92" s="983" t="s">
        <v>584</v>
      </c>
      <c r="I92" s="640">
        <v>112.5</v>
      </c>
      <c r="J92" s="39">
        <f t="shared" si="3"/>
        <v>0</v>
      </c>
      <c r="K92" s="462">
        <v>110</v>
      </c>
      <c r="L92" s="985" t="s">
        <v>585</v>
      </c>
      <c r="M92" s="585"/>
      <c r="N92" s="42">
        <f t="shared" si="5"/>
        <v>12375</v>
      </c>
      <c r="O92" s="960" t="s">
        <v>21</v>
      </c>
      <c r="P92" s="955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81"/>
      <c r="B93" s="718" t="s">
        <v>583</v>
      </c>
      <c r="C93" s="982"/>
      <c r="D93" s="454"/>
      <c r="E93" s="56"/>
      <c r="F93" s="700">
        <v>44.8</v>
      </c>
      <c r="G93" s="937"/>
      <c r="H93" s="984"/>
      <c r="I93" s="640">
        <v>44.8</v>
      </c>
      <c r="J93" s="39">
        <f t="shared" si="3"/>
        <v>0</v>
      </c>
      <c r="K93" s="462">
        <v>60</v>
      </c>
      <c r="L93" s="986"/>
      <c r="M93" s="585"/>
      <c r="N93" s="42">
        <f t="shared" si="5"/>
        <v>2688</v>
      </c>
      <c r="O93" s="961"/>
      <c r="P93" s="957"/>
      <c r="Q93" s="166"/>
      <c r="R93" s="125"/>
      <c r="S93" s="176"/>
      <c r="T93" s="177"/>
      <c r="U93" s="49"/>
      <c r="V93" s="50"/>
    </row>
    <row r="94" spans="1:22" ht="32.25" customHeight="1" x14ac:dyDescent="0.3">
      <c r="A94" s="988" t="s">
        <v>355</v>
      </c>
      <c r="B94" s="519" t="s">
        <v>586</v>
      </c>
      <c r="C94" s="991" t="s">
        <v>588</v>
      </c>
      <c r="D94" s="697"/>
      <c r="E94" s="56"/>
      <c r="F94" s="700">
        <v>69.62</v>
      </c>
      <c r="G94" s="994">
        <v>45162</v>
      </c>
      <c r="H94" s="997" t="s">
        <v>589</v>
      </c>
      <c r="I94" s="640">
        <v>69.62</v>
      </c>
      <c r="J94" s="39">
        <f t="shared" si="3"/>
        <v>0</v>
      </c>
      <c r="K94" s="628">
        <v>70</v>
      </c>
      <c r="L94" s="965" t="s">
        <v>593</v>
      </c>
      <c r="M94" s="630"/>
      <c r="N94" s="42">
        <f t="shared" si="4"/>
        <v>4873.4000000000005</v>
      </c>
      <c r="O94" s="1000" t="s">
        <v>21</v>
      </c>
      <c r="P94" s="962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89"/>
      <c r="B95" s="723" t="s">
        <v>587</v>
      </c>
      <c r="C95" s="992"/>
      <c r="D95" s="725"/>
      <c r="E95" s="56"/>
      <c r="F95" s="700">
        <v>100.58</v>
      </c>
      <c r="G95" s="995"/>
      <c r="H95" s="998"/>
      <c r="I95" s="640">
        <v>100.58</v>
      </c>
      <c r="J95" s="39">
        <f t="shared" si="3"/>
        <v>0</v>
      </c>
      <c r="K95" s="628">
        <v>70</v>
      </c>
      <c r="L95" s="966"/>
      <c r="M95" s="630"/>
      <c r="N95" s="42">
        <f t="shared" si="4"/>
        <v>7040.5999999999995</v>
      </c>
      <c r="O95" s="1001"/>
      <c r="P95" s="963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90"/>
      <c r="B96" s="724" t="s">
        <v>126</v>
      </c>
      <c r="C96" s="993"/>
      <c r="D96" s="697"/>
      <c r="E96" s="56"/>
      <c r="F96" s="700">
        <v>119</v>
      </c>
      <c r="G96" s="996"/>
      <c r="H96" s="999"/>
      <c r="I96" s="640">
        <v>119</v>
      </c>
      <c r="J96" s="39">
        <f t="shared" si="3"/>
        <v>0</v>
      </c>
      <c r="K96" s="628">
        <v>38</v>
      </c>
      <c r="L96" s="967"/>
      <c r="M96" s="630"/>
      <c r="N96" s="42">
        <f t="shared" si="4"/>
        <v>4522</v>
      </c>
      <c r="O96" s="1002"/>
      <c r="P96" s="964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03" t="s">
        <v>355</v>
      </c>
      <c r="B98" s="703" t="s">
        <v>307</v>
      </c>
      <c r="C98" s="942" t="s">
        <v>598</v>
      </c>
      <c r="D98" s="452"/>
      <c r="E98" s="56"/>
      <c r="F98" s="700">
        <v>137</v>
      </c>
      <c r="G98" s="935">
        <v>45166</v>
      </c>
      <c r="H98" s="983" t="s">
        <v>599</v>
      </c>
      <c r="I98" s="640">
        <v>137.1</v>
      </c>
      <c r="J98" s="39">
        <f t="shared" si="3"/>
        <v>9.9999999999994316E-2</v>
      </c>
      <c r="K98" s="462">
        <v>110</v>
      </c>
      <c r="L98" s="1007" t="s">
        <v>600</v>
      </c>
      <c r="M98" s="585"/>
      <c r="N98" s="42">
        <f t="shared" si="4"/>
        <v>15081</v>
      </c>
      <c r="O98" s="960" t="s">
        <v>21</v>
      </c>
      <c r="P98" s="955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04"/>
      <c r="B99" s="703" t="s">
        <v>583</v>
      </c>
      <c r="C99" s="982"/>
      <c r="D99" s="452"/>
      <c r="E99" s="56"/>
      <c r="F99" s="700">
        <v>68.28</v>
      </c>
      <c r="G99" s="936"/>
      <c r="H99" s="1006"/>
      <c r="I99" s="640">
        <v>68.28</v>
      </c>
      <c r="J99" s="39">
        <f t="shared" si="3"/>
        <v>0</v>
      </c>
      <c r="K99" s="462">
        <v>60</v>
      </c>
      <c r="L99" s="1008"/>
      <c r="M99" s="585"/>
      <c r="N99" s="42">
        <f t="shared" si="4"/>
        <v>4096.8</v>
      </c>
      <c r="O99" s="987"/>
      <c r="P99" s="956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05"/>
      <c r="B100" s="703" t="s">
        <v>126</v>
      </c>
      <c r="C100" s="943"/>
      <c r="D100" s="452"/>
      <c r="E100" s="56"/>
      <c r="F100" s="700">
        <v>106.94</v>
      </c>
      <c r="G100" s="937"/>
      <c r="H100" s="984"/>
      <c r="I100" s="640">
        <v>106.94</v>
      </c>
      <c r="J100" s="39">
        <f t="shared" si="3"/>
        <v>0</v>
      </c>
      <c r="K100" s="462">
        <v>38</v>
      </c>
      <c r="L100" s="1009"/>
      <c r="M100" s="585"/>
      <c r="N100" s="42">
        <f t="shared" si="4"/>
        <v>4063.72</v>
      </c>
      <c r="O100" s="961"/>
      <c r="P100" s="957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48"/>
      <c r="M112" s="948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48"/>
      <c r="M113" s="948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12"/>
      <c r="P119" s="949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13"/>
      <c r="P120" s="950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01" t="s">
        <v>27</v>
      </c>
      <c r="G284" s="801"/>
      <c r="H284" s="802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9"/>
  <sheetViews>
    <sheetView tabSelected="1" topLeftCell="G1" workbookViewId="0">
      <pane ySplit="3" topLeftCell="A61" activePane="bottomLeft" state="frozen"/>
      <selection pane="bottomLeft" activeCell="L71" sqref="L7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3.5703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3" t="s">
        <v>616</v>
      </c>
      <c r="B1" s="803"/>
      <c r="C1" s="803"/>
      <c r="D1" s="803"/>
      <c r="E1" s="803"/>
      <c r="F1" s="803"/>
      <c r="G1" s="803"/>
      <c r="H1" s="803"/>
      <c r="I1" s="803"/>
      <c r="J1" s="803"/>
      <c r="K1" s="363"/>
      <c r="L1" s="562"/>
      <c r="M1" s="363"/>
      <c r="N1" s="363"/>
      <c r="O1" s="364"/>
      <c r="S1" s="804" t="s">
        <v>0</v>
      </c>
      <c r="T1" s="804"/>
      <c r="U1" s="4" t="s">
        <v>1</v>
      </c>
      <c r="V1" s="5" t="s">
        <v>2</v>
      </c>
      <c r="W1" s="806" t="s">
        <v>3</v>
      </c>
      <c r="X1" s="807"/>
    </row>
    <row r="2" spans="1:24" ht="24" thickBot="1" x14ac:dyDescent="0.4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365"/>
      <c r="L2" s="563"/>
      <c r="M2" s="365"/>
      <c r="N2" s="366"/>
      <c r="O2" s="367"/>
      <c r="Q2" s="6"/>
      <c r="R2" s="7"/>
      <c r="S2" s="805"/>
      <c r="T2" s="80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8" t="s">
        <v>16</v>
      </c>
      <c r="P3" s="80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98" t="s">
        <v>650</v>
      </c>
      <c r="X4" s="797">
        <v>4176</v>
      </c>
    </row>
    <row r="5" spans="1:24" ht="33" customHeight="1" thickTop="1" thickBot="1" x14ac:dyDescent="0.4">
      <c r="A5" s="649" t="s">
        <v>621</v>
      </c>
      <c r="B5" s="559" t="s">
        <v>639</v>
      </c>
      <c r="C5" s="78"/>
      <c r="D5" s="793"/>
      <c r="E5" s="34"/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94"/>
      <c r="R5" s="795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/>
      <c r="D6" s="56"/>
      <c r="E6" s="34">
        <f>D6*F6</f>
        <v>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/>
      <c r="D7" s="56"/>
      <c r="E7" s="34">
        <f>D7*F7</f>
        <v>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/>
      <c r="D8" s="56"/>
      <c r="E8" s="34">
        <f>D8*F8</f>
        <v>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73" t="s">
        <v>622</v>
      </c>
      <c r="B9" s="613" t="s">
        <v>623</v>
      </c>
      <c r="C9" s="55"/>
      <c r="D9" s="56"/>
      <c r="E9" s="34">
        <f t="shared" ref="E9:E61" si="4">D9*F9</f>
        <v>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9" t="s">
        <v>650</v>
      </c>
      <c r="X9" s="797">
        <v>4176</v>
      </c>
    </row>
    <row r="10" spans="1:24" ht="39" thickTop="1" thickBot="1" x14ac:dyDescent="0.4">
      <c r="A10" s="76" t="s">
        <v>625</v>
      </c>
      <c r="B10" s="613" t="s">
        <v>59</v>
      </c>
      <c r="C10" s="67"/>
      <c r="D10" s="56"/>
      <c r="E10" s="34">
        <f t="shared" si="4"/>
        <v>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800" t="s">
        <v>650</v>
      </c>
      <c r="X10" s="797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/>
      <c r="D11" s="56"/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800" t="s">
        <v>650</v>
      </c>
      <c r="X11" s="797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/>
      <c r="D12" s="56"/>
      <c r="E12" s="34">
        <f t="shared" si="4"/>
        <v>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946"/>
      <c r="M12" s="947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/>
      <c r="D13" s="56"/>
      <c r="E13" s="34">
        <f t="shared" si="4"/>
        <v>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/>
      <c r="D14" s="56"/>
      <c r="E14" s="34">
        <f t="shared" si="4"/>
        <v>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/>
      <c r="D15" s="56"/>
      <c r="E15" s="34">
        <f t="shared" si="4"/>
        <v>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/>
      <c r="D16" s="73"/>
      <c r="E16" s="34">
        <f t="shared" si="4"/>
        <v>0</v>
      </c>
      <c r="F16" s="504">
        <v>23470</v>
      </c>
      <c r="G16" s="658">
        <v>45186</v>
      </c>
      <c r="H16" s="453" t="s">
        <v>644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800" t="s">
        <v>650</v>
      </c>
      <c r="X16" s="797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/>
      <c r="D17" s="56"/>
      <c r="E17" s="34">
        <f t="shared" si="4"/>
        <v>0</v>
      </c>
      <c r="F17" s="504">
        <v>0</v>
      </c>
      <c r="G17" s="658">
        <v>45186</v>
      </c>
      <c r="H17" s="453" t="s">
        <v>645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800" t="s">
        <v>650</v>
      </c>
      <c r="X17" s="797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/>
      <c r="D18" s="56"/>
      <c r="E18" s="34">
        <f t="shared" si="4"/>
        <v>0</v>
      </c>
      <c r="F18" s="504">
        <v>26120</v>
      </c>
      <c r="G18" s="658">
        <v>45189</v>
      </c>
      <c r="H18" s="453" t="s">
        <v>648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/>
      <c r="D19" s="56"/>
      <c r="E19" s="34">
        <f t="shared" si="4"/>
        <v>0</v>
      </c>
      <c r="F19" s="504">
        <v>22060</v>
      </c>
      <c r="G19" s="658">
        <v>45191</v>
      </c>
      <c r="H19" s="453" t="s">
        <v>649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640</v>
      </c>
      <c r="B20" s="54" t="s">
        <v>60</v>
      </c>
      <c r="C20" s="77"/>
      <c r="D20" s="56"/>
      <c r="E20" s="34">
        <f t="shared" si="4"/>
        <v>0</v>
      </c>
      <c r="F20" s="504">
        <v>22320</v>
      </c>
      <c r="G20" s="658">
        <v>45194</v>
      </c>
      <c r="H20" s="453" t="s">
        <v>646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476"/>
      <c r="P20" s="666"/>
      <c r="Q20" s="64">
        <v>31400</v>
      </c>
      <c r="R20" s="65">
        <v>45195</v>
      </c>
      <c r="S20" s="47">
        <v>30240</v>
      </c>
      <c r="T20" s="48" t="s">
        <v>647</v>
      </c>
      <c r="U20" s="49"/>
      <c r="V20" s="50"/>
      <c r="W20" s="800" t="s">
        <v>650</v>
      </c>
      <c r="X20" s="797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/>
      <c r="D21" s="56"/>
      <c r="E21" s="34">
        <f t="shared" si="4"/>
        <v>0</v>
      </c>
      <c r="F21" s="504">
        <v>0</v>
      </c>
      <c r="G21" s="658">
        <v>45194</v>
      </c>
      <c r="H21" s="453" t="s">
        <v>646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476"/>
      <c r="P21" s="666"/>
      <c r="Q21" s="64">
        <v>0</v>
      </c>
      <c r="R21" s="65">
        <v>45195</v>
      </c>
      <c r="S21" s="47"/>
      <c r="T21" s="48"/>
      <c r="U21" s="49"/>
      <c r="V21" s="50"/>
      <c r="W21" s="800" t="s">
        <v>650</v>
      </c>
      <c r="X21" s="797">
        <v>0</v>
      </c>
    </row>
    <row r="22" spans="1:24" ht="24" customHeight="1" thickTop="1" thickBot="1" x14ac:dyDescent="0.4">
      <c r="A22" s="716" t="s">
        <v>621</v>
      </c>
      <c r="B22" s="54" t="s">
        <v>641</v>
      </c>
      <c r="C22" s="78"/>
      <c r="D22" s="56"/>
      <c r="E22" s="34">
        <f t="shared" si="4"/>
        <v>0</v>
      </c>
      <c r="F22" s="504">
        <v>22670</v>
      </c>
      <c r="G22" s="658">
        <v>45196</v>
      </c>
      <c r="H22" s="453"/>
      <c r="I22" s="491">
        <v>22670</v>
      </c>
      <c r="J22" s="39">
        <f t="shared" si="2"/>
        <v>0</v>
      </c>
      <c r="K22" s="40">
        <v>48.2</v>
      </c>
      <c r="L22" s="566"/>
      <c r="M22" s="61"/>
      <c r="N22" s="42" t="s">
        <v>26</v>
      </c>
      <c r="O22" s="478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/>
      <c r="D23" s="56"/>
      <c r="E23" s="34">
        <f t="shared" si="4"/>
        <v>0</v>
      </c>
      <c r="F23" s="608">
        <v>23480</v>
      </c>
      <c r="G23" s="658">
        <v>45198</v>
      </c>
      <c r="H23" s="453"/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476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73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2"/>
        <v>0</v>
      </c>
      <c r="K63" s="40"/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816" t="s">
        <v>43</v>
      </c>
      <c r="B64" s="153" t="s">
        <v>23</v>
      </c>
      <c r="C64" s="159"/>
      <c r="D64" s="160"/>
      <c r="E64" s="56"/>
      <c r="F64" s="155"/>
      <c r="G64" s="895"/>
      <c r="H64" s="893"/>
      <c r="I64" s="155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817"/>
      <c r="B65" s="153" t="s">
        <v>126</v>
      </c>
      <c r="C65" s="161"/>
      <c r="D65" s="160"/>
      <c r="E65" s="56"/>
      <c r="F65" s="155"/>
      <c r="G65" s="896"/>
      <c r="H65" s="894"/>
      <c r="I65" s="155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55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55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42" t="s">
        <v>136</v>
      </c>
      <c r="B71" s="743" t="s">
        <v>137</v>
      </c>
      <c r="C71" s="783" t="s">
        <v>617</v>
      </c>
      <c r="D71" s="743"/>
      <c r="E71" s="743"/>
      <c r="F71" s="743">
        <v>480</v>
      </c>
      <c r="G71" s="788">
        <v>45170</v>
      </c>
      <c r="H71" s="779" t="s">
        <v>618</v>
      </c>
      <c r="I71" s="744">
        <v>480</v>
      </c>
      <c r="J71" s="39">
        <f t="shared" ref="J71:J208" si="5">I71-F71</f>
        <v>0</v>
      </c>
      <c r="K71" s="688">
        <v>275</v>
      </c>
      <c r="L71" s="1024" t="s">
        <v>651</v>
      </c>
      <c r="M71" s="468"/>
      <c r="N71" s="42">
        <f t="shared" si="3"/>
        <v>132000</v>
      </c>
      <c r="O71" s="1023" t="s">
        <v>21</v>
      </c>
      <c r="P71" s="791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10" t="s">
        <v>634</v>
      </c>
      <c r="B72" s="785" t="s">
        <v>630</v>
      </c>
      <c r="C72" s="1011" t="s">
        <v>632</v>
      </c>
      <c r="D72" s="782"/>
      <c r="E72" s="743"/>
      <c r="F72" s="781">
        <v>221.06</v>
      </c>
      <c r="G72" s="1013">
        <v>45183</v>
      </c>
      <c r="H72" s="1015" t="s">
        <v>633</v>
      </c>
      <c r="I72" s="778">
        <v>221</v>
      </c>
      <c r="J72" s="39">
        <f t="shared" si="5"/>
        <v>-6.0000000000002274E-2</v>
      </c>
      <c r="K72" s="688">
        <v>95</v>
      </c>
      <c r="L72" s="1021" t="s">
        <v>143</v>
      </c>
      <c r="M72" s="468"/>
      <c r="N72" s="42">
        <f t="shared" ref="N72:N137" si="6">K72*I72</f>
        <v>20995</v>
      </c>
      <c r="O72" s="1017" t="s">
        <v>21</v>
      </c>
      <c r="P72" s="1019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835"/>
      <c r="B73" s="785" t="s">
        <v>631</v>
      </c>
      <c r="C73" s="1012"/>
      <c r="D73" s="782"/>
      <c r="E73" s="743"/>
      <c r="F73" s="787">
        <v>4800</v>
      </c>
      <c r="G73" s="1014"/>
      <c r="H73" s="1016"/>
      <c r="I73" s="778">
        <v>4800</v>
      </c>
      <c r="J73" s="39">
        <v>0</v>
      </c>
      <c r="K73" s="688">
        <v>35</v>
      </c>
      <c r="L73" s="1022"/>
      <c r="M73" s="468"/>
      <c r="N73" s="42">
        <f t="shared" si="6"/>
        <v>168000</v>
      </c>
      <c r="O73" s="1018"/>
      <c r="P73" s="1020"/>
      <c r="Q73" s="543"/>
      <c r="R73" s="125"/>
      <c r="S73" s="48"/>
      <c r="T73" s="48"/>
      <c r="U73" s="49"/>
      <c r="V73" s="50"/>
    </row>
    <row r="74" spans="1:22" ht="18.75" x14ac:dyDescent="0.3">
      <c r="A74" s="786" t="s">
        <v>642</v>
      </c>
      <c r="B74" s="743" t="s">
        <v>65</v>
      </c>
      <c r="C74" s="784"/>
      <c r="D74" s="743"/>
      <c r="E74" s="743"/>
      <c r="F74" s="743">
        <v>600</v>
      </c>
      <c r="G74" s="789">
        <v>45195</v>
      </c>
      <c r="H74" s="780" t="s">
        <v>643</v>
      </c>
      <c r="I74" s="744">
        <v>600</v>
      </c>
      <c r="J74" s="39">
        <f t="shared" si="5"/>
        <v>0</v>
      </c>
      <c r="K74" s="688">
        <v>275</v>
      </c>
      <c r="L74" s="755"/>
      <c r="M74" s="468"/>
      <c r="N74" s="42">
        <f t="shared" si="6"/>
        <v>165000</v>
      </c>
      <c r="O74" s="790"/>
      <c r="P74" s="792"/>
      <c r="Q74" s="375"/>
      <c r="R74" s="125"/>
      <c r="S74" s="48"/>
      <c r="T74" s="48"/>
      <c r="U74" s="49"/>
      <c r="V74" s="50"/>
    </row>
    <row r="75" spans="1:22" ht="18.75" x14ac:dyDescent="0.3">
      <c r="A75" s="742"/>
      <c r="B75" s="743"/>
      <c r="C75" s="743"/>
      <c r="D75" s="743"/>
      <c r="E75" s="743"/>
      <c r="F75" s="743"/>
      <c r="G75" s="748"/>
      <c r="H75" s="745"/>
      <c r="I75" s="744"/>
      <c r="J75" s="39">
        <f t="shared" si="5"/>
        <v>0</v>
      </c>
      <c r="K75" s="688"/>
      <c r="L75" s="755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743"/>
      <c r="G76" s="749"/>
      <c r="H76" s="750"/>
      <c r="I76" s="744"/>
      <c r="J76" s="39">
        <f t="shared" si="5"/>
        <v>0</v>
      </c>
      <c r="K76" s="688"/>
      <c r="L76" s="762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2"/>
      <c r="J77" s="39">
        <f t="shared" si="5"/>
        <v>0</v>
      </c>
      <c r="K77" s="687"/>
      <c r="L77" s="762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5"/>
        <v>0</v>
      </c>
      <c r="K78" s="688"/>
      <c r="L78" s="762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51"/>
      <c r="H79" s="750"/>
      <c r="I79" s="753"/>
      <c r="J79" s="39">
        <f t="shared" si="5"/>
        <v>0</v>
      </c>
      <c r="K79" s="688"/>
      <c r="L79" s="762"/>
      <c r="M79" s="763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743"/>
      <c r="G80" s="748"/>
      <c r="H80" s="745"/>
      <c r="I80" s="744"/>
      <c r="J80" s="39">
        <f t="shared" si="5"/>
        <v>0</v>
      </c>
      <c r="K80" s="688"/>
      <c r="L80" s="755"/>
      <c r="M80" s="763"/>
      <c r="N80" s="42">
        <f t="shared" si="6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743"/>
      <c r="G81" s="748"/>
      <c r="H81" s="745"/>
      <c r="I81" s="744"/>
      <c r="J81" s="39">
        <f t="shared" si="5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5"/>
        <v>0</v>
      </c>
      <c r="K82" s="688"/>
      <c r="L82" s="764"/>
      <c r="M82" s="468"/>
      <c r="N82" s="42">
        <f t="shared" si="6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5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743"/>
      <c r="G84" s="751"/>
      <c r="H84" s="750"/>
      <c r="I84" s="744"/>
      <c r="J84" s="39">
        <f t="shared" si="5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743"/>
      <c r="G85" s="748"/>
      <c r="H85" s="746"/>
      <c r="I85" s="744"/>
      <c r="J85" s="39">
        <f t="shared" si="5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5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5"/>
        <v>0</v>
      </c>
      <c r="K87" s="688"/>
      <c r="L87" s="756"/>
      <c r="M87" s="468"/>
      <c r="N87" s="42">
        <f t="shared" ref="N87:N95" si="7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5"/>
        <v>0</v>
      </c>
      <c r="K88" s="688"/>
      <c r="L88" s="757"/>
      <c r="M88" s="468"/>
      <c r="N88" s="42">
        <f t="shared" si="7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5"/>
        <v>0</v>
      </c>
      <c r="K89" s="688"/>
      <c r="L89" s="757"/>
      <c r="M89" s="468"/>
      <c r="N89" s="42">
        <f t="shared" si="7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743"/>
      <c r="G90" s="748"/>
      <c r="H90" s="745"/>
      <c r="I90" s="744"/>
      <c r="J90" s="39">
        <f t="shared" si="5"/>
        <v>0</v>
      </c>
      <c r="K90" s="688"/>
      <c r="L90" s="757"/>
      <c r="M90" s="468"/>
      <c r="N90" s="42">
        <f t="shared" si="7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5"/>
        <v>0</v>
      </c>
      <c r="K91" s="688"/>
      <c r="L91" s="757"/>
      <c r="M91" s="468"/>
      <c r="N91" s="42">
        <f t="shared" si="7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743"/>
      <c r="G92" s="751"/>
      <c r="H92" s="750"/>
      <c r="I92" s="744"/>
      <c r="J92" s="39">
        <f t="shared" si="5"/>
        <v>0</v>
      </c>
      <c r="K92" s="688"/>
      <c r="L92" s="756"/>
      <c r="M92" s="468"/>
      <c r="N92" s="42">
        <f t="shared" si="7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743"/>
      <c r="G93" s="748"/>
      <c r="H93" s="754"/>
      <c r="I93" s="744"/>
      <c r="J93" s="39">
        <f t="shared" si="5"/>
        <v>0</v>
      </c>
      <c r="K93" s="688"/>
      <c r="L93" s="756"/>
      <c r="M93" s="468"/>
      <c r="N93" s="42">
        <f t="shared" si="7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5"/>
        <v>0</v>
      </c>
      <c r="K94" s="628"/>
      <c r="L94" s="767"/>
      <c r="M94" s="468"/>
      <c r="N94" s="42">
        <f t="shared" si="7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47"/>
      <c r="I95" s="744"/>
      <c r="J95" s="39">
        <f t="shared" si="5"/>
        <v>0</v>
      </c>
      <c r="K95" s="628"/>
      <c r="L95" s="767"/>
      <c r="M95" s="468"/>
      <c r="N95" s="42">
        <f t="shared" si="7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5"/>
        <v>0</v>
      </c>
      <c r="K96" s="628"/>
      <c r="L96" s="767"/>
      <c r="M96" s="468"/>
      <c r="N96" s="42">
        <f t="shared" si="6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5"/>
        <v>0</v>
      </c>
      <c r="K97" s="628"/>
      <c r="L97" s="767"/>
      <c r="M97" s="468"/>
      <c r="N97" s="42">
        <f t="shared" si="6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743"/>
      <c r="G98" s="751"/>
      <c r="H98" s="750"/>
      <c r="I98" s="744"/>
      <c r="J98" s="39">
        <f t="shared" si="5"/>
        <v>0</v>
      </c>
      <c r="K98" s="628"/>
      <c r="L98" s="767"/>
      <c r="M98" s="468"/>
      <c r="N98" s="42">
        <f t="shared" si="6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743"/>
      <c r="G99" s="749"/>
      <c r="H99" s="747"/>
      <c r="I99" s="744"/>
      <c r="J99" s="39">
        <f t="shared" si="5"/>
        <v>0</v>
      </c>
      <c r="K99" s="628"/>
      <c r="L99" s="768"/>
      <c r="M99" s="468"/>
      <c r="N99" s="42">
        <f t="shared" si="6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5"/>
        <v>0</v>
      </c>
      <c r="K100" s="628"/>
      <c r="L100" s="768"/>
      <c r="M100" s="468"/>
      <c r="N100" s="42">
        <f t="shared" si="6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5"/>
        <v>0</v>
      </c>
      <c r="K101" s="628"/>
      <c r="L101" s="768"/>
      <c r="M101" s="468"/>
      <c r="N101" s="42">
        <f t="shared" si="6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743"/>
      <c r="G102" s="751"/>
      <c r="H102" s="747"/>
      <c r="I102" s="744"/>
      <c r="J102" s="39">
        <f t="shared" si="5"/>
        <v>0</v>
      </c>
      <c r="K102" s="628"/>
      <c r="L102" s="768"/>
      <c r="M102" s="468"/>
      <c r="N102" s="42">
        <f t="shared" si="6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743"/>
      <c r="G103" s="749"/>
      <c r="H103" s="747"/>
      <c r="I103" s="744"/>
      <c r="J103" s="39">
        <f t="shared" si="5"/>
        <v>0</v>
      </c>
      <c r="K103" s="628"/>
      <c r="L103" s="758"/>
      <c r="M103" s="468"/>
      <c r="N103" s="42">
        <f t="shared" si="6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55"/>
      <c r="G104" s="659"/>
      <c r="H104" s="168"/>
      <c r="I104" s="155"/>
      <c r="J104" s="39">
        <f t="shared" si="5"/>
        <v>0</v>
      </c>
      <c r="K104" s="628"/>
      <c r="L104" s="758"/>
      <c r="M104" s="468"/>
      <c r="N104" s="42">
        <f t="shared" si="6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8"/>
      <c r="I105" s="155"/>
      <c r="J105" s="39">
        <f t="shared" si="5"/>
        <v>0</v>
      </c>
      <c r="K105" s="688"/>
      <c r="L105" s="758"/>
      <c r="M105" s="468"/>
      <c r="N105" s="42">
        <f t="shared" si="6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5"/>
        <v>0</v>
      </c>
      <c r="K106" s="688"/>
      <c r="L106" s="758"/>
      <c r="M106" s="468"/>
      <c r="N106" s="42">
        <f t="shared" si="6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8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55"/>
      <c r="G108" s="659"/>
      <c r="H108" s="164"/>
      <c r="I108" s="155"/>
      <c r="J108" s="39">
        <f t="shared" si="5"/>
        <v>0</v>
      </c>
      <c r="K108" s="688"/>
      <c r="L108" s="758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8">D109*F109</f>
        <v>0</v>
      </c>
      <c r="F109" s="155"/>
      <c r="G109" s="659"/>
      <c r="H109" s="164"/>
      <c r="I109" s="155"/>
      <c r="J109" s="39">
        <f t="shared" si="5"/>
        <v>0</v>
      </c>
      <c r="K109" s="234"/>
      <c r="L109" s="575"/>
      <c r="M109" s="81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8"/>
        <v>0</v>
      </c>
      <c r="F110" s="155"/>
      <c r="G110" s="659"/>
      <c r="H110" s="168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8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8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8"/>
        <v>0</v>
      </c>
      <c r="F113" s="60"/>
      <c r="G113" s="120"/>
      <c r="H113" s="59"/>
      <c r="I113" s="60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8"/>
        <v>0</v>
      </c>
      <c r="F114" s="60"/>
      <c r="G114" s="120"/>
      <c r="H114" s="59"/>
      <c r="I114" s="60"/>
      <c r="J114" s="39">
        <f t="shared" si="5"/>
        <v>0</v>
      </c>
      <c r="K114" s="234"/>
      <c r="L114" s="759"/>
      <c r="M114" s="759"/>
      <c r="N114" s="42">
        <f t="shared" si="6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8"/>
        <v>0</v>
      </c>
      <c r="F115" s="60"/>
      <c r="G115" s="120"/>
      <c r="H115" s="59"/>
      <c r="I115" s="60"/>
      <c r="J115" s="39">
        <f t="shared" si="5"/>
        <v>0</v>
      </c>
      <c r="K115" s="234"/>
      <c r="L115" s="759"/>
      <c r="M115" s="759"/>
      <c r="N115" s="42">
        <f t="shared" si="6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8"/>
        <v>0</v>
      </c>
      <c r="F116" s="60"/>
      <c r="G116" s="120"/>
      <c r="H116" s="59"/>
      <c r="I116" s="60"/>
      <c r="J116" s="39">
        <f t="shared" si="5"/>
        <v>0</v>
      </c>
      <c r="K116" s="234"/>
      <c r="L116" s="760"/>
      <c r="M116" s="761"/>
      <c r="N116" s="42">
        <f t="shared" si="6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8"/>
        <v>0</v>
      </c>
      <c r="F117" s="60"/>
      <c r="G117" s="120"/>
      <c r="H117" s="59"/>
      <c r="I117" s="60"/>
      <c r="J117" s="39">
        <f t="shared" si="5"/>
        <v>0</v>
      </c>
      <c r="K117" s="234"/>
      <c r="L117" s="760"/>
      <c r="M117" s="761"/>
      <c r="N117" s="42">
        <f t="shared" si="6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8"/>
        <v>0</v>
      </c>
      <c r="F118" s="60"/>
      <c r="G118" s="120"/>
      <c r="H118" s="59"/>
      <c r="I118" s="60"/>
      <c r="J118" s="39">
        <f t="shared" si="5"/>
        <v>0</v>
      </c>
      <c r="K118" s="234"/>
      <c r="L118" s="575"/>
      <c r="M118" s="81"/>
      <c r="N118" s="42">
        <f t="shared" si="6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8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8"/>
        <v>0</v>
      </c>
      <c r="F120" s="60"/>
      <c r="G120" s="120"/>
      <c r="H120" s="59"/>
      <c r="I120" s="60"/>
      <c r="J120" s="39">
        <f t="shared" si="5"/>
        <v>0</v>
      </c>
      <c r="K120" s="81"/>
      <c r="L120" s="582"/>
      <c r="M120" s="583"/>
      <c r="N120" s="42">
        <f t="shared" si="6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8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8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8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8"/>
        <v>0</v>
      </c>
      <c r="F124" s="60"/>
      <c r="G124" s="120"/>
      <c r="H124" s="59"/>
      <c r="I124" s="60"/>
      <c r="J124" s="39">
        <f t="shared" si="5"/>
        <v>0</v>
      </c>
      <c r="K124" s="81"/>
      <c r="L124" s="566"/>
      <c r="M124" s="61"/>
      <c r="N124" s="42">
        <f t="shared" si="6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8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8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8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8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8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8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8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8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8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8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8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8"/>
        <v>0</v>
      </c>
      <c r="F136" s="38"/>
      <c r="G136" s="740"/>
      <c r="H136" s="73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120"/>
      <c r="H137" s="59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8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ref="N138:N262" si="9">K138*I138</f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8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si="9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8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9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8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9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8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9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8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9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8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9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8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9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9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8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9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8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9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8"/>
        <v>0</v>
      </c>
      <c r="F149" s="60"/>
      <c r="G149" s="120"/>
      <c r="H149" s="205"/>
      <c r="I149" s="60"/>
      <c r="J149" s="39">
        <f t="shared" si="5"/>
        <v>0</v>
      </c>
      <c r="K149" s="81"/>
      <c r="L149" s="566"/>
      <c r="M149" s="61"/>
      <c r="N149" s="42">
        <f t="shared" si="9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8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9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8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9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8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9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120"/>
      <c r="H153" s="206"/>
      <c r="I153" s="60"/>
      <c r="J153" s="39">
        <f t="shared" si="5"/>
        <v>0</v>
      </c>
      <c r="K153" s="81"/>
      <c r="L153" s="566"/>
      <c r="M153" s="61"/>
      <c r="N153" s="42">
        <f t="shared" si="9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9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8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9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8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9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8"/>
        <v>0</v>
      </c>
      <c r="F157" s="60"/>
      <c r="G157" s="120"/>
      <c r="H157" s="205"/>
      <c r="I157" s="60"/>
      <c r="J157" s="39">
        <f t="shared" si="5"/>
        <v>0</v>
      </c>
      <c r="K157" s="81"/>
      <c r="L157" s="566"/>
      <c r="M157" s="61"/>
      <c r="N157" s="42">
        <f t="shared" si="9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8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9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9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8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9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8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9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8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9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8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9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9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8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9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8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9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8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9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8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9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8"/>
        <v>0</v>
      </c>
      <c r="F169" s="60"/>
      <c r="G169" s="120"/>
      <c r="H169" s="206"/>
      <c r="I169" s="60"/>
      <c r="J169" s="39">
        <f t="shared" si="5"/>
        <v>0</v>
      </c>
      <c r="K169" s="81"/>
      <c r="L169" s="566"/>
      <c r="M169" s="61"/>
      <c r="N169" s="42">
        <f t="shared" si="9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8"/>
        <v>0</v>
      </c>
      <c r="F170" s="60"/>
      <c r="G170" s="120"/>
      <c r="H170" s="213"/>
      <c r="I170" s="60"/>
      <c r="J170" s="39">
        <f t="shared" si="5"/>
        <v>0</v>
      </c>
      <c r="K170" s="81"/>
      <c r="L170" s="566"/>
      <c r="M170" s="61"/>
      <c r="N170" s="42">
        <f t="shared" si="9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8"/>
        <v>0</v>
      </c>
      <c r="F171" s="60"/>
      <c r="G171" s="120"/>
      <c r="H171" s="205"/>
      <c r="I171" s="60"/>
      <c r="J171" s="39">
        <f t="shared" si="5"/>
        <v>0</v>
      </c>
      <c r="K171" s="81"/>
      <c r="L171" s="566"/>
      <c r="M171" s="61"/>
      <c r="N171" s="42">
        <f t="shared" si="9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8"/>
        <v>0</v>
      </c>
      <c r="F172" s="60"/>
      <c r="G172" s="120"/>
      <c r="H172" s="215"/>
      <c r="I172" s="60"/>
      <c r="J172" s="39">
        <f t="shared" si="5"/>
        <v>0</v>
      </c>
      <c r="K172" s="81"/>
      <c r="L172" s="566"/>
      <c r="M172" s="61"/>
      <c r="N172" s="42">
        <f t="shared" si="9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8"/>
        <v>0</v>
      </c>
      <c r="F173" s="60"/>
      <c r="G173" s="661"/>
      <c r="H173" s="222"/>
      <c r="I173" s="60"/>
      <c r="J173" s="39">
        <f t="shared" si="5"/>
        <v>0</v>
      </c>
      <c r="K173" s="81"/>
      <c r="L173" s="566"/>
      <c r="M173" s="61"/>
      <c r="N173" s="42">
        <f t="shared" si="9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8"/>
        <v>0</v>
      </c>
      <c r="F174" s="60"/>
      <c r="G174" s="224"/>
      <c r="H174" s="215"/>
      <c r="I174" s="60"/>
      <c r="J174" s="39">
        <f t="shared" si="5"/>
        <v>0</v>
      </c>
      <c r="K174" s="81"/>
      <c r="L174" s="566"/>
      <c r="M174" s="61"/>
      <c r="N174" s="42">
        <f t="shared" si="9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10">D175*F175</f>
        <v>0</v>
      </c>
      <c r="F175" s="60"/>
      <c r="G175" s="224"/>
      <c r="H175" s="222"/>
      <c r="I175" s="60"/>
      <c r="J175" s="39">
        <f t="shared" si="5"/>
        <v>0</v>
      </c>
      <c r="K175" s="225"/>
      <c r="L175" s="566"/>
      <c r="M175" s="61" t="s">
        <v>26</v>
      </c>
      <c r="N175" s="42">
        <f t="shared" si="9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10"/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/>
      <c r="N176" s="42">
        <f t="shared" si="9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10"/>
        <v>0</v>
      </c>
      <c r="F177" s="60"/>
      <c r="G177" s="224"/>
      <c r="H177" s="227"/>
      <c r="I177" s="60"/>
      <c r="J177" s="39">
        <f t="shared" si="5"/>
        <v>0</v>
      </c>
      <c r="K177" s="81"/>
      <c r="L177" s="566"/>
      <c r="M177" s="61"/>
      <c r="N177" s="42">
        <f t="shared" si="9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10"/>
        <v>0</v>
      </c>
      <c r="F178" s="60"/>
      <c r="G178" s="224"/>
      <c r="H178" s="205"/>
      <c r="I178" s="60"/>
      <c r="J178" s="39">
        <f t="shared" si="5"/>
        <v>0</v>
      </c>
      <c r="K178" s="225"/>
      <c r="L178" s="570"/>
      <c r="M178" s="231"/>
      <c r="N178" s="42">
        <f t="shared" si="9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10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9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10"/>
        <v>0</v>
      </c>
      <c r="F180" s="60"/>
      <c r="G180" s="224"/>
      <c r="H180" s="232"/>
      <c r="I180" s="60"/>
      <c r="J180" s="39">
        <f t="shared" si="5"/>
        <v>0</v>
      </c>
      <c r="K180" s="233"/>
      <c r="L180" s="570"/>
      <c r="M180" s="231"/>
      <c r="N180" s="42">
        <f t="shared" si="9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0"/>
        <v>0</v>
      </c>
      <c r="F181" s="60"/>
      <c r="G181" s="224"/>
      <c r="H181" s="205"/>
      <c r="I181" s="60"/>
      <c r="J181" s="39">
        <f t="shared" si="5"/>
        <v>0</v>
      </c>
      <c r="K181" s="234"/>
      <c r="L181" s="571"/>
      <c r="M181" s="235"/>
      <c r="N181" s="42">
        <f t="shared" si="9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10"/>
        <v>0</v>
      </c>
      <c r="F182" s="237"/>
      <c r="G182" s="224"/>
      <c r="H182" s="213"/>
      <c r="I182" s="60"/>
      <c r="J182" s="39">
        <f t="shared" si="5"/>
        <v>0</v>
      </c>
      <c r="K182" s="234"/>
      <c r="L182" s="572"/>
      <c r="M182" s="238"/>
      <c r="N182" s="42">
        <f t="shared" si="9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10"/>
        <v>0</v>
      </c>
      <c r="F183" s="60"/>
      <c r="G183" s="224"/>
      <c r="H183" s="205"/>
      <c r="I183" s="60"/>
      <c r="J183" s="39">
        <f t="shared" si="5"/>
        <v>0</v>
      </c>
      <c r="K183" s="234"/>
      <c r="L183" s="570"/>
      <c r="M183" s="231"/>
      <c r="N183" s="42">
        <f t="shared" si="9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10"/>
        <v>0</v>
      </c>
      <c r="F184" s="60"/>
      <c r="G184" s="224"/>
      <c r="H184" s="239"/>
      <c r="I184" s="60"/>
      <c r="J184" s="39">
        <f t="shared" si="5"/>
        <v>0</v>
      </c>
      <c r="K184" s="81"/>
      <c r="L184" s="570"/>
      <c r="M184" s="231"/>
      <c r="N184" s="42">
        <f t="shared" si="9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0"/>
        <v>0</v>
      </c>
      <c r="F185" s="60"/>
      <c r="G185" s="224"/>
      <c r="H185" s="215"/>
      <c r="I185" s="60"/>
      <c r="J185" s="39">
        <f t="shared" si="5"/>
        <v>0</v>
      </c>
      <c r="K185" s="234"/>
      <c r="L185" s="570"/>
      <c r="M185" s="231"/>
      <c r="N185" s="42">
        <f t="shared" si="9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0"/>
        <v>0</v>
      </c>
      <c r="F186" s="60"/>
      <c r="G186" s="224"/>
      <c r="H186" s="175"/>
      <c r="I186" s="60"/>
      <c r="J186" s="39">
        <f t="shared" si="5"/>
        <v>0</v>
      </c>
      <c r="K186" s="234"/>
      <c r="L186" s="570"/>
      <c r="M186" s="231"/>
      <c r="N186" s="42">
        <f t="shared" si="9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0"/>
        <v>0</v>
      </c>
      <c r="F187" s="60"/>
      <c r="G187" s="224"/>
      <c r="H187" s="240"/>
      <c r="I187" s="60"/>
      <c r="J187" s="39">
        <f t="shared" si="5"/>
        <v>0</v>
      </c>
      <c r="K187" s="234"/>
      <c r="L187" s="573"/>
      <c r="M187" s="241"/>
      <c r="N187" s="42">
        <f t="shared" si="9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60"/>
      <c r="G188" s="224"/>
      <c r="H188" s="175"/>
      <c r="I188" s="60"/>
      <c r="J188" s="39">
        <f t="shared" si="5"/>
        <v>0</v>
      </c>
      <c r="K188" s="234"/>
      <c r="L188" s="573"/>
      <c r="M188" s="241"/>
      <c r="N188" s="42">
        <f t="shared" si="9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9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0"/>
        <v>0</v>
      </c>
      <c r="F190" s="60"/>
      <c r="G190" s="224"/>
      <c r="H190" s="175"/>
      <c r="I190" s="60"/>
      <c r="J190" s="39">
        <f t="shared" si="5"/>
        <v>0</v>
      </c>
      <c r="K190" s="81"/>
      <c r="L190" s="566"/>
      <c r="M190" s="61"/>
      <c r="N190" s="42">
        <f t="shared" si="9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10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9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0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9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10"/>
        <v>0</v>
      </c>
      <c r="F193" s="60"/>
      <c r="G193" s="224"/>
      <c r="H193" s="227"/>
      <c r="I193" s="60"/>
      <c r="J193" s="39">
        <f t="shared" si="5"/>
        <v>0</v>
      </c>
      <c r="K193" s="81"/>
      <c r="L193" s="566"/>
      <c r="M193" s="61"/>
      <c r="N193" s="42">
        <f t="shared" si="9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10"/>
        <v>0</v>
      </c>
      <c r="F194" s="60"/>
      <c r="G194" s="224"/>
      <c r="H194" s="59"/>
      <c r="I194" s="60"/>
      <c r="J194" s="39">
        <f t="shared" si="5"/>
        <v>0</v>
      </c>
      <c r="K194" s="81"/>
      <c r="L194" s="566"/>
      <c r="M194" s="61"/>
      <c r="N194" s="42">
        <f t="shared" si="9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10"/>
        <v>0</v>
      </c>
      <c r="F195" s="60"/>
      <c r="G195" s="224"/>
      <c r="H195" s="227"/>
      <c r="I195" s="60"/>
      <c r="J195" s="39">
        <f t="shared" si="5"/>
        <v>0</v>
      </c>
      <c r="K195" s="81"/>
      <c r="L195" s="566"/>
      <c r="M195" s="61"/>
      <c r="N195" s="42">
        <f t="shared" si="9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10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9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10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9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0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9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10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9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10"/>
        <v>0</v>
      </c>
      <c r="F200" s="60"/>
      <c r="G200" s="209"/>
      <c r="H200" s="227"/>
      <c r="I200" s="60"/>
      <c r="J200" s="39">
        <f t="shared" si="5"/>
        <v>0</v>
      </c>
      <c r="K200" s="81"/>
      <c r="L200" s="566"/>
      <c r="M200" s="61"/>
      <c r="N200" s="42">
        <f t="shared" si="9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0"/>
        <v>0</v>
      </c>
      <c r="F201" s="60"/>
      <c r="G201" s="120"/>
      <c r="H201" s="227"/>
      <c r="I201" s="60"/>
      <c r="J201" s="39">
        <f t="shared" si="5"/>
        <v>0</v>
      </c>
      <c r="K201" s="81"/>
      <c r="L201" s="566"/>
      <c r="M201" s="61"/>
      <c r="N201" s="42">
        <f t="shared" si="9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10"/>
        <v>0</v>
      </c>
      <c r="F202" s="254"/>
      <c r="G202" s="224"/>
      <c r="H202" s="255"/>
      <c r="I202" s="254"/>
      <c r="J202" s="39">
        <f t="shared" si="5"/>
        <v>0</v>
      </c>
      <c r="N202" s="42">
        <f t="shared" si="9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10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9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0"/>
        <v>0</v>
      </c>
      <c r="F204" s="60"/>
      <c r="G204" s="224"/>
      <c r="H204" s="227"/>
      <c r="I204" s="60"/>
      <c r="J204" s="39">
        <f t="shared" si="5"/>
        <v>0</v>
      </c>
      <c r="K204" s="81"/>
      <c r="L204" s="566"/>
      <c r="M204" s="61"/>
      <c r="N204" s="42">
        <f t="shared" si="9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9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10"/>
        <v>0</v>
      </c>
      <c r="F206" s="60"/>
      <c r="G206" s="209"/>
      <c r="H206" s="227"/>
      <c r="I206" s="60"/>
      <c r="J206" s="39">
        <f t="shared" si="5"/>
        <v>0</v>
      </c>
      <c r="K206" s="81"/>
      <c r="L206" s="566"/>
      <c r="M206" s="61"/>
      <c r="N206" s="42">
        <f t="shared" si="9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0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9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0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9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10"/>
        <v>0</v>
      </c>
      <c r="F209" s="60"/>
      <c r="G209" s="209"/>
      <c r="H209" s="227"/>
      <c r="I209" s="60"/>
      <c r="J209" s="39">
        <f t="shared" ref="J209:J272" si="11">I209-F209</f>
        <v>0</v>
      </c>
      <c r="K209" s="81"/>
      <c r="L209" s="566"/>
      <c r="M209" s="61"/>
      <c r="N209" s="42">
        <f t="shared" si="9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10"/>
        <v>0</v>
      </c>
      <c r="F210" s="60"/>
      <c r="G210" s="209"/>
      <c r="H210" s="227"/>
      <c r="I210" s="60"/>
      <c r="J210" s="39">
        <f t="shared" si="11"/>
        <v>0</v>
      </c>
      <c r="K210" s="81"/>
      <c r="L210" s="566"/>
      <c r="M210" s="61"/>
      <c r="N210" s="42">
        <f t="shared" si="9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9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9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9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9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10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9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10"/>
        <v>0</v>
      </c>
      <c r="F216" s="60"/>
      <c r="G216" s="120"/>
      <c r="H216" s="227"/>
      <c r="I216" s="60"/>
      <c r="J216" s="39">
        <f t="shared" si="11"/>
        <v>0</v>
      </c>
      <c r="K216" s="81"/>
      <c r="L216" s="566"/>
      <c r="M216" s="61"/>
      <c r="N216" s="42">
        <f t="shared" si="9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10"/>
        <v>0</v>
      </c>
      <c r="F217" s="60"/>
      <c r="G217" s="224"/>
      <c r="H217" s="227"/>
      <c r="I217" s="60"/>
      <c r="J217" s="39">
        <f t="shared" si="11"/>
        <v>0</v>
      </c>
      <c r="K217" s="81"/>
      <c r="L217" s="566"/>
      <c r="M217" s="61"/>
      <c r="N217" s="42">
        <f t="shared" si="9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0"/>
        <v>0</v>
      </c>
      <c r="F218" s="60"/>
      <c r="G218" s="224"/>
      <c r="H218" s="227"/>
      <c r="I218" s="60"/>
      <c r="J218" s="39">
        <f t="shared" si="11"/>
        <v>0</v>
      </c>
      <c r="K218" s="81"/>
      <c r="L218" s="566"/>
      <c r="M218" s="61"/>
      <c r="N218" s="42">
        <f t="shared" si="9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0"/>
        <v>0</v>
      </c>
      <c r="F219" s="60"/>
      <c r="G219" s="224"/>
      <c r="H219" s="227"/>
      <c r="I219" s="60"/>
      <c r="J219" s="39">
        <f t="shared" si="11"/>
        <v>0</v>
      </c>
      <c r="K219" s="81"/>
      <c r="L219" s="566"/>
      <c r="M219" s="61"/>
      <c r="N219" s="42">
        <f t="shared" si="9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0"/>
        <v>0</v>
      </c>
      <c r="F220" s="268"/>
      <c r="G220" s="209"/>
      <c r="H220" s="227"/>
      <c r="I220" s="60"/>
      <c r="J220" s="39">
        <f t="shared" si="11"/>
        <v>0</v>
      </c>
      <c r="K220" s="81"/>
      <c r="L220" s="566"/>
      <c r="M220" s="61"/>
      <c r="N220" s="42">
        <f t="shared" si="9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0"/>
        <v>0</v>
      </c>
      <c r="F221" s="268"/>
      <c r="G221" s="209"/>
      <c r="H221" s="227"/>
      <c r="I221" s="60"/>
      <c r="J221" s="39">
        <f t="shared" si="11"/>
        <v>0</v>
      </c>
      <c r="K221" s="81"/>
      <c r="L221" s="566"/>
      <c r="M221" s="61"/>
      <c r="N221" s="42">
        <f t="shared" si="9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0"/>
        <v>0</v>
      </c>
      <c r="F222" s="268"/>
      <c r="G222" s="209"/>
      <c r="H222" s="227"/>
      <c r="I222" s="60"/>
      <c r="J222" s="39">
        <f t="shared" si="11"/>
        <v>0</v>
      </c>
      <c r="K222" s="81"/>
      <c r="L222" s="566"/>
      <c r="M222" s="61"/>
      <c r="N222" s="42">
        <f t="shared" si="9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0"/>
        <v>0</v>
      </c>
      <c r="F223" s="268"/>
      <c r="G223" s="209"/>
      <c r="H223" s="227"/>
      <c r="I223" s="60"/>
      <c r="J223" s="39">
        <f t="shared" si="11"/>
        <v>0</v>
      </c>
      <c r="K223" s="81"/>
      <c r="L223" s="566"/>
      <c r="M223" s="61"/>
      <c r="N223" s="42">
        <f t="shared" si="9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0"/>
        <v>0</v>
      </c>
      <c r="F224" s="268"/>
      <c r="G224" s="209"/>
      <c r="H224" s="227"/>
      <c r="I224" s="60"/>
      <c r="J224" s="39">
        <f t="shared" si="11"/>
        <v>0</v>
      </c>
      <c r="K224" s="81"/>
      <c r="L224" s="566"/>
      <c r="M224" s="61"/>
      <c r="N224" s="42">
        <f t="shared" si="9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268"/>
      <c r="G225" s="209"/>
      <c r="H225" s="227"/>
      <c r="I225" s="60"/>
      <c r="J225" s="39">
        <f t="shared" si="11"/>
        <v>0</v>
      </c>
      <c r="K225" s="81"/>
      <c r="L225" s="566"/>
      <c r="M225" s="61"/>
      <c r="N225" s="42">
        <f t="shared" si="9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268"/>
      <c r="G226" s="209"/>
      <c r="H226" s="227"/>
      <c r="I226" s="60"/>
      <c r="J226" s="39">
        <f t="shared" si="11"/>
        <v>0</v>
      </c>
      <c r="K226" s="81"/>
      <c r="L226" s="566"/>
      <c r="M226" s="61"/>
      <c r="N226" s="42">
        <f t="shared" si="9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60"/>
      <c r="G227" s="209"/>
      <c r="H227" s="227"/>
      <c r="I227" s="60"/>
      <c r="J227" s="39">
        <f t="shared" si="11"/>
        <v>0</v>
      </c>
      <c r="K227" s="81"/>
      <c r="L227" s="566"/>
      <c r="M227" s="61"/>
      <c r="N227" s="42">
        <f t="shared" si="9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9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9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9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9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9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9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9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9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10"/>
        <v>0</v>
      </c>
      <c r="F236" s="60"/>
      <c r="G236" s="120"/>
      <c r="H236" s="59"/>
      <c r="I236" s="60"/>
      <c r="J236" s="39">
        <f t="shared" si="11"/>
        <v>0</v>
      </c>
      <c r="K236" s="81"/>
      <c r="L236" s="566"/>
      <c r="M236" s="61"/>
      <c r="N236" s="42">
        <f t="shared" si="9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10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9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0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9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0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9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0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9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10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9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9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9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9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2">D245*F245</f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9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9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9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9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9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9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9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9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9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9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9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9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9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9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9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9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9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41"/>
      <c r="B262" s="272"/>
      <c r="C262" s="226"/>
      <c r="D262" s="226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9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2"/>
        <v>0</v>
      </c>
      <c r="F263" s="60"/>
      <c r="G263" s="224"/>
      <c r="H263" s="59"/>
      <c r="I263" s="60"/>
      <c r="J263" s="39">
        <f t="shared" si="11"/>
        <v>0</v>
      </c>
      <c r="K263" s="81"/>
      <c r="L263" s="566"/>
      <c r="M263" s="61"/>
      <c r="N263" s="42">
        <f t="shared" ref="N263:N289" si="13">K263*I263</f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2"/>
        <v>0</v>
      </c>
      <c r="F264" s="60"/>
      <c r="G264" s="224"/>
      <c r="H264" s="227"/>
      <c r="I264" s="60"/>
      <c r="J264" s="39">
        <f t="shared" si="11"/>
        <v>0</v>
      </c>
      <c r="K264" s="81"/>
      <c r="L264" s="566"/>
      <c r="M264" s="61"/>
      <c r="N264" s="42">
        <f t="shared" si="13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2"/>
        <v>0</v>
      </c>
      <c r="F265" s="60"/>
      <c r="G265" s="224"/>
      <c r="H265" s="227"/>
      <c r="I265" s="60"/>
      <c r="J265" s="39">
        <f t="shared" si="11"/>
        <v>0</v>
      </c>
      <c r="K265" s="81"/>
      <c r="L265" s="566"/>
      <c r="M265" s="61"/>
      <c r="N265" s="42">
        <f t="shared" si="13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2"/>
        <v>0</v>
      </c>
      <c r="F266" s="60"/>
      <c r="G266" s="224"/>
      <c r="H266" s="227"/>
      <c r="I266" s="60"/>
      <c r="J266" s="39">
        <f t="shared" si="11"/>
        <v>0</v>
      </c>
      <c r="K266" s="81"/>
      <c r="L266" s="566"/>
      <c r="M266" s="61"/>
      <c r="N266" s="42">
        <f t="shared" si="13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2"/>
        <v>0</v>
      </c>
      <c r="F267" s="60"/>
      <c r="G267" s="224"/>
      <c r="H267" s="175"/>
      <c r="I267" s="60"/>
      <c r="J267" s="39">
        <f t="shared" si="11"/>
        <v>0</v>
      </c>
      <c r="K267" s="81"/>
      <c r="L267" s="566"/>
      <c r="M267" s="61"/>
      <c r="N267" s="42">
        <f t="shared" si="13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2"/>
        <v>0</v>
      </c>
      <c r="F268" s="60"/>
      <c r="G268" s="224"/>
      <c r="H268" s="175"/>
      <c r="I268" s="60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2"/>
        <v>0</v>
      </c>
      <c r="F269" s="182"/>
      <c r="G269" s="662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2"/>
        <v>0</v>
      </c>
      <c r="F270" s="182"/>
      <c r="G270" s="662"/>
      <c r="H270" s="277"/>
      <c r="I270" s="57"/>
      <c r="J270" s="39">
        <f t="shared" si="11"/>
        <v>0</v>
      </c>
      <c r="K270" s="81"/>
      <c r="L270" s="566"/>
      <c r="M270" s="274"/>
      <c r="N270" s="42">
        <f t="shared" si="13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2"/>
        <v>0</v>
      </c>
      <c r="F271" s="182"/>
      <c r="G271" s="662"/>
      <c r="H271" s="277"/>
      <c r="I271" s="57"/>
      <c r="J271" s="39">
        <f t="shared" si="11"/>
        <v>0</v>
      </c>
      <c r="K271" s="81"/>
      <c r="L271" s="566"/>
      <c r="M271" s="274"/>
      <c r="N271" s="42">
        <f t="shared" si="13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2"/>
        <v>0</v>
      </c>
      <c r="F272" s="182"/>
      <c r="G272" s="662"/>
      <c r="H272" s="277"/>
      <c r="I272" s="57"/>
      <c r="J272" s="39">
        <f t="shared" si="11"/>
        <v>0</v>
      </c>
      <c r="K272" s="81"/>
      <c r="L272" s="566"/>
      <c r="M272" s="274"/>
      <c r="N272" s="42">
        <f t="shared" si="13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2"/>
        <v>0</v>
      </c>
      <c r="F273" s="182"/>
      <c r="G273" s="662"/>
      <c r="H273" s="277"/>
      <c r="I273" s="57"/>
      <c r="J273" s="39">
        <f t="shared" ref="J273:J285" si="14">I273-F273</f>
        <v>0</v>
      </c>
      <c r="K273" s="81"/>
      <c r="L273" s="566"/>
      <c r="M273" s="274"/>
      <c r="N273" s="42">
        <f t="shared" si="13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2"/>
        <v>0</v>
      </c>
      <c r="F274" s="38"/>
      <c r="G274" s="281"/>
      <c r="H274" s="282"/>
      <c r="I274" s="60"/>
      <c r="J274" s="39">
        <f t="shared" si="14"/>
        <v>0</v>
      </c>
      <c r="K274" s="81"/>
      <c r="L274" s="566"/>
      <c r="M274" s="283"/>
      <c r="N274" s="42">
        <f t="shared" si="13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2"/>
        <v>0</v>
      </c>
      <c r="F275" s="60"/>
      <c r="G275" s="224"/>
      <c r="H275" s="175"/>
      <c r="I275" s="60"/>
      <c r="J275" s="39">
        <f t="shared" si="14"/>
        <v>0</v>
      </c>
      <c r="K275" s="81"/>
      <c r="L275" s="566"/>
      <c r="M275" s="283"/>
      <c r="N275" s="42">
        <f t="shared" si="13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2"/>
        <v>0</v>
      </c>
      <c r="F276" s="60"/>
      <c r="G276" s="224"/>
      <c r="H276" s="175"/>
      <c r="I276" s="60"/>
      <c r="J276" s="39">
        <f t="shared" si="14"/>
        <v>0</v>
      </c>
      <c r="K276" s="81"/>
      <c r="L276" s="566"/>
      <c r="M276" s="283"/>
      <c r="N276" s="42">
        <f t="shared" si="13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2"/>
        <v>0</v>
      </c>
      <c r="F277" s="60"/>
      <c r="G277" s="224"/>
      <c r="H277" s="175"/>
      <c r="I277" s="60"/>
      <c r="J277" s="39">
        <f t="shared" si="14"/>
        <v>0</v>
      </c>
      <c r="K277" s="81"/>
      <c r="L277" s="566"/>
      <c r="M277" s="283"/>
      <c r="N277" s="42">
        <f t="shared" si="13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2"/>
        <v>0</v>
      </c>
      <c r="F278" s="254"/>
      <c r="G278" s="224"/>
      <c r="H278" s="255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2"/>
        <v>0</v>
      </c>
      <c r="F279" s="254"/>
      <c r="G279" s="224"/>
      <c r="H279" s="255"/>
      <c r="I279" s="254">
        <v>0</v>
      </c>
      <c r="J279" s="39">
        <f t="shared" si="14"/>
        <v>0</v>
      </c>
      <c r="K279" s="286"/>
      <c r="L279" s="575"/>
      <c r="M279" s="286"/>
      <c r="N279" s="42">
        <f t="shared" si="13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2"/>
        <v>0</v>
      </c>
      <c r="F280" s="254"/>
      <c r="G280" s="224"/>
      <c r="H280" s="255"/>
      <c r="I280" s="254">
        <v>0</v>
      </c>
      <c r="J280" s="39">
        <f t="shared" si="14"/>
        <v>0</v>
      </c>
      <c r="K280" s="286"/>
      <c r="L280" s="575"/>
      <c r="M280" s="286"/>
      <c r="N280" s="42">
        <f t="shared" si="13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2"/>
        <v>0</v>
      </c>
      <c r="F281" s="254"/>
      <c r="G281" s="224"/>
      <c r="H281" s="291"/>
      <c r="I281" s="254">
        <v>0</v>
      </c>
      <c r="J281" s="39">
        <f t="shared" si="14"/>
        <v>0</v>
      </c>
      <c r="K281" s="286"/>
      <c r="L281" s="575"/>
      <c r="M281" s="286"/>
      <c r="N281" s="42">
        <f t="shared" si="13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2"/>
        <v>0</v>
      </c>
      <c r="F282" s="254"/>
      <c r="G282" s="224"/>
      <c r="H282" s="293"/>
      <c r="I282" s="254">
        <v>0</v>
      </c>
      <c r="J282" s="39">
        <f t="shared" si="14"/>
        <v>0</v>
      </c>
      <c r="K282" s="286"/>
      <c r="L282" s="575"/>
      <c r="M282" s="286"/>
      <c r="N282" s="42">
        <f t="shared" si="13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2"/>
        <v>0</v>
      </c>
      <c r="H283" s="299"/>
      <c r="I283" s="297">
        <v>0</v>
      </c>
      <c r="J283" s="39">
        <f t="shared" si="14"/>
        <v>0</v>
      </c>
      <c r="K283" s="300"/>
      <c r="M283" s="300"/>
      <c r="N283" s="42">
        <f t="shared" si="13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2"/>
        <v>0</v>
      </c>
      <c r="I284" s="297">
        <v>0</v>
      </c>
      <c r="J284" s="39">
        <f t="shared" si="14"/>
        <v>0</v>
      </c>
      <c r="K284" s="300"/>
      <c r="M284" s="300"/>
      <c r="N284" s="42">
        <f t="shared" si="13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2"/>
        <v>0</v>
      </c>
      <c r="I285" s="302">
        <v>0</v>
      </c>
      <c r="J285" s="39">
        <f t="shared" si="14"/>
        <v>0</v>
      </c>
      <c r="K285" s="300"/>
      <c r="M285" s="300"/>
      <c r="N285" s="42">
        <f t="shared" si="13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2"/>
        <v>#VALUE!</v>
      </c>
      <c r="F286" s="801" t="s">
        <v>27</v>
      </c>
      <c r="G286" s="801"/>
      <c r="H286" s="802"/>
      <c r="I286" s="303">
        <f>SUM(I4:I285)</f>
        <v>332176</v>
      </c>
      <c r="J286" s="304"/>
      <c r="K286" s="300"/>
      <c r="L286" s="576"/>
      <c r="M286" s="300"/>
      <c r="N286" s="42">
        <f t="shared" si="13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2"/>
        <v>0</v>
      </c>
      <c r="I287" s="308"/>
      <c r="J287" s="304"/>
      <c r="K287" s="300"/>
      <c r="L287" s="576"/>
      <c r="M287" s="300"/>
      <c r="N287" s="42">
        <f t="shared" si="13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2"/>
        <v>0</v>
      </c>
      <c r="J288" s="297"/>
      <c r="K288" s="300"/>
      <c r="M288" s="300"/>
      <c r="N288" s="42">
        <f t="shared" si="13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2"/>
        <v>0</v>
      </c>
      <c r="J289" s="297"/>
      <c r="K289" s="314"/>
      <c r="N289" s="42">
        <f t="shared" si="13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319" t="s">
        <v>28</v>
      </c>
      <c r="J290" s="320"/>
      <c r="K290" s="320"/>
      <c r="L290" s="577">
        <f>SUM(L278:L289)</f>
        <v>0</v>
      </c>
      <c r="M290" s="322"/>
      <c r="N290" s="323">
        <f>SUM(N4:N289)</f>
        <v>13029030.939999999</v>
      </c>
      <c r="O290" s="324"/>
      <c r="Q290" s="325">
        <f>SUM(Q4:Q289)</f>
        <v>143821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337" t="s">
        <v>29</v>
      </c>
      <c r="J293" s="338"/>
      <c r="K293" s="338"/>
      <c r="L293" s="578"/>
      <c r="M293" s="339"/>
      <c r="N293" s="340">
        <f>V290+S290+Q290+N290+L290</f>
        <v>13172851.939999999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343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I304" s="352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F286:H286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2023-10-03T18:20:58Z</dcterms:modified>
</cp:coreProperties>
</file>