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0715" windowHeight="11730" activeTab="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4" i="1" l="1"/>
  <c r="C23" i="1"/>
  <c r="M23" i="1"/>
  <c r="M22" i="1"/>
  <c r="Q21" i="1" l="1"/>
  <c r="Q26" i="1"/>
  <c r="M21" i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60" i="1"/>
  <c r="K66" i="8" l="1"/>
  <c r="L60" i="8"/>
  <c r="K62" i="8" s="1"/>
  <c r="I60" i="8"/>
  <c r="F60" i="8"/>
  <c r="C60" i="8"/>
  <c r="N49" i="8"/>
  <c r="P49" i="8" s="1"/>
  <c r="M49" i="8"/>
  <c r="Q48" i="8"/>
  <c r="P48" i="8"/>
  <c r="P47" i="8"/>
  <c r="Q47" i="8" s="1"/>
  <c r="Q46" i="8"/>
  <c r="P46" i="8"/>
  <c r="P45" i="8"/>
  <c r="Q45" i="8" s="1"/>
  <c r="Q44" i="8"/>
  <c r="P44" i="8"/>
  <c r="P43" i="8"/>
  <c r="Q43" i="8" s="1"/>
  <c r="Q42" i="8"/>
  <c r="P42" i="8"/>
  <c r="P41" i="8"/>
  <c r="Q41" i="8" s="1"/>
  <c r="Q40" i="8"/>
  <c r="P40" i="8"/>
  <c r="P39" i="8"/>
  <c r="Q39" i="8" s="1"/>
  <c r="Q38" i="8"/>
  <c r="P38" i="8"/>
  <c r="P37" i="8"/>
  <c r="Q37" i="8" s="1"/>
  <c r="Q36" i="8"/>
  <c r="P36" i="8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Q28" i="8"/>
  <c r="P28" i="8"/>
  <c r="P27" i="8"/>
  <c r="Q27" i="8" s="1"/>
  <c r="P26" i="8"/>
  <c r="Q26" i="8" s="1"/>
  <c r="P25" i="8"/>
  <c r="Q25" i="8" s="1"/>
  <c r="Q24" i="8"/>
  <c r="P24" i="8"/>
  <c r="P23" i="8"/>
  <c r="Q23" i="8" s="1"/>
  <c r="Q22" i="8"/>
  <c r="P22" i="8"/>
  <c r="P21" i="8"/>
  <c r="P20" i="8"/>
  <c r="Q20" i="8" s="1"/>
  <c r="Q19" i="8"/>
  <c r="P19" i="8"/>
  <c r="P18" i="8"/>
  <c r="Q18" i="8" s="1"/>
  <c r="Q17" i="8"/>
  <c r="P17" i="8"/>
  <c r="P16" i="8"/>
  <c r="Q16" i="8" s="1"/>
  <c r="Q15" i="8"/>
  <c r="P15" i="8"/>
  <c r="P14" i="8"/>
  <c r="Q14" i="8" s="1"/>
  <c r="Q13" i="8"/>
  <c r="P13" i="8"/>
  <c r="P12" i="8"/>
  <c r="Q12" i="8" s="1"/>
  <c r="Q11" i="8"/>
  <c r="P11" i="8"/>
  <c r="P10" i="8"/>
  <c r="Q10" i="8" s="1"/>
  <c r="Q9" i="8"/>
  <c r="P9" i="8"/>
  <c r="P8" i="8"/>
  <c r="Q8" i="8" s="1"/>
  <c r="Q7" i="8"/>
  <c r="P7" i="8"/>
  <c r="P6" i="8"/>
  <c r="Q6" i="8" s="1"/>
  <c r="P5" i="8"/>
  <c r="Q5" i="8" s="1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66" i="1"/>
  <c r="L60" i="1"/>
  <c r="I60" i="1"/>
  <c r="C60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P25" i="1"/>
  <c r="Q25" i="1" s="1"/>
  <c r="P24" i="1"/>
  <c r="Q24" i="1" s="1"/>
  <c r="P23" i="1"/>
  <c r="Q23" i="1" s="1"/>
  <c r="P22" i="1"/>
  <c r="Q22" i="1" s="1"/>
  <c r="P2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Q49" i="8" l="1"/>
  <c r="F63" i="8"/>
  <c r="F66" i="8" s="1"/>
  <c r="K64" i="8" s="1"/>
  <c r="K68" i="8" s="1"/>
  <c r="M62" i="8"/>
  <c r="K62" i="1"/>
  <c r="F63" i="1" s="1"/>
  <c r="F66" i="1" s="1"/>
  <c r="K64" i="1" s="1"/>
  <c r="K68" i="1" s="1"/>
  <c r="Q49" i="1"/>
  <c r="M49" i="1"/>
  <c r="M62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<sst xmlns="http://schemas.openxmlformats.org/spreadsheetml/2006/main" count="151" uniqueCount="78">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</sst>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8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164" fontId="3" fillId="0" borderId="24" xfId="0" applyNumberFormat="1" applyFont="1" applyBorder="1" applyAlignment="1">
      <alignment wrapText="1"/>
    </xf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44" fontId="3" fillId="9" borderId="0" xfId="1" applyFont="1" applyFill="1"/>
    <xf numFmtId="0" fontId="2" fillId="10" borderId="24" xfId="0" applyFont="1" applyFill="1" applyBorder="1" applyAlignment="1">
      <alignment horizontal="center" wrapText="1"/>
    </xf>
    <xf numFmtId="0" fontId="2" fillId="11" borderId="24" xfId="0" applyFont="1" applyFill="1" applyBorder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48" workbookViewId="0">
      <selection activeCell="F52" sqref="F52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7"/>
      <c r="C1" s="249" t="s">
        <v>30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1" ht="16.5" thickBot="1" x14ac:dyDescent="0.3">
      <c r="B2" s="24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1" t="s">
        <v>0</v>
      </c>
      <c r="C3" s="252"/>
      <c r="D3" s="10"/>
      <c r="E3" s="11"/>
      <c r="F3" s="11"/>
      <c r="H3" s="253" t="s">
        <v>1</v>
      </c>
      <c r="I3" s="253"/>
      <c r="K3" s="13"/>
      <c r="L3" s="13"/>
      <c r="M3" s="6"/>
      <c r="R3" s="230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32" t="s">
        <v>4</v>
      </c>
      <c r="F4" s="233"/>
      <c r="H4" s="234" t="s">
        <v>5</v>
      </c>
      <c r="I4" s="235"/>
      <c r="J4" s="18"/>
      <c r="K4" s="19"/>
      <c r="L4" s="20"/>
      <c r="M4" s="21" t="s">
        <v>6</v>
      </c>
      <c r="N4" s="22" t="s">
        <v>7</v>
      </c>
      <c r="P4" s="236" t="s">
        <v>8</v>
      </c>
      <c r="Q4" s="237"/>
      <c r="R4" s="231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7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7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7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7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8" t="s">
        <v>72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68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9" t="s">
        <v>73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74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70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68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75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76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77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4">
        <f>SUM(M5:M39)</f>
        <v>1666347.5</v>
      </c>
      <c r="N49" s="239">
        <f>SUM(N5:N39)</f>
        <v>49399</v>
      </c>
      <c r="P49" s="98">
        <f t="shared" si="1"/>
        <v>1715746.5</v>
      </c>
      <c r="Q49" s="99">
        <f>SUM(Q5:Q39)</f>
        <v>1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5"/>
      <c r="N50" s="240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63892</v>
      </c>
      <c r="D60" s="125"/>
      <c r="E60" s="126" t="s">
        <v>11</v>
      </c>
      <c r="F60" s="127">
        <f>SUM(F5:F59)</f>
        <v>1784265</v>
      </c>
      <c r="G60" s="125"/>
      <c r="H60" s="128" t="s">
        <v>12</v>
      </c>
      <c r="I60" s="129">
        <f>SUM(I5:I59)</f>
        <v>6463.5</v>
      </c>
      <c r="J60" s="130"/>
      <c r="K60" s="131" t="s">
        <v>13</v>
      </c>
      <c r="L60" s="132">
        <f>SUM(L5:L59)</f>
        <v>51500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41" t="s">
        <v>14</v>
      </c>
      <c r="I62" s="242"/>
      <c r="J62" s="137"/>
      <c r="K62" s="243">
        <f>I60+L60</f>
        <v>57963.5</v>
      </c>
      <c r="L62" s="244"/>
      <c r="M62" s="245">
        <f>N49+M49</f>
        <v>1715746.5</v>
      </c>
      <c r="N62" s="246"/>
      <c r="P62" s="36"/>
      <c r="Q62" s="9"/>
    </row>
    <row r="63" spans="1:18" ht="15.75" x14ac:dyDescent="0.25">
      <c r="D63" s="238" t="s">
        <v>15</v>
      </c>
      <c r="E63" s="238"/>
      <c r="F63" s="138">
        <f>F60-K62-C60</f>
        <v>1662409.5</v>
      </c>
      <c r="I63" s="139"/>
      <c r="J63" s="140"/>
      <c r="P63" s="36"/>
      <c r="Q63" s="9"/>
    </row>
    <row r="64" spans="1:18" ht="18.75" x14ac:dyDescent="0.3">
      <c r="D64" s="256" t="s">
        <v>16</v>
      </c>
      <c r="E64" s="256"/>
      <c r="F64" s="133">
        <v>-1524395.48</v>
      </c>
      <c r="I64" s="257" t="s">
        <v>17</v>
      </c>
      <c r="J64" s="258"/>
      <c r="K64" s="259">
        <f>F66+F67+F68</f>
        <v>399275.92000000004</v>
      </c>
      <c r="L64" s="260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138014.02000000002</v>
      </c>
      <c r="H66" s="23"/>
      <c r="I66" s="148" t="s">
        <v>19</v>
      </c>
      <c r="J66" s="149"/>
      <c r="K66" s="261">
        <f>-C4</f>
        <v>-373948.72</v>
      </c>
      <c r="L66" s="262"/>
    </row>
    <row r="67" spans="2:14" ht="16.5" thickBot="1" x14ac:dyDescent="0.3">
      <c r="D67" s="150" t="s">
        <v>20</v>
      </c>
      <c r="E67" s="135" t="s">
        <v>21</v>
      </c>
      <c r="F67" s="151">
        <v>37733</v>
      </c>
    </row>
    <row r="68" spans="2:14" ht="20.25" thickTop="1" thickBot="1" x14ac:dyDescent="0.35">
      <c r="C68" s="152">
        <v>44955</v>
      </c>
      <c r="D68" s="263" t="s">
        <v>22</v>
      </c>
      <c r="E68" s="264"/>
      <c r="F68" s="153">
        <v>223528.9</v>
      </c>
      <c r="I68" s="265" t="s">
        <v>23</v>
      </c>
      <c r="J68" s="266"/>
      <c r="K68" s="267">
        <f>K64+K66</f>
        <v>25327.20000000007</v>
      </c>
      <c r="L68" s="267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9" bestFit="1" customWidth="1"/>
    <col min="2" max="2" width="10.5703125" style="210" customWidth="1"/>
    <col min="3" max="3" width="17.5703125" style="1" customWidth="1"/>
    <col min="4" max="4" width="12.42578125" style="212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4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5">
        <v>44940</v>
      </c>
      <c r="E3" s="216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5">
        <v>44940</v>
      </c>
      <c r="E4" s="217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5">
        <v>44940</v>
      </c>
      <c r="E5" s="217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5">
        <v>44940</v>
      </c>
      <c r="E6" s="217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5">
        <v>44940</v>
      </c>
      <c r="E7" s="217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8">
        <v>44946</v>
      </c>
      <c r="E8" s="219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8">
        <v>44946</v>
      </c>
      <c r="E9" s="219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8">
        <v>44946</v>
      </c>
      <c r="E10" s="219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8">
        <v>44946</v>
      </c>
      <c r="E11" s="219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8">
        <v>44946</v>
      </c>
      <c r="E12" s="219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8">
        <v>44946</v>
      </c>
      <c r="E13" s="219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8">
        <v>44946</v>
      </c>
      <c r="E14" s="219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8">
        <v>44946</v>
      </c>
      <c r="E15" s="219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20">
        <v>44953</v>
      </c>
      <c r="E16" s="221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20">
        <v>44953</v>
      </c>
      <c r="E17" s="221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20">
        <v>44953</v>
      </c>
      <c r="E18" s="221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20">
        <v>44953</v>
      </c>
      <c r="E19" s="221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20">
        <v>44953</v>
      </c>
      <c r="E20" s="221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20">
        <v>44953</v>
      </c>
      <c r="E21" s="221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20">
        <v>44953</v>
      </c>
      <c r="E22" s="221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20">
        <v>44953</v>
      </c>
      <c r="E23" s="221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2">
        <v>44960</v>
      </c>
      <c r="E24" s="223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2">
        <v>44960</v>
      </c>
      <c r="E25" s="223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2">
        <v>44960</v>
      </c>
      <c r="E26" s="223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9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9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9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9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9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9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9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9"/>
      <c r="C37" s="151"/>
      <c r="D37" s="187"/>
      <c r="E37" s="151"/>
      <c r="F37" s="185">
        <f t="shared" si="0"/>
        <v>0</v>
      </c>
      <c r="J37" s="190">
        <f>SUM(J29:J36)</f>
        <v>0</v>
      </c>
    </row>
    <row r="38" spans="1:10" ht="18.75" hidden="1" customHeight="1" x14ac:dyDescent="0.25">
      <c r="A38" s="187"/>
      <c r="B38" s="189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9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9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9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1"/>
      <c r="B42" s="192"/>
      <c r="C42" s="100"/>
      <c r="D42" s="187"/>
      <c r="E42" s="100"/>
      <c r="F42" s="185">
        <f t="shared" si="0"/>
        <v>0</v>
      </c>
    </row>
    <row r="43" spans="1:10" hidden="1" x14ac:dyDescent="0.25">
      <c r="A43" s="193"/>
      <c r="B43" s="194"/>
      <c r="C43" s="100"/>
      <c r="D43" s="195"/>
      <c r="E43" s="100"/>
      <c r="F43" s="185">
        <f t="shared" si="0"/>
        <v>0</v>
      </c>
    </row>
    <row r="44" spans="1:10" ht="15" hidden="1" customHeight="1" x14ac:dyDescent="0.25">
      <c r="A44" s="196"/>
      <c r="B44" s="197"/>
      <c r="C44" s="100"/>
      <c r="D44" s="195"/>
      <c r="E44" s="100"/>
      <c r="F44" s="185">
        <f t="shared" si="0"/>
        <v>0</v>
      </c>
    </row>
    <row r="45" spans="1:10" hidden="1" x14ac:dyDescent="0.25">
      <c r="A45" s="196"/>
      <c r="B45" s="197"/>
      <c r="C45" s="100"/>
      <c r="D45" s="195"/>
      <c r="E45" s="100"/>
      <c r="F45" s="185">
        <f t="shared" si="0"/>
        <v>0</v>
      </c>
    </row>
    <row r="46" spans="1:10" hidden="1" x14ac:dyDescent="0.25">
      <c r="A46" s="196"/>
      <c r="B46" s="197"/>
      <c r="C46" s="100"/>
      <c r="D46" s="195"/>
      <c r="E46" s="100"/>
      <c r="F46" s="185">
        <f t="shared" si="0"/>
        <v>0</v>
      </c>
    </row>
    <row r="47" spans="1:10" hidden="1" x14ac:dyDescent="0.25">
      <c r="A47" s="196"/>
      <c r="B47" s="197"/>
      <c r="C47" s="100"/>
      <c r="D47" s="195"/>
      <c r="E47" s="100"/>
      <c r="F47" s="185">
        <f t="shared" si="0"/>
        <v>0</v>
      </c>
    </row>
    <row r="48" spans="1:10" hidden="1" x14ac:dyDescent="0.25">
      <c r="A48" s="196"/>
      <c r="B48" s="197"/>
      <c r="C48" s="100"/>
      <c r="D48" s="195"/>
      <c r="E48" s="100"/>
      <c r="F48" s="185">
        <f t="shared" si="0"/>
        <v>0</v>
      </c>
    </row>
    <row r="49" spans="1:6" hidden="1" x14ac:dyDescent="0.25">
      <c r="A49" s="196"/>
      <c r="B49" s="197"/>
      <c r="C49" s="100"/>
      <c r="D49" s="195"/>
      <c r="E49" s="100"/>
      <c r="F49" s="185">
        <f t="shared" si="0"/>
        <v>0</v>
      </c>
    </row>
    <row r="50" spans="1:6" hidden="1" x14ac:dyDescent="0.25">
      <c r="A50" s="196"/>
      <c r="B50" s="197"/>
      <c r="C50" s="100"/>
      <c r="D50" s="195"/>
      <c r="E50" s="100"/>
      <c r="F50" s="185">
        <f t="shared" si="0"/>
        <v>0</v>
      </c>
    </row>
    <row r="51" spans="1:6" hidden="1" x14ac:dyDescent="0.25">
      <c r="A51" s="196"/>
      <c r="B51" s="197"/>
      <c r="C51" s="100"/>
      <c r="D51" s="195"/>
      <c r="E51" s="100"/>
      <c r="F51" s="185">
        <f t="shared" si="0"/>
        <v>0</v>
      </c>
    </row>
    <row r="52" spans="1:6" hidden="1" x14ac:dyDescent="0.25">
      <c r="A52" s="196"/>
      <c r="B52" s="197"/>
      <c r="C52" s="100"/>
      <c r="D52" s="195"/>
      <c r="E52" s="100"/>
      <c r="F52" s="185">
        <f t="shared" si="0"/>
        <v>0</v>
      </c>
    </row>
    <row r="53" spans="1:6" hidden="1" x14ac:dyDescent="0.25">
      <c r="A53" s="196"/>
      <c r="B53" s="197"/>
      <c r="C53" s="100"/>
      <c r="D53" s="195"/>
      <c r="E53" s="100"/>
      <c r="F53" s="185">
        <f t="shared" si="0"/>
        <v>0</v>
      </c>
    </row>
    <row r="54" spans="1:6" hidden="1" x14ac:dyDescent="0.25">
      <c r="A54" s="196"/>
      <c r="B54" s="197"/>
      <c r="C54" s="100"/>
      <c r="D54" s="195"/>
      <c r="E54" s="100"/>
      <c r="F54" s="185">
        <f t="shared" si="0"/>
        <v>0</v>
      </c>
    </row>
    <row r="55" spans="1:6" hidden="1" x14ac:dyDescent="0.25">
      <c r="A55" s="196"/>
      <c r="B55" s="197"/>
      <c r="C55" s="100"/>
      <c r="D55" s="195"/>
      <c r="E55" s="100"/>
      <c r="F55" s="185">
        <f t="shared" si="0"/>
        <v>0</v>
      </c>
    </row>
    <row r="56" spans="1:6" x14ac:dyDescent="0.25">
      <c r="A56" s="196"/>
      <c r="B56" s="197"/>
      <c r="C56" s="100"/>
      <c r="D56" s="195"/>
      <c r="E56" s="100"/>
      <c r="F56" s="185">
        <f t="shared" si="0"/>
        <v>0</v>
      </c>
    </row>
    <row r="57" spans="1:6" hidden="1" x14ac:dyDescent="0.25">
      <c r="A57" s="196"/>
      <c r="B57" s="197"/>
      <c r="C57" s="100"/>
      <c r="D57" s="195"/>
      <c r="E57" s="100"/>
      <c r="F57" s="185">
        <f t="shared" si="0"/>
        <v>0</v>
      </c>
    </row>
    <row r="58" spans="1:6" hidden="1" x14ac:dyDescent="0.25">
      <c r="A58" s="196"/>
      <c r="B58" s="197"/>
      <c r="C58" s="100"/>
      <c r="D58" s="195"/>
      <c r="E58" s="100"/>
      <c r="F58" s="185">
        <f t="shared" si="0"/>
        <v>0</v>
      </c>
    </row>
    <row r="59" spans="1:6" hidden="1" x14ac:dyDescent="0.25">
      <c r="A59" s="196"/>
      <c r="B59" s="197"/>
      <c r="C59" s="100"/>
      <c r="D59" s="195"/>
      <c r="E59" s="100"/>
      <c r="F59" s="185">
        <f t="shared" si="0"/>
        <v>0</v>
      </c>
    </row>
    <row r="60" spans="1:6" hidden="1" x14ac:dyDescent="0.25">
      <c r="A60" s="196"/>
      <c r="B60" s="197"/>
      <c r="C60" s="100"/>
      <c r="D60" s="195"/>
      <c r="E60" s="100"/>
      <c r="F60" s="185">
        <f t="shared" si="0"/>
        <v>0</v>
      </c>
    </row>
    <row r="61" spans="1:6" hidden="1" x14ac:dyDescent="0.25">
      <c r="A61" s="196"/>
      <c r="B61" s="197"/>
      <c r="C61" s="100"/>
      <c r="D61" s="195"/>
      <c r="E61" s="100"/>
      <c r="F61" s="185">
        <f t="shared" si="0"/>
        <v>0</v>
      </c>
    </row>
    <row r="62" spans="1:6" hidden="1" x14ac:dyDescent="0.25">
      <c r="A62" s="198"/>
      <c r="B62" s="199"/>
      <c r="C62" s="36"/>
      <c r="D62" s="200"/>
      <c r="E62" s="36"/>
      <c r="F62" s="185">
        <f t="shared" si="0"/>
        <v>0</v>
      </c>
    </row>
    <row r="63" spans="1:6" hidden="1" x14ac:dyDescent="0.25">
      <c r="A63" s="198"/>
      <c r="B63" s="199"/>
      <c r="C63" s="36"/>
      <c r="D63" s="200"/>
      <c r="E63" s="36"/>
      <c r="F63" s="185">
        <f t="shared" si="0"/>
        <v>0</v>
      </c>
    </row>
    <row r="64" spans="1:6" hidden="1" x14ac:dyDescent="0.25">
      <c r="A64" s="198"/>
      <c r="B64" s="199"/>
      <c r="C64" s="36"/>
      <c r="D64" s="200"/>
      <c r="E64" s="36"/>
      <c r="F64" s="185">
        <f t="shared" si="0"/>
        <v>0</v>
      </c>
    </row>
    <row r="65" spans="1:6" hidden="1" x14ac:dyDescent="0.25">
      <c r="A65" s="198"/>
      <c r="B65" s="199"/>
      <c r="C65" s="36"/>
      <c r="D65" s="200"/>
      <c r="E65" s="36"/>
      <c r="F65" s="185">
        <f t="shared" si="0"/>
        <v>0</v>
      </c>
    </row>
    <row r="66" spans="1:6" hidden="1" x14ac:dyDescent="0.25">
      <c r="A66" s="198"/>
      <c r="B66" s="199"/>
      <c r="C66" s="36"/>
      <c r="D66" s="200"/>
      <c r="E66" s="36"/>
      <c r="F66" s="185">
        <f t="shared" si="0"/>
        <v>0</v>
      </c>
    </row>
    <row r="67" spans="1:6" hidden="1" x14ac:dyDescent="0.25">
      <c r="A67" s="198"/>
      <c r="B67" s="199"/>
      <c r="C67" s="36"/>
      <c r="D67" s="200"/>
      <c r="E67" s="36"/>
      <c r="F67" s="185">
        <f t="shared" si="0"/>
        <v>0</v>
      </c>
    </row>
    <row r="68" spans="1:6" hidden="1" x14ac:dyDescent="0.25">
      <c r="A68" s="196"/>
      <c r="B68" s="201"/>
      <c r="C68" s="100"/>
      <c r="D68" s="195"/>
      <c r="E68" s="100"/>
      <c r="F68" s="185">
        <f t="shared" si="0"/>
        <v>0</v>
      </c>
    </row>
    <row r="69" spans="1:6" hidden="1" x14ac:dyDescent="0.25">
      <c r="A69" s="196"/>
      <c r="B69" s="201"/>
      <c r="C69" s="100"/>
      <c r="D69" s="195"/>
      <c r="E69" s="100"/>
      <c r="F69" s="185">
        <f t="shared" ref="F69:F78" si="1">C69-E69+F68</f>
        <v>0</v>
      </c>
    </row>
    <row r="70" spans="1:6" hidden="1" x14ac:dyDescent="0.25">
      <c r="A70" s="196"/>
      <c r="B70" s="201"/>
      <c r="C70" s="100"/>
      <c r="D70" s="195"/>
      <c r="E70" s="100"/>
      <c r="F70" s="185">
        <f t="shared" si="1"/>
        <v>0</v>
      </c>
    </row>
    <row r="71" spans="1:6" hidden="1" x14ac:dyDescent="0.25">
      <c r="A71" s="196"/>
      <c r="B71" s="201"/>
      <c r="C71" s="100"/>
      <c r="D71" s="195"/>
      <c r="E71" s="100"/>
      <c r="F71" s="185">
        <f t="shared" si="1"/>
        <v>0</v>
      </c>
    </row>
    <row r="72" spans="1:6" hidden="1" x14ac:dyDescent="0.25">
      <c r="A72" s="196"/>
      <c r="B72" s="201"/>
      <c r="C72" s="100"/>
      <c r="D72" s="195"/>
      <c r="E72" s="100"/>
      <c r="F72" s="185">
        <f t="shared" si="1"/>
        <v>0</v>
      </c>
    </row>
    <row r="73" spans="1:6" hidden="1" x14ac:dyDescent="0.25">
      <c r="A73" s="196"/>
      <c r="B73" s="201"/>
      <c r="C73" s="100"/>
      <c r="D73" s="195"/>
      <c r="E73" s="100"/>
      <c r="F73" s="185">
        <f t="shared" si="1"/>
        <v>0</v>
      </c>
    </row>
    <row r="74" spans="1:6" hidden="1" x14ac:dyDescent="0.25">
      <c r="A74" s="196"/>
      <c r="B74" s="201"/>
      <c r="C74" s="100"/>
      <c r="D74" s="195"/>
      <c r="E74" s="100"/>
      <c r="F74" s="185">
        <f t="shared" si="1"/>
        <v>0</v>
      </c>
    </row>
    <row r="75" spans="1:6" hidden="1" x14ac:dyDescent="0.25">
      <c r="A75" s="196"/>
      <c r="B75" s="201"/>
      <c r="C75" s="100"/>
      <c r="D75" s="195"/>
      <c r="E75" s="100"/>
      <c r="F75" s="185">
        <f t="shared" si="1"/>
        <v>0</v>
      </c>
    </row>
    <row r="76" spans="1:6" hidden="1" x14ac:dyDescent="0.25">
      <c r="A76" s="196"/>
      <c r="B76" s="201"/>
      <c r="C76" s="100"/>
      <c r="D76" s="195"/>
      <c r="E76" s="100"/>
      <c r="F76" s="185">
        <f t="shared" si="1"/>
        <v>0</v>
      </c>
    </row>
    <row r="77" spans="1:6" hidden="1" x14ac:dyDescent="0.25">
      <c r="A77" s="196"/>
      <c r="B77" s="201"/>
      <c r="C77" s="100"/>
      <c r="D77" s="195"/>
      <c r="E77" s="100"/>
      <c r="F77" s="185">
        <f t="shared" si="1"/>
        <v>0</v>
      </c>
    </row>
    <row r="78" spans="1:6" ht="16.5" thickBot="1" x14ac:dyDescent="0.3">
      <c r="A78" s="202"/>
      <c r="B78" s="203"/>
      <c r="C78" s="36">
        <v>0</v>
      </c>
      <c r="D78" s="200"/>
      <c r="E78" s="36"/>
      <c r="F78" s="185">
        <f t="shared" si="1"/>
        <v>0</v>
      </c>
    </row>
    <row r="79" spans="1:6" ht="19.5" thickBot="1" x14ac:dyDescent="0.35">
      <c r="A79" s="204"/>
      <c r="B79" s="205"/>
      <c r="C79" s="206">
        <f>SUM(C3:C78)</f>
        <v>1524395.48</v>
      </c>
      <c r="D79" s="177"/>
      <c r="E79" s="207">
        <f>SUM(E3:E78)</f>
        <v>1524395.48</v>
      </c>
      <c r="F79" s="208">
        <f>F78</f>
        <v>0</v>
      </c>
    </row>
    <row r="80" spans="1:6" x14ac:dyDescent="0.25">
      <c r="D80" s="200"/>
    </row>
    <row r="81" spans="2:6" x14ac:dyDescent="0.25">
      <c r="D81" s="200"/>
    </row>
    <row r="82" spans="2:6" x14ac:dyDescent="0.25">
      <c r="B82" s="211"/>
    </row>
    <row r="83" spans="2:6" x14ac:dyDescent="0.25">
      <c r="B83" s="211"/>
    </row>
    <row r="84" spans="2:6" x14ac:dyDescent="0.25">
      <c r="B84" s="211"/>
    </row>
    <row r="85" spans="2:6" x14ac:dyDescent="0.25">
      <c r="B85" s="211"/>
      <c r="F85" s="135"/>
    </row>
    <row r="86" spans="2:6" x14ac:dyDescent="0.25">
      <c r="B86" s="211"/>
      <c r="F86" s="135"/>
    </row>
    <row r="87" spans="2:6" x14ac:dyDescent="0.25">
      <c r="B87" s="211"/>
      <c r="F87" s="135"/>
    </row>
    <row r="88" spans="2:6" x14ac:dyDescent="0.25">
      <c r="B88" s="211"/>
      <c r="F88" s="135"/>
    </row>
    <row r="89" spans="2:6" x14ac:dyDescent="0.25">
      <c r="B89" s="211"/>
      <c r="F89" s="135"/>
    </row>
    <row r="90" spans="2:6" x14ac:dyDescent="0.25">
      <c r="B90" s="211"/>
      <c r="F90" s="135"/>
    </row>
    <row r="91" spans="2:6" x14ac:dyDescent="0.25">
      <c r="B91" s="211"/>
      <c r="F91" s="135"/>
    </row>
    <row r="92" spans="2:6" x14ac:dyDescent="0.25">
      <c r="B92" s="211"/>
      <c r="F92" s="135"/>
    </row>
    <row r="93" spans="2:6" x14ac:dyDescent="0.25">
      <c r="B93" s="211"/>
      <c r="F93" s="135"/>
    </row>
    <row r="94" spans="2:6" x14ac:dyDescent="0.25">
      <c r="B94" s="211"/>
      <c r="E94" s="135"/>
      <c r="F94" s="135"/>
    </row>
    <row r="95" spans="2:6" x14ac:dyDescent="0.25">
      <c r="B95" s="211"/>
      <c r="E95" s="135"/>
      <c r="F95" s="135"/>
    </row>
    <row r="96" spans="2:6" x14ac:dyDescent="0.25">
      <c r="B96" s="211"/>
      <c r="E96" s="135"/>
      <c r="F96" s="135"/>
    </row>
    <row r="97" spans="2:6" x14ac:dyDescent="0.25">
      <c r="B97" s="211"/>
      <c r="E97" s="135"/>
      <c r="F97" s="135"/>
    </row>
    <row r="98" spans="2:6" x14ac:dyDescent="0.25">
      <c r="B98" s="211"/>
      <c r="E98" s="135"/>
      <c r="F98" s="135"/>
    </row>
    <row r="99" spans="2:6" x14ac:dyDescent="0.25">
      <c r="B99" s="211"/>
      <c r="E99" s="135"/>
      <c r="F99" s="135"/>
    </row>
    <row r="100" spans="2:6" x14ac:dyDescent="0.25">
      <c r="B100" s="211"/>
      <c r="E100" s="135"/>
    </row>
    <row r="101" spans="2:6" x14ac:dyDescent="0.25">
      <c r="B101" s="211"/>
      <c r="E101" s="135"/>
    </row>
    <row r="102" spans="2:6" x14ac:dyDescent="0.25">
      <c r="B102" s="211"/>
      <c r="E102" s="135"/>
    </row>
    <row r="103" spans="2:6" x14ac:dyDescent="0.25">
      <c r="B103" s="211"/>
      <c r="E103" s="135"/>
    </row>
    <row r="104" spans="2:6" x14ac:dyDescent="0.25">
      <c r="B104" s="211"/>
      <c r="E104" s="135"/>
    </row>
    <row r="105" spans="2:6" x14ac:dyDescent="0.25">
      <c r="B105" s="211"/>
      <c r="E105" s="135"/>
    </row>
    <row r="106" spans="2:6" x14ac:dyDescent="0.25">
      <c r="B106" s="211"/>
      <c r="E106" s="135"/>
    </row>
    <row r="107" spans="2:6" x14ac:dyDescent="0.25">
      <c r="B107" s="211"/>
      <c r="E107" s="135"/>
    </row>
    <row r="108" spans="2:6" x14ac:dyDescent="0.25">
      <c r="B108" s="211"/>
      <c r="E108" s="135"/>
    </row>
    <row r="109" spans="2:6" x14ac:dyDescent="0.25">
      <c r="B109" s="211"/>
    </row>
    <row r="110" spans="2:6" x14ac:dyDescent="0.25">
      <c r="B110" s="211"/>
    </row>
    <row r="111" spans="2:6" x14ac:dyDescent="0.25">
      <c r="B111" s="211"/>
    </row>
    <row r="112" spans="2:6" x14ac:dyDescent="0.25">
      <c r="B112" s="211"/>
    </row>
    <row r="113" spans="2:3" x14ac:dyDescent="0.25">
      <c r="B113" s="211"/>
    </row>
    <row r="114" spans="2:3" x14ac:dyDescent="0.25">
      <c r="B114" s="211"/>
    </row>
    <row r="115" spans="2:3" ht="18.75" x14ac:dyDescent="0.3">
      <c r="C115" s="2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0"/>
  <sheetViews>
    <sheetView tabSelected="1" workbookViewId="0">
      <selection activeCell="F25" sqref="F25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7"/>
      <c r="C1" s="249" t="s">
        <v>62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1" ht="16.5" thickBot="1" x14ac:dyDescent="0.3">
      <c r="B2" s="24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1" t="s">
        <v>0</v>
      </c>
      <c r="C3" s="252"/>
      <c r="D3" s="10"/>
      <c r="E3" s="11"/>
      <c r="F3" s="11"/>
      <c r="H3" s="253" t="s">
        <v>1</v>
      </c>
      <c r="I3" s="253"/>
      <c r="K3" s="13"/>
      <c r="L3" s="13"/>
      <c r="M3" s="6"/>
      <c r="R3" s="230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32" t="s">
        <v>4</v>
      </c>
      <c r="F4" s="233"/>
      <c r="H4" s="234" t="s">
        <v>5</v>
      </c>
      <c r="I4" s="235"/>
      <c r="J4" s="18"/>
      <c r="K4" s="19"/>
      <c r="L4" s="20"/>
      <c r="M4" s="21" t="s">
        <v>6</v>
      </c>
      <c r="N4" s="22" t="s">
        <v>7</v>
      </c>
      <c r="P4" s="236" t="s">
        <v>8</v>
      </c>
      <c r="Q4" s="237"/>
      <c r="R4" s="231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0</v>
      </c>
      <c r="G5" s="29"/>
      <c r="H5" s="30">
        <v>44956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0</v>
      </c>
      <c r="G6" s="29"/>
      <c r="H6" s="30">
        <v>44957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44958</v>
      </c>
      <c r="C7" s="25">
        <v>0</v>
      </c>
      <c r="D7" s="42"/>
      <c r="E7" s="27">
        <v>44958</v>
      </c>
      <c r="F7" s="28">
        <v>0</v>
      </c>
      <c r="G7" s="29"/>
      <c r="H7" s="30">
        <v>44958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0</v>
      </c>
      <c r="G8" s="29"/>
      <c r="H8" s="30">
        <v>44959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44960</v>
      </c>
      <c r="C9" s="25">
        <v>0</v>
      </c>
      <c r="D9" s="46"/>
      <c r="E9" s="27">
        <v>44960</v>
      </c>
      <c r="F9" s="28">
        <v>0</v>
      </c>
      <c r="G9" s="29"/>
      <c r="H9" s="30">
        <v>44960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0</v>
      </c>
      <c r="G10" s="29"/>
      <c r="H10" s="30">
        <v>44961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0</v>
      </c>
      <c r="D11" s="38"/>
      <c r="E11" s="27">
        <v>44962</v>
      </c>
      <c r="F11" s="28">
        <v>0</v>
      </c>
      <c r="G11" s="29"/>
      <c r="H11" s="30">
        <v>44962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0</v>
      </c>
      <c r="G12" s="29"/>
      <c r="H12" s="30">
        <v>44963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0</v>
      </c>
      <c r="G13" s="29"/>
      <c r="H13" s="30">
        <v>44964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0</v>
      </c>
      <c r="G14" s="29"/>
      <c r="H14" s="30">
        <v>44965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0</v>
      </c>
      <c r="G15" s="29"/>
      <c r="H15" s="30">
        <v>44966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44967</v>
      </c>
      <c r="C16" s="25">
        <v>0</v>
      </c>
      <c r="D16" s="52"/>
      <c r="E16" s="27">
        <v>44967</v>
      </c>
      <c r="F16" s="28">
        <v>0</v>
      </c>
      <c r="G16" s="29"/>
      <c r="H16" s="30">
        <v>44967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0</v>
      </c>
      <c r="G17" s="29"/>
      <c r="H17" s="30">
        <v>44968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44969</v>
      </c>
      <c r="C18" s="25">
        <v>0</v>
      </c>
      <c r="D18" s="38"/>
      <c r="E18" s="27">
        <v>44969</v>
      </c>
      <c r="F18" s="28">
        <v>0</v>
      </c>
      <c r="G18" s="29"/>
      <c r="H18" s="30">
        <v>44969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0</v>
      </c>
      <c r="G19" s="29"/>
      <c r="H19" s="30">
        <v>44970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0</v>
      </c>
      <c r="G20" s="29"/>
      <c r="H20" s="30">
        <v>44971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0</v>
      </c>
      <c r="G21" s="29"/>
      <c r="H21" s="30">
        <v>44972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44973</v>
      </c>
      <c r="C22" s="25">
        <v>0</v>
      </c>
      <c r="D22" s="38"/>
      <c r="E22" s="27">
        <v>44973</v>
      </c>
      <c r="F22" s="28">
        <v>0</v>
      </c>
      <c r="G22" s="29"/>
      <c r="H22" s="30">
        <v>44973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0</v>
      </c>
      <c r="G23" s="29"/>
      <c r="H23" s="30">
        <v>44974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44975</v>
      </c>
      <c r="C24" s="25">
        <v>0</v>
      </c>
      <c r="D24" s="42"/>
      <c r="E24" s="27">
        <v>44975</v>
      </c>
      <c r="F24" s="28">
        <v>0</v>
      </c>
      <c r="G24" s="29"/>
      <c r="H24" s="30">
        <v>44975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0</v>
      </c>
      <c r="G25" s="29"/>
      <c r="H25" s="30">
        <v>44976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>
        <v>44977</v>
      </c>
      <c r="C26" s="25"/>
      <c r="D26" s="38"/>
      <c r="E26" s="27">
        <v>44977</v>
      </c>
      <c r="F26" s="28">
        <v>0</v>
      </c>
      <c r="G26" s="29"/>
      <c r="H26" s="30">
        <v>44977</v>
      </c>
      <c r="I26" s="31">
        <v>0</v>
      </c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>
        <v>44978</v>
      </c>
      <c r="C27" s="25"/>
      <c r="D27" s="42"/>
      <c r="E27" s="27">
        <v>44978</v>
      </c>
      <c r="F27" s="28">
        <v>0</v>
      </c>
      <c r="G27" s="29"/>
      <c r="H27" s="30">
        <v>44978</v>
      </c>
      <c r="I27" s="31">
        <v>0</v>
      </c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thickBot="1" x14ac:dyDescent="0.35">
      <c r="A28" s="23"/>
      <c r="B28" s="24">
        <v>44979</v>
      </c>
      <c r="C28" s="25"/>
      <c r="D28" s="42"/>
      <c r="E28" s="27">
        <v>44979</v>
      </c>
      <c r="F28" s="28">
        <v>0</v>
      </c>
      <c r="G28" s="29"/>
      <c r="H28" s="30">
        <v>44979</v>
      </c>
      <c r="I28" s="31">
        <v>0</v>
      </c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>
        <v>44980</v>
      </c>
      <c r="C29" s="25"/>
      <c r="D29" s="72"/>
      <c r="E29" s="27">
        <v>44980</v>
      </c>
      <c r="F29" s="28">
        <v>0</v>
      </c>
      <c r="G29" s="29"/>
      <c r="H29" s="30">
        <v>44980</v>
      </c>
      <c r="I29" s="31">
        <v>0</v>
      </c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thickBot="1" x14ac:dyDescent="0.35">
      <c r="A30" s="23"/>
      <c r="B30" s="24">
        <v>44981</v>
      </c>
      <c r="C30" s="25"/>
      <c r="D30" s="72"/>
      <c r="E30" s="27">
        <v>44981</v>
      </c>
      <c r="F30" s="28">
        <v>0</v>
      </c>
      <c r="G30" s="29"/>
      <c r="H30" s="30">
        <v>44981</v>
      </c>
      <c r="I30" s="31">
        <v>0</v>
      </c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thickBot="1" x14ac:dyDescent="0.35">
      <c r="A31" s="23"/>
      <c r="B31" s="24">
        <v>44982</v>
      </c>
      <c r="C31" s="25"/>
      <c r="D31" s="77"/>
      <c r="E31" s="27">
        <v>44982</v>
      </c>
      <c r="F31" s="28">
        <v>0</v>
      </c>
      <c r="G31" s="29"/>
      <c r="H31" s="30">
        <v>44982</v>
      </c>
      <c r="I31" s="31">
        <v>0</v>
      </c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thickBot="1" x14ac:dyDescent="0.35">
      <c r="A32" s="23"/>
      <c r="B32" s="24">
        <v>44983</v>
      </c>
      <c r="C32" s="25"/>
      <c r="D32" s="82"/>
      <c r="E32" s="27">
        <v>44983</v>
      </c>
      <c r="F32" s="28">
        <v>0</v>
      </c>
      <c r="G32" s="29"/>
      <c r="H32" s="30">
        <v>44983</v>
      </c>
      <c r="I32" s="31">
        <v>0</v>
      </c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thickBot="1" x14ac:dyDescent="0.35">
      <c r="A33" s="23"/>
      <c r="B33" s="24">
        <v>44984</v>
      </c>
      <c r="C33" s="25"/>
      <c r="D33" s="80"/>
      <c r="E33" s="27">
        <v>44984</v>
      </c>
      <c r="F33" s="28">
        <v>0</v>
      </c>
      <c r="G33" s="29"/>
      <c r="H33" s="30">
        <v>44984</v>
      </c>
      <c r="I33" s="31">
        <v>0</v>
      </c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thickBot="1" x14ac:dyDescent="0.35">
      <c r="A34" s="23"/>
      <c r="B34" s="24">
        <v>44985</v>
      </c>
      <c r="C34" s="25"/>
      <c r="D34" s="82"/>
      <c r="E34" s="27">
        <v>44985</v>
      </c>
      <c r="F34" s="28">
        <v>0</v>
      </c>
      <c r="G34" s="29"/>
      <c r="H34" s="30">
        <v>44985</v>
      </c>
      <c r="I34" s="31">
        <v>0</v>
      </c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4">
        <f>SUM(M5:M39)</f>
        <v>0</v>
      </c>
      <c r="N49" s="239">
        <f>SUM(N5:N39)</f>
        <v>0</v>
      </c>
      <c r="P49" s="98">
        <f t="shared" si="1"/>
        <v>0</v>
      </c>
      <c r="Q49" s="99">
        <f>SUM(Q5:Q39)</f>
        <v>0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5"/>
      <c r="N50" s="240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0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41" t="s">
        <v>14</v>
      </c>
      <c r="I62" s="242"/>
      <c r="J62" s="137"/>
      <c r="K62" s="243">
        <f>I60+L60</f>
        <v>0</v>
      </c>
      <c r="L62" s="244"/>
      <c r="M62" s="245">
        <f>N49+M49</f>
        <v>0</v>
      </c>
      <c r="N62" s="246"/>
      <c r="P62" s="36"/>
      <c r="Q62" s="9"/>
    </row>
    <row r="63" spans="1:18" ht="15.75" x14ac:dyDescent="0.25">
      <c r="D63" s="238" t="s">
        <v>15</v>
      </c>
      <c r="E63" s="238"/>
      <c r="F63" s="138">
        <f>F60-K62-C60</f>
        <v>0</v>
      </c>
      <c r="I63" s="139"/>
      <c r="J63" s="140"/>
      <c r="P63" s="36"/>
      <c r="Q63" s="9"/>
    </row>
    <row r="64" spans="1:18" ht="18.75" x14ac:dyDescent="0.3">
      <c r="D64" s="256" t="s">
        <v>16</v>
      </c>
      <c r="E64" s="256"/>
      <c r="F64" s="133">
        <v>-1524395.48</v>
      </c>
      <c r="I64" s="257" t="s">
        <v>17</v>
      </c>
      <c r="J64" s="258"/>
      <c r="K64" s="259">
        <f>F66+F67+F68</f>
        <v>-1524395.48</v>
      </c>
      <c r="L64" s="260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-1524395.48</v>
      </c>
      <c r="H66" s="23"/>
      <c r="I66" s="148" t="s">
        <v>19</v>
      </c>
      <c r="J66" s="149"/>
      <c r="K66" s="261">
        <f>-C4</f>
        <v>0</v>
      </c>
      <c r="L66" s="262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63" t="s">
        <v>22</v>
      </c>
      <c r="E68" s="264"/>
      <c r="F68" s="153">
        <v>0</v>
      </c>
      <c r="I68" s="265" t="s">
        <v>23</v>
      </c>
      <c r="J68" s="266"/>
      <c r="K68" s="267">
        <f>K64+K66</f>
        <v>-1524395.48</v>
      </c>
      <c r="L68" s="267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10" workbookViewId="0">
      <selection activeCell="E12" sqref="E12"/>
    </sheetView>
  </sheetViews>
  <sheetFormatPr baseColWidth="10" defaultRowHeight="15.75" x14ac:dyDescent="0.25"/>
  <cols>
    <col min="1" max="1" width="13.42578125" style="209" bestFit="1" customWidth="1"/>
    <col min="2" max="2" width="10.5703125" style="210" customWidth="1"/>
    <col min="3" max="3" width="17.5703125" style="1" customWidth="1"/>
    <col min="4" max="4" width="12.42578125" style="212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4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4">
        <v>44960</v>
      </c>
      <c r="E3" s="223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4">
        <v>44960</v>
      </c>
      <c r="E4" s="223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4">
        <v>44960</v>
      </c>
      <c r="E5" s="223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9" t="s">
        <v>59</v>
      </c>
      <c r="C6" s="151">
        <v>77299.399999999994</v>
      </c>
      <c r="D6" s="224">
        <v>44960</v>
      </c>
      <c r="E6" s="223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9" t="s">
        <v>60</v>
      </c>
      <c r="C7" s="151">
        <v>83397.55</v>
      </c>
      <c r="D7" s="224">
        <v>44960</v>
      </c>
      <c r="E7" s="223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9" t="s">
        <v>61</v>
      </c>
      <c r="C8" s="151">
        <v>44916</v>
      </c>
      <c r="D8" s="224">
        <v>44960</v>
      </c>
      <c r="E8" s="223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187"/>
      <c r="E9" s="151"/>
      <c r="F9" s="185">
        <f t="shared" si="0"/>
        <v>59628.54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187"/>
      <c r="E10" s="151"/>
      <c r="F10" s="185">
        <f t="shared" si="0"/>
        <v>94180.540000000008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187"/>
      <c r="E11" s="151"/>
      <c r="F11" s="185">
        <f t="shared" si="0"/>
        <v>205480.7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187"/>
      <c r="E12" s="151"/>
      <c r="F12" s="185">
        <f t="shared" si="0"/>
        <v>215443.7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187"/>
      <c r="E13" s="151"/>
      <c r="F13" s="185">
        <f t="shared" si="0"/>
        <v>290972.95</v>
      </c>
    </row>
    <row r="14" spans="1:7" ht="21" customHeight="1" x14ac:dyDescent="0.25">
      <c r="A14" s="183"/>
      <c r="B14" s="184"/>
      <c r="C14" s="151"/>
      <c r="D14" s="187"/>
      <c r="E14" s="151"/>
      <c r="F14" s="185">
        <f t="shared" si="0"/>
        <v>290972.95</v>
      </c>
    </row>
    <row r="15" spans="1:7" ht="21" customHeight="1" x14ac:dyDescent="0.25">
      <c r="A15" s="183"/>
      <c r="B15" s="184"/>
      <c r="C15" s="151"/>
      <c r="D15" s="187"/>
      <c r="E15" s="151"/>
      <c r="F15" s="185">
        <f t="shared" si="0"/>
        <v>290972.95</v>
      </c>
    </row>
    <row r="16" spans="1:7" ht="21" customHeight="1" x14ac:dyDescent="0.25">
      <c r="A16" s="183"/>
      <c r="B16" s="184"/>
      <c r="C16" s="151"/>
      <c r="D16" s="187"/>
      <c r="E16" s="151"/>
      <c r="F16" s="185">
        <f t="shared" si="0"/>
        <v>290972.95</v>
      </c>
    </row>
    <row r="17" spans="1:10" ht="21" customHeight="1" x14ac:dyDescent="0.25">
      <c r="A17" s="183"/>
      <c r="B17" s="184"/>
      <c r="C17" s="151"/>
      <c r="D17" s="187"/>
      <c r="E17" s="151"/>
      <c r="F17" s="185">
        <f t="shared" si="0"/>
        <v>290972.95</v>
      </c>
    </row>
    <row r="18" spans="1:10" ht="21" customHeight="1" x14ac:dyDescent="0.25">
      <c r="A18" s="183"/>
      <c r="B18" s="184"/>
      <c r="C18" s="151"/>
      <c r="D18" s="187"/>
      <c r="E18" s="151"/>
      <c r="F18" s="185">
        <f t="shared" si="0"/>
        <v>290972.95</v>
      </c>
    </row>
    <row r="19" spans="1:10" ht="21" customHeight="1" x14ac:dyDescent="0.25">
      <c r="A19" s="183"/>
      <c r="B19" s="184"/>
      <c r="C19" s="151"/>
      <c r="D19" s="187"/>
      <c r="E19" s="151"/>
      <c r="F19" s="185">
        <f t="shared" si="0"/>
        <v>290972.95</v>
      </c>
    </row>
    <row r="20" spans="1:10" ht="21" customHeight="1" x14ac:dyDescent="0.25">
      <c r="A20" s="183"/>
      <c r="B20" s="184"/>
      <c r="C20" s="151"/>
      <c r="D20" s="187"/>
      <c r="E20" s="151"/>
      <c r="F20" s="185">
        <f t="shared" si="0"/>
        <v>290972.95</v>
      </c>
    </row>
    <row r="21" spans="1:10" ht="24.75" customHeight="1" x14ac:dyDescent="0.25">
      <c r="A21" s="183"/>
      <c r="B21" s="184"/>
      <c r="C21" s="151"/>
      <c r="D21" s="188"/>
      <c r="E21" s="151"/>
      <c r="F21" s="185">
        <f t="shared" si="0"/>
        <v>290972.95</v>
      </c>
    </row>
    <row r="22" spans="1:10" ht="21" customHeight="1" x14ac:dyDescent="0.25">
      <c r="A22" s="183"/>
      <c r="B22" s="184"/>
      <c r="C22" s="151"/>
      <c r="D22" s="187"/>
      <c r="E22" s="151"/>
      <c r="F22" s="185">
        <f t="shared" si="0"/>
        <v>290972.95</v>
      </c>
    </row>
    <row r="23" spans="1:10" ht="21" customHeight="1" x14ac:dyDescent="0.25">
      <c r="A23" s="183"/>
      <c r="B23" s="184"/>
      <c r="C23" s="151"/>
      <c r="D23" s="187"/>
      <c r="E23" s="151"/>
      <c r="F23" s="185">
        <f t="shared" si="0"/>
        <v>290972.95</v>
      </c>
    </row>
    <row r="24" spans="1:10" ht="21" customHeight="1" x14ac:dyDescent="0.3">
      <c r="A24" s="183"/>
      <c r="B24" s="184"/>
      <c r="C24" s="151"/>
      <c r="D24" s="187"/>
      <c r="E24" s="151"/>
      <c r="F24" s="185">
        <f t="shared" si="0"/>
        <v>290972.95</v>
      </c>
      <c r="G24" s="186"/>
    </row>
    <row r="25" spans="1:10" ht="21" customHeight="1" x14ac:dyDescent="0.25">
      <c r="A25" s="183"/>
      <c r="B25" s="184"/>
      <c r="C25" s="151"/>
      <c r="D25" s="187"/>
      <c r="E25" s="151"/>
      <c r="F25" s="185">
        <f t="shared" si="0"/>
        <v>290972.95</v>
      </c>
    </row>
    <row r="26" spans="1:10" ht="21" customHeight="1" x14ac:dyDescent="0.25">
      <c r="A26" s="183"/>
      <c r="B26" s="184"/>
      <c r="C26" s="151"/>
      <c r="D26" s="187"/>
      <c r="E26" s="151"/>
      <c r="F26" s="185">
        <f t="shared" si="0"/>
        <v>290972.95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290972.95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290972.95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290972.95</v>
      </c>
      <c r="J29" s="151">
        <v>0</v>
      </c>
    </row>
    <row r="30" spans="1:10" ht="21" customHeight="1" x14ac:dyDescent="0.25">
      <c r="A30" s="187"/>
      <c r="B30" s="189"/>
      <c r="C30" s="151"/>
      <c r="D30" s="187"/>
      <c r="E30" s="151"/>
      <c r="F30" s="185">
        <f t="shared" si="0"/>
        <v>290972.95</v>
      </c>
      <c r="J30" s="151">
        <v>0</v>
      </c>
    </row>
    <row r="31" spans="1:10" ht="21" customHeight="1" x14ac:dyDescent="0.25">
      <c r="A31" s="187"/>
      <c r="B31" s="189"/>
      <c r="C31" s="151"/>
      <c r="D31" s="187"/>
      <c r="E31" s="151"/>
      <c r="F31" s="185">
        <f t="shared" si="0"/>
        <v>290972.95</v>
      </c>
      <c r="J31" s="151">
        <v>0</v>
      </c>
    </row>
    <row r="32" spans="1:10" ht="21" customHeight="1" x14ac:dyDescent="0.3">
      <c r="A32" s="187"/>
      <c r="B32" s="189"/>
      <c r="C32" s="151"/>
      <c r="D32" s="187"/>
      <c r="E32" s="151"/>
      <c r="F32" s="185">
        <f t="shared" si="0"/>
        <v>290972.95</v>
      </c>
      <c r="G32" s="186"/>
      <c r="J32" s="151">
        <v>0</v>
      </c>
    </row>
    <row r="33" spans="1:10" ht="21" customHeight="1" x14ac:dyDescent="0.25">
      <c r="A33" s="187"/>
      <c r="B33" s="189"/>
      <c r="C33" s="151"/>
      <c r="D33" s="187"/>
      <c r="E33" s="151"/>
      <c r="F33" s="185">
        <f t="shared" si="0"/>
        <v>290972.95</v>
      </c>
      <c r="J33" s="151">
        <v>0</v>
      </c>
    </row>
    <row r="34" spans="1:10" ht="21" customHeight="1" x14ac:dyDescent="0.25">
      <c r="A34" s="187"/>
      <c r="B34" s="189"/>
      <c r="C34" s="151"/>
      <c r="D34" s="187"/>
      <c r="E34" s="151"/>
      <c r="F34" s="185">
        <f t="shared" si="0"/>
        <v>290972.95</v>
      </c>
      <c r="J34" s="151">
        <v>0</v>
      </c>
    </row>
    <row r="35" spans="1:10" ht="18.75" customHeight="1" x14ac:dyDescent="0.25">
      <c r="A35" s="187"/>
      <c r="B35" s="189"/>
      <c r="C35" s="151"/>
      <c r="D35" s="187"/>
      <c r="E35" s="151"/>
      <c r="F35" s="185">
        <f t="shared" si="0"/>
        <v>290972.95</v>
      </c>
      <c r="J35" s="151">
        <v>0</v>
      </c>
    </row>
    <row r="36" spans="1:10" ht="18.75" customHeight="1" x14ac:dyDescent="0.25">
      <c r="A36" s="187"/>
      <c r="B36" s="189"/>
      <c r="C36" s="151"/>
      <c r="D36" s="187"/>
      <c r="E36" s="151"/>
      <c r="F36" s="185">
        <f t="shared" si="0"/>
        <v>290972.95</v>
      </c>
      <c r="J36" s="135">
        <v>0</v>
      </c>
    </row>
    <row r="37" spans="1:10" ht="18.75" customHeight="1" x14ac:dyDescent="0.25">
      <c r="A37" s="187"/>
      <c r="B37" s="189"/>
      <c r="C37" s="151"/>
      <c r="D37" s="187"/>
      <c r="E37" s="151"/>
      <c r="F37" s="185">
        <f t="shared" si="0"/>
        <v>290972.95</v>
      </c>
      <c r="J37" s="190">
        <f>SUM(J29:J36)</f>
        <v>0</v>
      </c>
    </row>
    <row r="38" spans="1:10" ht="18.75" customHeight="1" x14ac:dyDescent="0.25">
      <c r="A38" s="187"/>
      <c r="B38" s="189"/>
      <c r="C38" s="151"/>
      <c r="D38" s="187"/>
      <c r="E38" s="151"/>
      <c r="F38" s="185">
        <f t="shared" si="0"/>
        <v>290972.95</v>
      </c>
    </row>
    <row r="39" spans="1:10" ht="18.75" customHeight="1" x14ac:dyDescent="0.25">
      <c r="A39" s="187"/>
      <c r="B39" s="189"/>
      <c r="C39" s="151"/>
      <c r="D39" s="187"/>
      <c r="E39" s="151"/>
      <c r="F39" s="185">
        <f t="shared" si="0"/>
        <v>290972.95</v>
      </c>
    </row>
    <row r="40" spans="1:10" ht="18.75" customHeight="1" x14ac:dyDescent="0.25">
      <c r="A40" s="187"/>
      <c r="B40" s="189"/>
      <c r="C40" s="151"/>
      <c r="D40" s="187"/>
      <c r="E40" s="100"/>
      <c r="F40" s="185">
        <f t="shared" si="0"/>
        <v>290972.95</v>
      </c>
    </row>
    <row r="41" spans="1:10" ht="18.75" customHeight="1" x14ac:dyDescent="0.25">
      <c r="A41" s="187"/>
      <c r="B41" s="189"/>
      <c r="C41" s="151"/>
      <c r="D41" s="187"/>
      <c r="E41" s="100"/>
      <c r="F41" s="185">
        <f t="shared" si="0"/>
        <v>290972.95</v>
      </c>
    </row>
    <row r="42" spans="1:10" ht="18.75" customHeight="1" x14ac:dyDescent="0.25">
      <c r="A42" s="191"/>
      <c r="B42" s="192"/>
      <c r="C42" s="100"/>
      <c r="D42" s="187"/>
      <c r="E42" s="100"/>
      <c r="F42" s="185">
        <f t="shared" si="0"/>
        <v>290972.95</v>
      </c>
    </row>
    <row r="43" spans="1:10" x14ac:dyDescent="0.25">
      <c r="A43" s="193"/>
      <c r="B43" s="194"/>
      <c r="C43" s="100"/>
      <c r="D43" s="195"/>
      <c r="E43" s="100"/>
      <c r="F43" s="185">
        <f t="shared" si="0"/>
        <v>290972.95</v>
      </c>
    </row>
    <row r="44" spans="1:10" ht="15" customHeight="1" x14ac:dyDescent="0.25">
      <c r="A44" s="196"/>
      <c r="B44" s="197"/>
      <c r="C44" s="100"/>
      <c r="D44" s="195"/>
      <c r="E44" s="100"/>
      <c r="F44" s="185">
        <f t="shared" si="0"/>
        <v>290972.95</v>
      </c>
    </row>
    <row r="45" spans="1:10" x14ac:dyDescent="0.25">
      <c r="A45" s="196"/>
      <c r="B45" s="197"/>
      <c r="C45" s="100"/>
      <c r="D45" s="195"/>
      <c r="E45" s="100"/>
      <c r="F45" s="185">
        <f t="shared" si="0"/>
        <v>290972.95</v>
      </c>
    </row>
    <row r="46" spans="1:10" x14ac:dyDescent="0.25">
      <c r="A46" s="196"/>
      <c r="B46" s="197"/>
      <c r="C46" s="100"/>
      <c r="D46" s="195"/>
      <c r="E46" s="100"/>
      <c r="F46" s="185">
        <f t="shared" si="0"/>
        <v>290972.95</v>
      </c>
    </row>
    <row r="47" spans="1:10" x14ac:dyDescent="0.25">
      <c r="A47" s="196"/>
      <c r="B47" s="197"/>
      <c r="C47" s="100"/>
      <c r="D47" s="195"/>
      <c r="E47" s="100"/>
      <c r="F47" s="185">
        <f t="shared" si="0"/>
        <v>290972.95</v>
      </c>
    </row>
    <row r="48" spans="1:10" x14ac:dyDescent="0.25">
      <c r="A48" s="196"/>
      <c r="B48" s="197"/>
      <c r="C48" s="100"/>
      <c r="D48" s="195"/>
      <c r="E48" s="100"/>
      <c r="F48" s="185">
        <f t="shared" si="0"/>
        <v>290972.95</v>
      </c>
    </row>
    <row r="49" spans="1:6" x14ac:dyDescent="0.25">
      <c r="A49" s="196"/>
      <c r="B49" s="197"/>
      <c r="C49" s="100"/>
      <c r="D49" s="195"/>
      <c r="E49" s="100"/>
      <c r="F49" s="185">
        <f t="shared" si="0"/>
        <v>290972.95</v>
      </c>
    </row>
    <row r="50" spans="1:6" x14ac:dyDescent="0.25">
      <c r="A50" s="196"/>
      <c r="B50" s="197"/>
      <c r="C50" s="100"/>
      <c r="D50" s="195"/>
      <c r="E50" s="100"/>
      <c r="F50" s="185">
        <f t="shared" si="0"/>
        <v>290972.95</v>
      </c>
    </row>
    <row r="51" spans="1:6" x14ac:dyDescent="0.25">
      <c r="A51" s="196"/>
      <c r="B51" s="197"/>
      <c r="C51" s="100"/>
      <c r="D51" s="195"/>
      <c r="E51" s="100"/>
      <c r="F51" s="185">
        <f t="shared" si="0"/>
        <v>290972.95</v>
      </c>
    </row>
    <row r="52" spans="1:6" x14ac:dyDescent="0.25">
      <c r="A52" s="196"/>
      <c r="B52" s="197"/>
      <c r="C52" s="100"/>
      <c r="D52" s="195"/>
      <c r="E52" s="100"/>
      <c r="F52" s="185">
        <f t="shared" si="0"/>
        <v>290972.95</v>
      </c>
    </row>
    <row r="53" spans="1:6" x14ac:dyDescent="0.25">
      <c r="A53" s="196"/>
      <c r="B53" s="197"/>
      <c r="C53" s="100"/>
      <c r="D53" s="195"/>
      <c r="E53" s="100"/>
      <c r="F53" s="185">
        <f t="shared" si="0"/>
        <v>290972.95</v>
      </c>
    </row>
    <row r="54" spans="1:6" x14ac:dyDescent="0.25">
      <c r="A54" s="196"/>
      <c r="B54" s="197"/>
      <c r="C54" s="100"/>
      <c r="D54" s="195"/>
      <c r="E54" s="100"/>
      <c r="F54" s="185">
        <f t="shared" si="0"/>
        <v>290972.95</v>
      </c>
    </row>
    <row r="55" spans="1:6" x14ac:dyDescent="0.25">
      <c r="A55" s="196"/>
      <c r="B55" s="197"/>
      <c r="C55" s="100"/>
      <c r="D55" s="195"/>
      <c r="E55" s="100"/>
      <c r="F55" s="185">
        <f t="shared" si="0"/>
        <v>290972.95</v>
      </c>
    </row>
    <row r="56" spans="1:6" x14ac:dyDescent="0.25">
      <c r="A56" s="196"/>
      <c r="B56" s="197"/>
      <c r="C56" s="100"/>
      <c r="D56" s="195"/>
      <c r="E56" s="100"/>
      <c r="F56" s="185">
        <f t="shared" si="0"/>
        <v>290972.95</v>
      </c>
    </row>
    <row r="57" spans="1:6" hidden="1" x14ac:dyDescent="0.25">
      <c r="A57" s="196"/>
      <c r="B57" s="197"/>
      <c r="C57" s="100"/>
      <c r="D57" s="195"/>
      <c r="E57" s="100"/>
      <c r="F57" s="185">
        <f t="shared" si="0"/>
        <v>290972.95</v>
      </c>
    </row>
    <row r="58" spans="1:6" hidden="1" x14ac:dyDescent="0.25">
      <c r="A58" s="196"/>
      <c r="B58" s="197"/>
      <c r="C58" s="100"/>
      <c r="D58" s="195"/>
      <c r="E58" s="100"/>
      <c r="F58" s="185">
        <f t="shared" si="0"/>
        <v>290972.95</v>
      </c>
    </row>
    <row r="59" spans="1:6" hidden="1" x14ac:dyDescent="0.25">
      <c r="A59" s="196"/>
      <c r="B59" s="197"/>
      <c r="C59" s="100"/>
      <c r="D59" s="195"/>
      <c r="E59" s="100"/>
      <c r="F59" s="185">
        <f t="shared" si="0"/>
        <v>290972.95</v>
      </c>
    </row>
    <row r="60" spans="1:6" hidden="1" x14ac:dyDescent="0.25">
      <c r="A60" s="196"/>
      <c r="B60" s="197"/>
      <c r="C60" s="100"/>
      <c r="D60" s="195"/>
      <c r="E60" s="100"/>
      <c r="F60" s="185">
        <f t="shared" si="0"/>
        <v>290972.95</v>
      </c>
    </row>
    <row r="61" spans="1:6" hidden="1" x14ac:dyDescent="0.25">
      <c r="A61" s="196"/>
      <c r="B61" s="197"/>
      <c r="C61" s="100"/>
      <c r="D61" s="195"/>
      <c r="E61" s="100"/>
      <c r="F61" s="185">
        <f t="shared" si="0"/>
        <v>290972.95</v>
      </c>
    </row>
    <row r="62" spans="1:6" hidden="1" x14ac:dyDescent="0.25">
      <c r="A62" s="198"/>
      <c r="B62" s="199"/>
      <c r="C62" s="36"/>
      <c r="D62" s="200"/>
      <c r="E62" s="36"/>
      <c r="F62" s="185">
        <f t="shared" si="0"/>
        <v>290972.95</v>
      </c>
    </row>
    <row r="63" spans="1:6" hidden="1" x14ac:dyDescent="0.25">
      <c r="A63" s="198"/>
      <c r="B63" s="199"/>
      <c r="C63" s="36"/>
      <c r="D63" s="200"/>
      <c r="E63" s="36"/>
      <c r="F63" s="185">
        <f t="shared" si="0"/>
        <v>290972.95</v>
      </c>
    </row>
    <row r="64" spans="1:6" hidden="1" x14ac:dyDescent="0.25">
      <c r="A64" s="198"/>
      <c r="B64" s="199"/>
      <c r="C64" s="36"/>
      <c r="D64" s="200"/>
      <c r="E64" s="36"/>
      <c r="F64" s="185">
        <f t="shared" si="0"/>
        <v>290972.95</v>
      </c>
    </row>
    <row r="65" spans="1:6" hidden="1" x14ac:dyDescent="0.25">
      <c r="A65" s="198"/>
      <c r="B65" s="199"/>
      <c r="C65" s="36"/>
      <c r="D65" s="200"/>
      <c r="E65" s="36"/>
      <c r="F65" s="185">
        <f t="shared" si="0"/>
        <v>290972.95</v>
      </c>
    </row>
    <row r="66" spans="1:6" hidden="1" x14ac:dyDescent="0.25">
      <c r="A66" s="198"/>
      <c r="B66" s="199"/>
      <c r="C66" s="36"/>
      <c r="D66" s="200"/>
      <c r="E66" s="36"/>
      <c r="F66" s="185">
        <f t="shared" si="0"/>
        <v>290972.95</v>
      </c>
    </row>
    <row r="67" spans="1:6" hidden="1" x14ac:dyDescent="0.25">
      <c r="A67" s="198"/>
      <c r="B67" s="199"/>
      <c r="C67" s="36"/>
      <c r="D67" s="200"/>
      <c r="E67" s="36"/>
      <c r="F67" s="185">
        <f t="shared" si="0"/>
        <v>290972.95</v>
      </c>
    </row>
    <row r="68" spans="1:6" hidden="1" x14ac:dyDescent="0.25">
      <c r="A68" s="196"/>
      <c r="B68" s="201"/>
      <c r="C68" s="100"/>
      <c r="D68" s="195"/>
      <c r="E68" s="100"/>
      <c r="F68" s="185">
        <f t="shared" si="0"/>
        <v>290972.95</v>
      </c>
    </row>
    <row r="69" spans="1:6" hidden="1" x14ac:dyDescent="0.25">
      <c r="A69" s="196"/>
      <c r="B69" s="201"/>
      <c r="C69" s="100"/>
      <c r="D69" s="195"/>
      <c r="E69" s="100"/>
      <c r="F69" s="185">
        <f t="shared" ref="F69:F78" si="1">C69-E69+F68</f>
        <v>290972.95</v>
      </c>
    </row>
    <row r="70" spans="1:6" hidden="1" x14ac:dyDescent="0.25">
      <c r="A70" s="196"/>
      <c r="B70" s="201"/>
      <c r="C70" s="100"/>
      <c r="D70" s="195"/>
      <c r="E70" s="100"/>
      <c r="F70" s="185">
        <f t="shared" si="1"/>
        <v>290972.95</v>
      </c>
    </row>
    <row r="71" spans="1:6" hidden="1" x14ac:dyDescent="0.25">
      <c r="A71" s="196"/>
      <c r="B71" s="201"/>
      <c r="C71" s="100"/>
      <c r="D71" s="195"/>
      <c r="E71" s="100"/>
      <c r="F71" s="185">
        <f t="shared" si="1"/>
        <v>290972.95</v>
      </c>
    </row>
    <row r="72" spans="1:6" hidden="1" x14ac:dyDescent="0.25">
      <c r="A72" s="196"/>
      <c r="B72" s="201"/>
      <c r="C72" s="100"/>
      <c r="D72" s="195"/>
      <c r="E72" s="100"/>
      <c r="F72" s="185">
        <f t="shared" si="1"/>
        <v>290972.95</v>
      </c>
    </row>
    <row r="73" spans="1:6" hidden="1" x14ac:dyDescent="0.25">
      <c r="A73" s="196"/>
      <c r="B73" s="201"/>
      <c r="C73" s="100"/>
      <c r="D73" s="195"/>
      <c r="E73" s="100"/>
      <c r="F73" s="185">
        <f t="shared" si="1"/>
        <v>290972.95</v>
      </c>
    </row>
    <row r="74" spans="1:6" hidden="1" x14ac:dyDescent="0.25">
      <c r="A74" s="196"/>
      <c r="B74" s="201"/>
      <c r="C74" s="100"/>
      <c r="D74" s="195"/>
      <c r="E74" s="100"/>
      <c r="F74" s="185">
        <f t="shared" si="1"/>
        <v>290972.95</v>
      </c>
    </row>
    <row r="75" spans="1:6" hidden="1" x14ac:dyDescent="0.25">
      <c r="A75" s="196"/>
      <c r="B75" s="201"/>
      <c r="C75" s="100"/>
      <c r="D75" s="195"/>
      <c r="E75" s="100"/>
      <c r="F75" s="185">
        <f t="shared" si="1"/>
        <v>290972.95</v>
      </c>
    </row>
    <row r="76" spans="1:6" hidden="1" x14ac:dyDescent="0.25">
      <c r="A76" s="196"/>
      <c r="B76" s="201"/>
      <c r="C76" s="100"/>
      <c r="D76" s="195"/>
      <c r="E76" s="100"/>
      <c r="F76" s="185">
        <f t="shared" si="1"/>
        <v>290972.95</v>
      </c>
    </row>
    <row r="77" spans="1:6" hidden="1" x14ac:dyDescent="0.25">
      <c r="A77" s="196"/>
      <c r="B77" s="201"/>
      <c r="C77" s="100"/>
      <c r="D77" s="195"/>
      <c r="E77" s="100"/>
      <c r="F77" s="185">
        <f t="shared" si="1"/>
        <v>290972.95</v>
      </c>
    </row>
    <row r="78" spans="1:6" ht="16.5" thickBot="1" x14ac:dyDescent="0.3">
      <c r="A78" s="202"/>
      <c r="B78" s="203"/>
      <c r="C78" s="36">
        <v>0</v>
      </c>
      <c r="D78" s="200"/>
      <c r="E78" s="36"/>
      <c r="F78" s="185">
        <f t="shared" si="1"/>
        <v>290972.95</v>
      </c>
    </row>
    <row r="79" spans="1:6" ht="19.5" thickBot="1" x14ac:dyDescent="0.35">
      <c r="A79" s="204"/>
      <c r="B79" s="205"/>
      <c r="C79" s="206">
        <f>SUM(C3:C78)</f>
        <v>612464.35</v>
      </c>
      <c r="D79" s="177"/>
      <c r="E79" s="207">
        <f>SUM(E3:E78)</f>
        <v>321491.40000000002</v>
      </c>
      <c r="F79" s="208">
        <f>F78</f>
        <v>290972.95</v>
      </c>
    </row>
    <row r="80" spans="1:6" x14ac:dyDescent="0.25">
      <c r="D80" s="200"/>
    </row>
    <row r="81" spans="2:6" x14ac:dyDescent="0.25">
      <c r="D81" s="200"/>
    </row>
    <row r="82" spans="2:6" x14ac:dyDescent="0.25">
      <c r="B82" s="211"/>
    </row>
    <row r="83" spans="2:6" x14ac:dyDescent="0.25">
      <c r="B83" s="211"/>
    </row>
    <row r="84" spans="2:6" x14ac:dyDescent="0.25">
      <c r="B84" s="211"/>
    </row>
    <row r="85" spans="2:6" x14ac:dyDescent="0.25">
      <c r="B85" s="211"/>
      <c r="F85" s="135"/>
    </row>
    <row r="86" spans="2:6" x14ac:dyDescent="0.25">
      <c r="B86" s="211"/>
      <c r="F86" s="135"/>
    </row>
    <row r="87" spans="2:6" x14ac:dyDescent="0.25">
      <c r="B87" s="211"/>
      <c r="F87" s="135"/>
    </row>
    <row r="88" spans="2:6" x14ac:dyDescent="0.25">
      <c r="B88" s="211"/>
      <c r="F88" s="135"/>
    </row>
    <row r="89" spans="2:6" x14ac:dyDescent="0.25">
      <c r="B89" s="211"/>
      <c r="F89" s="135"/>
    </row>
    <row r="90" spans="2:6" x14ac:dyDescent="0.25">
      <c r="B90" s="211"/>
      <c r="F90" s="135"/>
    </row>
    <row r="91" spans="2:6" x14ac:dyDescent="0.25">
      <c r="B91" s="211"/>
      <c r="F91" s="135"/>
    </row>
    <row r="92" spans="2:6" x14ac:dyDescent="0.25">
      <c r="B92" s="211"/>
      <c r="F92" s="135"/>
    </row>
    <row r="93" spans="2:6" x14ac:dyDescent="0.25">
      <c r="B93" s="211"/>
      <c r="F93" s="135"/>
    </row>
    <row r="94" spans="2:6" x14ac:dyDescent="0.25">
      <c r="B94" s="211"/>
      <c r="E94" s="135"/>
      <c r="F94" s="135"/>
    </row>
    <row r="95" spans="2:6" x14ac:dyDescent="0.25">
      <c r="B95" s="211"/>
      <c r="E95" s="135"/>
      <c r="F95" s="135"/>
    </row>
    <row r="96" spans="2:6" x14ac:dyDescent="0.25">
      <c r="B96" s="211"/>
      <c r="E96" s="135"/>
      <c r="F96" s="135"/>
    </row>
    <row r="97" spans="2:6" x14ac:dyDescent="0.25">
      <c r="B97" s="211"/>
      <c r="E97" s="135"/>
      <c r="F97" s="135"/>
    </row>
    <row r="98" spans="2:6" x14ac:dyDescent="0.25">
      <c r="B98" s="211"/>
      <c r="E98" s="135"/>
      <c r="F98" s="135"/>
    </row>
    <row r="99" spans="2:6" x14ac:dyDescent="0.25">
      <c r="B99" s="211"/>
      <c r="E99" s="135"/>
      <c r="F99" s="135"/>
    </row>
    <row r="100" spans="2:6" x14ac:dyDescent="0.25">
      <c r="B100" s="211"/>
      <c r="E100" s="135"/>
    </row>
    <row r="101" spans="2:6" x14ac:dyDescent="0.25">
      <c r="B101" s="211"/>
      <c r="E101" s="135"/>
    </row>
    <row r="102" spans="2:6" x14ac:dyDescent="0.25">
      <c r="B102" s="211"/>
      <c r="E102" s="135"/>
    </row>
    <row r="103" spans="2:6" x14ac:dyDescent="0.25">
      <c r="B103" s="211"/>
      <c r="E103" s="135"/>
    </row>
    <row r="104" spans="2:6" x14ac:dyDescent="0.25">
      <c r="B104" s="211"/>
      <c r="E104" s="135"/>
    </row>
    <row r="105" spans="2:6" x14ac:dyDescent="0.25">
      <c r="B105" s="211"/>
      <c r="E105" s="135"/>
    </row>
    <row r="106" spans="2:6" x14ac:dyDescent="0.25">
      <c r="B106" s="211"/>
      <c r="E106" s="135"/>
    </row>
    <row r="107" spans="2:6" x14ac:dyDescent="0.25">
      <c r="B107" s="211"/>
      <c r="E107" s="135"/>
    </row>
    <row r="108" spans="2:6" x14ac:dyDescent="0.25">
      <c r="B108" s="211"/>
      <c r="E108" s="135"/>
    </row>
    <row r="109" spans="2:6" x14ac:dyDescent="0.25">
      <c r="B109" s="211"/>
    </row>
    <row r="110" spans="2:6" x14ac:dyDescent="0.25">
      <c r="B110" s="211"/>
    </row>
    <row r="111" spans="2:6" x14ac:dyDescent="0.25">
      <c r="B111" s="211"/>
    </row>
    <row r="112" spans="2:6" x14ac:dyDescent="0.25">
      <c r="B112" s="211"/>
    </row>
    <row r="113" spans="2:3" x14ac:dyDescent="0.25">
      <c r="B113" s="211"/>
    </row>
    <row r="114" spans="2:3" x14ac:dyDescent="0.25">
      <c r="B114" s="211"/>
    </row>
    <row r="115" spans="2:3" ht="18.75" x14ac:dyDescent="0.3">
      <c r="C115" s="2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10" workbookViewId="0">
      <selection activeCell="C36" sqref="C36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7"/>
      <c r="C1" s="249" t="s">
        <v>30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1" ht="16.5" thickBot="1" x14ac:dyDescent="0.3">
      <c r="B2" s="24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1" t="s">
        <v>0</v>
      </c>
      <c r="C3" s="252"/>
      <c r="D3" s="10"/>
      <c r="E3" s="11"/>
      <c r="F3" s="11"/>
      <c r="H3" s="253" t="s">
        <v>1</v>
      </c>
      <c r="I3" s="253"/>
      <c r="K3" s="13"/>
      <c r="L3" s="13"/>
      <c r="M3" s="6"/>
      <c r="R3" s="230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32" t="s">
        <v>4</v>
      </c>
      <c r="F4" s="233"/>
      <c r="H4" s="234" t="s">
        <v>5</v>
      </c>
      <c r="I4" s="235"/>
      <c r="J4" s="18"/>
      <c r="K4" s="19"/>
      <c r="L4" s="20"/>
      <c r="M4" s="21" t="s">
        <v>6</v>
      </c>
      <c r="N4" s="22" t="s">
        <v>7</v>
      </c>
      <c r="P4" s="236" t="s">
        <v>8</v>
      </c>
      <c r="Q4" s="237"/>
      <c r="R4" s="231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0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5">
        <v>44927</v>
      </c>
      <c r="F28" s="226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4">
        <f>SUM(M5:M39)</f>
        <v>0</v>
      </c>
      <c r="N49" s="239">
        <f>SUM(N5:N39)</f>
        <v>0</v>
      </c>
      <c r="P49" s="98">
        <f t="shared" si="1"/>
        <v>0</v>
      </c>
      <c r="Q49" s="99">
        <f>SUM(Q5:Q39)</f>
        <v>-780704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5"/>
      <c r="N50" s="240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780704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41" t="s">
        <v>14</v>
      </c>
      <c r="I62" s="242"/>
      <c r="J62" s="137"/>
      <c r="K62" s="243">
        <f>I60+L60</f>
        <v>0</v>
      </c>
      <c r="L62" s="244"/>
      <c r="M62" s="245">
        <f>N49+M49</f>
        <v>0</v>
      </c>
      <c r="N62" s="246"/>
      <c r="P62" s="36"/>
      <c r="Q62" s="9"/>
    </row>
    <row r="63" spans="1:18" ht="15.75" x14ac:dyDescent="0.25">
      <c r="D63" s="238" t="s">
        <v>15</v>
      </c>
      <c r="E63" s="238"/>
      <c r="F63" s="138">
        <f>F60-K62-C60</f>
        <v>780704</v>
      </c>
      <c r="I63" s="139"/>
      <c r="J63" s="140"/>
      <c r="P63" s="36"/>
      <c r="Q63" s="9"/>
    </row>
    <row r="64" spans="1:18" ht="18.75" x14ac:dyDescent="0.3">
      <c r="D64" s="256" t="s">
        <v>16</v>
      </c>
      <c r="E64" s="256"/>
      <c r="F64" s="133">
        <v>-1524395.48</v>
      </c>
      <c r="I64" s="257" t="s">
        <v>17</v>
      </c>
      <c r="J64" s="258"/>
      <c r="K64" s="259">
        <f>F66+F67+F68</f>
        <v>-520162.57999999996</v>
      </c>
      <c r="L64" s="260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-743691.48</v>
      </c>
      <c r="H66" s="23"/>
      <c r="I66" s="148" t="s">
        <v>19</v>
      </c>
      <c r="J66" s="149"/>
      <c r="K66" s="261">
        <f>-C4</f>
        <v>0</v>
      </c>
      <c r="L66" s="262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63" t="s">
        <v>22</v>
      </c>
      <c r="E68" s="264"/>
      <c r="F68" s="153">
        <v>223528.9</v>
      </c>
      <c r="I68" s="265" t="s">
        <v>23</v>
      </c>
      <c r="J68" s="266"/>
      <c r="K68" s="267">
        <f>K64+K66</f>
        <v>-520162.57999999996</v>
      </c>
      <c r="L68" s="267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2023-02-27T19:03:02Z</dcterms:modified>
</cp:coreProperties>
</file>