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11" activeTab="1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Hoja1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3" l="1"/>
  <c r="M12" i="13" l="1"/>
  <c r="M13" i="13"/>
  <c r="M11" i="13" l="1"/>
  <c r="M10" i="13"/>
  <c r="M9" i="13" l="1"/>
  <c r="M8" i="13"/>
  <c r="M7" i="13"/>
  <c r="Q33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P39" i="13"/>
  <c r="P38" i="13"/>
  <c r="P37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M53" i="13" l="1"/>
  <c r="K53" i="13"/>
  <c r="F54" i="13" s="1"/>
  <c r="F57" i="13" s="1"/>
  <c r="K55" i="13" s="1"/>
  <c r="K59" i="13" s="1"/>
  <c r="P5" i="13"/>
  <c r="P40" i="13" l="1"/>
  <c r="Q40" i="13" s="1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<sst xmlns="http://schemas.openxmlformats.org/spreadsheetml/2006/main" count="715" uniqueCount="385">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</sst>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21"/>
      <c r="C1" s="323" t="s">
        <v>28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18" ht="16.5" thickBot="1" x14ac:dyDescent="0.3">
      <c r="B2" s="322"/>
      <c r="C2" s="3"/>
      <c r="H2" s="5"/>
      <c r="I2" s="6"/>
      <c r="J2" s="7"/>
      <c r="L2" s="8"/>
      <c r="M2" s="6"/>
      <c r="N2" s="9"/>
    </row>
    <row r="3" spans="1:18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3">
        <f>SUM(M5:M39)</f>
        <v>1527030</v>
      </c>
      <c r="N40" s="305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4"/>
      <c r="N41" s="30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50143.28</v>
      </c>
      <c r="L53" s="310"/>
      <c r="M53" s="311">
        <f>N40+M40</f>
        <v>1577043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-1419082.77</v>
      </c>
      <c r="I55" s="315" t="s">
        <v>15</v>
      </c>
      <c r="J55" s="316"/>
      <c r="K55" s="317">
        <f>F57+F58+F59</f>
        <v>296963.46999999997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9">
        <f>-C4</f>
        <v>-221059.7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6" t="s">
        <v>20</v>
      </c>
      <c r="E59" s="297"/>
      <c r="F59" s="134">
        <v>154314.51999999999</v>
      </c>
      <c r="I59" s="298" t="s">
        <v>168</v>
      </c>
      <c r="J59" s="299"/>
      <c r="K59" s="300">
        <f>K55+K57</f>
        <v>75903.76999999996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21"/>
      <c r="C1" s="323" t="s">
        <v>326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3">
        <f>SUM(M5:M39)</f>
        <v>2772689</v>
      </c>
      <c r="N40" s="305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04"/>
      <c r="N41" s="306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60691.69</v>
      </c>
      <c r="L53" s="310"/>
      <c r="M53" s="311">
        <f>N40+M40</f>
        <v>2880043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-2747780.48</v>
      </c>
      <c r="I55" s="315" t="s">
        <v>15</v>
      </c>
      <c r="J55" s="316"/>
      <c r="K55" s="317">
        <f>F57+F58+F59</f>
        <v>375154.74000000011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19">
        <f>-C4</f>
        <v>-149938.81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296" t="s">
        <v>20</v>
      </c>
      <c r="E59" s="297"/>
      <c r="F59" s="134">
        <v>232165.91</v>
      </c>
      <c r="I59" s="298" t="s">
        <v>168</v>
      </c>
      <c r="J59" s="299"/>
      <c r="K59" s="300">
        <f>K55+K57</f>
        <v>225215.93000000011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abSelected="1" topLeftCell="A28" workbookViewId="0">
      <selection activeCell="F51" sqref="F5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21"/>
      <c r="C1" s="323" t="s">
        <v>380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39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0</v>
      </c>
      <c r="D15" s="51"/>
      <c r="E15" s="28">
        <v>44756</v>
      </c>
      <c r="F15" s="29"/>
      <c r="G15" s="2"/>
      <c r="H15" s="30">
        <v>44756</v>
      </c>
      <c r="I15" s="31"/>
      <c r="J15" s="38"/>
      <c r="K15" s="45"/>
      <c r="L15" s="40"/>
      <c r="M15" s="32">
        <v>0</v>
      </c>
      <c r="N15" s="33">
        <v>0</v>
      </c>
      <c r="P15" s="34">
        <f t="shared" si="0"/>
        <v>0</v>
      </c>
      <c r="Q15" s="13">
        <f t="shared" si="1"/>
        <v>0</v>
      </c>
      <c r="R15" s="9"/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/>
      <c r="G16" s="2"/>
      <c r="H16" s="30">
        <v>44757</v>
      </c>
      <c r="I16" s="31"/>
      <c r="J16" s="38"/>
      <c r="K16" s="45"/>
      <c r="L16" s="9"/>
      <c r="M16" s="32">
        <v>0</v>
      </c>
      <c r="N16" s="33">
        <v>0</v>
      </c>
      <c r="P16" s="34">
        <f t="shared" si="0"/>
        <v>0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44758</v>
      </c>
      <c r="C17" s="26">
        <v>0</v>
      </c>
      <c r="D17" s="41"/>
      <c r="E17" s="28">
        <v>44758</v>
      </c>
      <c r="F17" s="29"/>
      <c r="G17" s="2"/>
      <c r="H17" s="30">
        <v>44758</v>
      </c>
      <c r="I17" s="31"/>
      <c r="J17" s="38"/>
      <c r="K17" s="52"/>
      <c r="L17" s="48"/>
      <c r="M17" s="32">
        <v>0</v>
      </c>
      <c r="N17" s="33">
        <v>0</v>
      </c>
      <c r="P17" s="34">
        <f t="shared" si="0"/>
        <v>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/>
      <c r="G18" s="2"/>
      <c r="H18" s="30">
        <v>44759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0</v>
      </c>
      <c r="D19" s="36"/>
      <c r="E19" s="28">
        <v>44760</v>
      </c>
      <c r="F19" s="29"/>
      <c r="G19" s="2"/>
      <c r="H19" s="30">
        <v>44760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0</v>
      </c>
      <c r="D20" s="36"/>
      <c r="E20" s="28">
        <v>44761</v>
      </c>
      <c r="F20" s="29"/>
      <c r="G20" s="2"/>
      <c r="H20" s="30">
        <v>44761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/>
      <c r="G21" s="2"/>
      <c r="H21" s="30">
        <v>44762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0</v>
      </c>
      <c r="D22" s="36"/>
      <c r="E22" s="28">
        <v>44763</v>
      </c>
      <c r="F22" s="29"/>
      <c r="G22" s="2"/>
      <c r="H22" s="30">
        <v>44763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/>
      <c r="G23" s="2"/>
      <c r="H23" s="30">
        <v>44764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0</v>
      </c>
      <c r="D24" s="41"/>
      <c r="E24" s="28">
        <v>44765</v>
      </c>
      <c r="F24" s="29"/>
      <c r="G24" s="2"/>
      <c r="H24" s="30">
        <v>44765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/>
      <c r="G25" s="2"/>
      <c r="H25" s="30">
        <v>44766</v>
      </c>
      <c r="I25" s="31"/>
      <c r="J25" s="64"/>
      <c r="K25" s="290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0</v>
      </c>
      <c r="D26" s="36"/>
      <c r="E26" s="28">
        <v>44767</v>
      </c>
      <c r="F26" s="29"/>
      <c r="G26" s="2"/>
      <c r="H26" s="30">
        <v>44767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/>
      <c r="G27" s="2"/>
      <c r="H27" s="30">
        <v>44768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/>
      <c r="G28" s="2"/>
      <c r="H28" s="30">
        <v>44769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0</v>
      </c>
      <c r="D29" s="71"/>
      <c r="E29" s="28">
        <v>44770</v>
      </c>
      <c r="F29" s="29"/>
      <c r="G29" s="2"/>
      <c r="H29" s="30">
        <v>44770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/>
      <c r="G30" s="2"/>
      <c r="H30" s="30">
        <v>44771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/>
      <c r="G31" s="2"/>
      <c r="H31" s="30">
        <v>44772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/>
      <c r="G32" s="2"/>
      <c r="H32" s="30">
        <v>44773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9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221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76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3">
        <f>SUM(M5:M39)</f>
        <v>653251</v>
      </c>
      <c r="N40" s="305">
        <f>SUM(N5:N39)</f>
        <v>18174</v>
      </c>
      <c r="P40" s="34">
        <f>SUM(P5:P39)</f>
        <v>723354</v>
      </c>
      <c r="Q40" s="13">
        <f t="shared" si="1"/>
        <v>723354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4"/>
      <c r="N41" s="306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40587</v>
      </c>
      <c r="D51" s="107"/>
      <c r="E51" s="108" t="s">
        <v>9</v>
      </c>
      <c r="F51" s="109">
        <f>SUM(F5:F50)</f>
        <v>684861</v>
      </c>
      <c r="G51" s="107"/>
      <c r="H51" s="110" t="s">
        <v>10</v>
      </c>
      <c r="I51" s="111">
        <f>SUM(I5:I50)</f>
        <v>629</v>
      </c>
      <c r="J51" s="112"/>
      <c r="K51" s="113" t="s">
        <v>11</v>
      </c>
      <c r="L51" s="114">
        <f>SUM(L5:L50)</f>
        <v>10713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11342</v>
      </c>
      <c r="L53" s="310"/>
      <c r="M53" s="311">
        <f>N40+M40</f>
        <v>671425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632932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0</v>
      </c>
      <c r="I55" s="315" t="s">
        <v>15</v>
      </c>
      <c r="J55" s="316"/>
      <c r="K55" s="317">
        <f>F57+F58+F59</f>
        <v>632932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632932</v>
      </c>
      <c r="H57" s="24"/>
      <c r="I57" s="129" t="s">
        <v>17</v>
      </c>
      <c r="J57" s="130"/>
      <c r="K57" s="319">
        <f>-C4</f>
        <v>-232165.91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296" t="s">
        <v>20</v>
      </c>
      <c r="E59" s="297"/>
      <c r="F59" s="134">
        <v>0</v>
      </c>
      <c r="I59" s="298" t="s">
        <v>168</v>
      </c>
      <c r="J59" s="299"/>
      <c r="K59" s="300">
        <f>K55+K57</f>
        <v>400766.08999999997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2" right="0.26" top="0.37" bottom="0.37" header="0.3" footer="0.3"/>
  <pageSetup paperSize="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1"/>
      <c r="C1" s="323" t="s">
        <v>125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2">
        <f>SUM(M5:M39)</f>
        <v>1636108</v>
      </c>
      <c r="N40" s="305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4"/>
      <c r="N41" s="306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45634.280000000006</v>
      </c>
      <c r="L53" s="310"/>
      <c r="M53" s="311">
        <f>N40+M40</f>
        <v>1691783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-1631962.77</v>
      </c>
      <c r="I55" s="315" t="s">
        <v>15</v>
      </c>
      <c r="J55" s="316"/>
      <c r="K55" s="317">
        <f>F57+F58+F59</f>
        <v>238822.13999999996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9">
        <f>-C4</f>
        <v>-154314.51999999999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6" t="s">
        <v>20</v>
      </c>
      <c r="E59" s="297"/>
      <c r="F59" s="134">
        <v>184342.19</v>
      </c>
      <c r="I59" s="298" t="s">
        <v>168</v>
      </c>
      <c r="J59" s="299"/>
      <c r="K59" s="300">
        <f>K55+K57</f>
        <v>84507.619999999966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1"/>
      <c r="C1" s="323" t="s">
        <v>135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3">
        <f>SUM(M5:M39)</f>
        <v>1793435</v>
      </c>
      <c r="N40" s="305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04"/>
      <c r="N41" s="306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7" t="s">
        <v>12</v>
      </c>
      <c r="I49" s="308"/>
      <c r="J49" s="119"/>
      <c r="K49" s="309">
        <f>I47+L47</f>
        <v>90434.03</v>
      </c>
      <c r="L49" s="310"/>
      <c r="M49" s="311">
        <f>N40+M40</f>
        <v>1857430</v>
      </c>
      <c r="N49" s="312"/>
      <c r="P49" s="34"/>
      <c r="Q49" s="9"/>
    </row>
    <row r="50" spans="1:17" ht="15.75" x14ac:dyDescent="0.25">
      <c r="D50" s="313" t="s">
        <v>13</v>
      </c>
      <c r="E50" s="313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14" t="s">
        <v>14</v>
      </c>
      <c r="E51" s="314"/>
      <c r="F51" s="115">
        <v>-1848136.64</v>
      </c>
      <c r="I51" s="315" t="s">
        <v>15</v>
      </c>
      <c r="J51" s="316"/>
      <c r="K51" s="317">
        <f>F53+F54+F55</f>
        <v>195541.70000000007</v>
      </c>
      <c r="L51" s="318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19">
        <f>-C4</f>
        <v>-184342.19</v>
      </c>
      <c r="L53" s="320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6" t="s">
        <v>20</v>
      </c>
      <c r="E55" s="297"/>
      <c r="F55" s="134">
        <v>219417.37</v>
      </c>
      <c r="I55" s="298" t="s">
        <v>226</v>
      </c>
      <c r="J55" s="299"/>
      <c r="K55" s="300">
        <f>K51+K53</f>
        <v>11199.510000000068</v>
      </c>
      <c r="L55" s="300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1"/>
      <c r="C1" s="323" t="s">
        <v>225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03">
        <f>SUM(M5:M39)</f>
        <v>2146671</v>
      </c>
      <c r="N40" s="305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04"/>
      <c r="N41" s="306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91272.77</v>
      </c>
      <c r="L53" s="310"/>
      <c r="M53" s="311">
        <f>N40+M40</f>
        <v>2215261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-2227493.48</v>
      </c>
      <c r="I55" s="315" t="s">
        <v>15</v>
      </c>
      <c r="J55" s="316"/>
      <c r="K55" s="317">
        <f>F57+F58+F59</f>
        <v>261521.34000000003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19">
        <f>-C4</f>
        <v>-219417.37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6" t="s">
        <v>20</v>
      </c>
      <c r="E59" s="297"/>
      <c r="F59" s="134">
        <v>297874.59000000003</v>
      </c>
      <c r="I59" s="298" t="s">
        <v>168</v>
      </c>
      <c r="J59" s="299"/>
      <c r="K59" s="300">
        <f>K55+K57</f>
        <v>42103.97000000003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1"/>
      <c r="C1" s="323" t="s">
        <v>277</v>
      </c>
      <c r="D1" s="324"/>
      <c r="E1" s="324"/>
      <c r="F1" s="324"/>
      <c r="G1" s="324"/>
      <c r="H1" s="324"/>
      <c r="I1" s="324"/>
      <c r="J1" s="324"/>
      <c r="K1" s="324"/>
      <c r="L1" s="324"/>
      <c r="M1" s="324"/>
    </row>
    <row r="2" spans="1:21" ht="16.5" thickBot="1" x14ac:dyDescent="0.3">
      <c r="B2" s="322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5" t="s">
        <v>0</v>
      </c>
      <c r="C3" s="326"/>
      <c r="D3" s="10"/>
      <c r="E3" s="11"/>
      <c r="F3" s="11"/>
      <c r="H3" s="327" t="s">
        <v>1</v>
      </c>
      <c r="I3" s="327"/>
      <c r="K3" s="13"/>
      <c r="L3" s="13"/>
      <c r="M3" s="14"/>
      <c r="R3" s="294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28" t="s">
        <v>3</v>
      </c>
      <c r="F4" s="329"/>
      <c r="H4" s="330" t="s">
        <v>4</v>
      </c>
      <c r="I4" s="331"/>
      <c r="J4" s="19"/>
      <c r="K4" s="20"/>
      <c r="L4" s="21"/>
      <c r="M4" s="22" t="s">
        <v>5</v>
      </c>
      <c r="N4" s="23" t="s">
        <v>6</v>
      </c>
      <c r="P4" s="301" t="s">
        <v>7</v>
      </c>
      <c r="Q4" s="302"/>
      <c r="R4" s="295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3">
        <f>SUM(M5:M39)</f>
        <v>2144215</v>
      </c>
      <c r="N40" s="305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4"/>
      <c r="N41" s="306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7" t="s">
        <v>12</v>
      </c>
      <c r="I53" s="308"/>
      <c r="J53" s="119"/>
      <c r="K53" s="309">
        <f>I51+L51</f>
        <v>51231.42</v>
      </c>
      <c r="L53" s="310"/>
      <c r="M53" s="311">
        <f>N40+M40</f>
        <v>2206740</v>
      </c>
      <c r="N53" s="312"/>
      <c r="P53" s="34"/>
      <c r="Q53" s="9"/>
    </row>
    <row r="54" spans="1:17" ht="15.75" x14ac:dyDescent="0.25">
      <c r="D54" s="313" t="s">
        <v>13</v>
      </c>
      <c r="E54" s="313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14" t="s">
        <v>14</v>
      </c>
      <c r="E55" s="314"/>
      <c r="F55" s="115">
        <v>-2251924.65</v>
      </c>
      <c r="I55" s="315" t="s">
        <v>15</v>
      </c>
      <c r="J55" s="316"/>
      <c r="K55" s="317">
        <f>F57+F58+F59</f>
        <v>112552.74000000017</v>
      </c>
      <c r="L55" s="318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19">
        <f>-C4</f>
        <v>-297874.59000000003</v>
      </c>
      <c r="L57" s="320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6" t="s">
        <v>20</v>
      </c>
      <c r="E59" s="297"/>
      <c r="F59" s="134">
        <v>149938.81</v>
      </c>
      <c r="I59" s="298" t="s">
        <v>325</v>
      </c>
      <c r="J59" s="299"/>
      <c r="K59" s="300">
        <f>K55+K57</f>
        <v>-185321.84999999986</v>
      </c>
      <c r="L59" s="300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2022-07-15T20:31:20Z</cp:lastPrinted>
  <dcterms:created xsi:type="dcterms:W3CDTF">2022-01-21T15:38:45Z</dcterms:created>
  <dcterms:modified xsi:type="dcterms:W3CDTF">2022-07-16T20:05:57Z</dcterms:modified>
</cp:coreProperties>
</file>