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19995" windowHeight="11730" activeTab="1"/>
  </bookViews>
  <sheets>
    <sheet name="REMISIONES  ENERO  2023     " sheetId="1" r:id="rId1"/>
    <sheet name="REMISIONES  FEBRERO  2023" sheetId="3" r:id="rId2"/>
    <sheet name="Hoja4" sheetId="4" r:id="rId3"/>
    <sheet name="Hoja5" sheetId="5" r:id="rId4"/>
    <sheet name="Hoja6" sheetId="6" r:id="rId5"/>
    <sheet name="Hoja7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3" l="1"/>
  <c r="H89" i="3" s="1"/>
  <c r="G81" i="3"/>
  <c r="H81" i="3" s="1"/>
  <c r="G75" i="3"/>
  <c r="G72" i="3"/>
  <c r="G71" i="3"/>
  <c r="H74" i="3"/>
  <c r="H75" i="3"/>
  <c r="H76" i="3"/>
  <c r="H77" i="3"/>
  <c r="H78" i="3"/>
  <c r="H79" i="3"/>
  <c r="H80" i="3"/>
  <c r="H82" i="3"/>
  <c r="H83" i="3"/>
  <c r="H84" i="3"/>
  <c r="H85" i="3"/>
  <c r="H86" i="3"/>
  <c r="H87" i="3"/>
  <c r="H88" i="3"/>
  <c r="H90" i="3"/>
  <c r="H91" i="3"/>
  <c r="H92" i="3"/>
  <c r="H93" i="3"/>
  <c r="G57" i="3"/>
  <c r="G62" i="3"/>
  <c r="G50" i="3"/>
  <c r="G51" i="3"/>
  <c r="G42" i="3"/>
  <c r="G32" i="3"/>
  <c r="G46" i="3"/>
  <c r="G22" i="3"/>
  <c r="G28" i="3" l="1"/>
  <c r="G33" i="3" l="1"/>
  <c r="G20" i="3"/>
  <c r="G18" i="3" l="1"/>
  <c r="H18" i="3" l="1"/>
  <c r="G17" i="3"/>
  <c r="H17" i="3" s="1"/>
  <c r="G12" i="3"/>
  <c r="H12" i="3" s="1"/>
  <c r="G8" i="3"/>
  <c r="G5" i="3"/>
  <c r="H5" i="3" s="1"/>
  <c r="H74" i="1"/>
  <c r="G70" i="1"/>
  <c r="E9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6" i="3"/>
  <c r="H15" i="3"/>
  <c r="H14" i="3"/>
  <c r="H13" i="3"/>
  <c r="H11" i="3"/>
  <c r="H10" i="3"/>
  <c r="H9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H4" i="3"/>
  <c r="G94" i="3" l="1"/>
  <c r="E98" i="3" s="1"/>
  <c r="H8" i="3"/>
  <c r="H94" i="3" s="1"/>
  <c r="G66" i="1"/>
  <c r="G63" i="1"/>
  <c r="G53" i="1"/>
  <c r="G51" i="1" l="1"/>
  <c r="G49" i="1"/>
  <c r="G48" i="1"/>
  <c r="G45" i="1"/>
  <c r="G42" i="1"/>
  <c r="G32" i="1"/>
  <c r="G26" i="1"/>
  <c r="G29" i="1"/>
  <c r="G22" i="1"/>
  <c r="G17" i="1"/>
  <c r="G8" i="1" l="1"/>
  <c r="G7" i="1"/>
  <c r="G13" i="1"/>
  <c r="G6" i="1"/>
  <c r="E80" i="1" l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80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H5" i="1"/>
  <c r="H4" i="1"/>
  <c r="H80" i="1" l="1"/>
  <c r="E84" i="1"/>
</calcChain>
</file>

<file path=xl/sharedStrings.xml><?xml version="1.0" encoding="utf-8"?>
<sst xmlns="http://schemas.openxmlformats.org/spreadsheetml/2006/main" count="225" uniqueCount="61">
  <si>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</si>
  <si>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</si>
  <si>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</si>
  <si>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</si>
  <si>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</si>
  <si>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</si>
  <si>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</si>
  <si>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</si>
  <si>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</si>
  <si>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</si>
  <si>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</si>
  <si>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E N E R O      2 0 2 3</t>
  </si>
  <si>
    <t>OBRADOR</t>
  </si>
  <si>
    <t>MARCELO</t>
  </si>
  <si>
    <t>PACO</t>
  </si>
  <si>
    <t>GABRIEL</t>
  </si>
  <si>
    <t>HERRADURA GUSTAVO</t>
  </si>
  <si>
    <t>MICH</t>
  </si>
  <si>
    <t>CANCELADA</t>
  </si>
  <si>
    <t>HERRADURA DAVID</t>
  </si>
  <si>
    <t>10-Ene-23--12-Ene-23</t>
  </si>
  <si>
    <t>12-Ene-23--</t>
  </si>
  <si>
    <t>11-Ene-23--12-Ene-23</t>
  </si>
  <si>
    <t>12-Ene-23--13-Ene-23</t>
  </si>
  <si>
    <t>EL PRIMO</t>
  </si>
  <si>
    <t>MAURO</t>
  </si>
  <si>
    <t>12-Ene-23--15-Ene-23</t>
  </si>
  <si>
    <t>14-Ene-23--15-Ene-23</t>
  </si>
  <si>
    <t>16-Ene-23--</t>
  </si>
  <si>
    <t>15-Ene-23--17-Ene-23</t>
  </si>
  <si>
    <t>15-Ene-23--19-Ene-23</t>
  </si>
  <si>
    <t>19-Ene-23--20-Ene-23</t>
  </si>
  <si>
    <t>21-Ene-23--22-Ene-23</t>
  </si>
  <si>
    <t>22-Ene-23--23-Ene-23</t>
  </si>
  <si>
    <t>24-Ene-23--25-Ene-23--26-Ene-23</t>
  </si>
  <si>
    <t>26-Ene-23--27-Ene-23</t>
  </si>
  <si>
    <t>28-Ene-23--29-Ene-23</t>
  </si>
  <si>
    <t>REMISIONES    POR     CREDITOS         DE   FEBRERO      2 0 2 3</t>
  </si>
  <si>
    <t>29-Ene-23--30-Ene-23</t>
  </si>
  <si>
    <t>31-Ene-23--1-Feb-23</t>
  </si>
  <si>
    <t>1-Feb-23--2-Feb-23</t>
  </si>
  <si>
    <t>3-Feb-23--4-Feb-23</t>
  </si>
  <si>
    <t>4-Feb-23--5-Feb-23</t>
  </si>
  <si>
    <t>5-Feb-23--7-Feb-23--9-Feb-23</t>
  </si>
  <si>
    <t>9-Feb-23--10-Feb-23</t>
  </si>
  <si>
    <t>10-Feb-23--11-Feb-23</t>
  </si>
  <si>
    <t>11-Feb-23--12-Feb-23</t>
  </si>
  <si>
    <t>6-Feb-23--13-Feb-23</t>
  </si>
  <si>
    <t>14-Feb-23--15-Feb-23</t>
  </si>
  <si>
    <t>13-Feb-23--16-Feb-23</t>
  </si>
  <si>
    <t>17-feb-23--18-Feb-23</t>
  </si>
  <si>
    <t>18-Feb-23--19-Feb-23</t>
  </si>
  <si>
    <t>16-feb-23--19-Feb-23</t>
  </si>
  <si>
    <t>20-Feb-23--</t>
  </si>
  <si>
    <t>20-Feb-23--22-Feb-23</t>
  </si>
  <si>
    <t>23-Feb-23--25-Feb-23</t>
  </si>
  <si>
    <t>25-Feb-23--26-Feb-23</t>
  </si>
  <si>
    <t>MARCELO 2</t>
  </si>
  <si>
    <t>26-Feb-23--27-Feb-23</t>
  </si>
  <si>
    <t>27-Feb-23--</t>
  </si>
  <si>
    <t>28-Feb-23--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</si>
</sst>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Fill="1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8" xfId="0" applyFont="1" applyFill="1" applyBorder="1"/>
    <xf numFmtId="44" fontId="2" fillId="0" borderId="9" xfId="1" applyFont="1" applyFill="1" applyBorder="1"/>
    <xf numFmtId="165" fontId="6" fillId="0" borderId="0" xfId="0" applyNumberFormat="1" applyFont="1" applyFill="1" applyAlignment="1">
      <alignment horizontal="center" wrapText="1"/>
    </xf>
    <xf numFmtId="166" fontId="2" fillId="0" borderId="10" xfId="0" applyNumberFormat="1" applyFont="1" applyFill="1" applyBorder="1"/>
    <xf numFmtId="0" fontId="6" fillId="0" borderId="7" xfId="0" applyFont="1" applyFill="1" applyBorder="1"/>
    <xf numFmtId="44" fontId="2" fillId="0" borderId="7" xfId="1" applyFont="1" applyFill="1" applyBorder="1"/>
    <xf numFmtId="165" fontId="6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0" fontId="6" fillId="0" borderId="7" xfId="0" applyFont="1" applyFill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44" fontId="6" fillId="0" borderId="7" xfId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Fill="1" applyBorder="1"/>
    <xf numFmtId="164" fontId="10" fillId="0" borderId="8" xfId="0" applyNumberFormat="1" applyFont="1" applyBorder="1" applyAlignment="1">
      <alignment horizontal="center"/>
    </xf>
    <xf numFmtId="0" fontId="2" fillId="0" borderId="7" xfId="0" applyFont="1" applyBorder="1"/>
    <xf numFmtId="165" fontId="6" fillId="0" borderId="7" xfId="0" applyNumberFormat="1" applyFont="1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 applyFill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166" fontId="0" fillId="0" borderId="0" xfId="0" applyNumberFormat="1" applyFill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2" borderId="4" xfId="1" applyFont="1" applyFill="1" applyBorder="1" applyAlignment="1">
      <alignment wrapText="1"/>
    </xf>
    <xf numFmtId="44" fontId="6" fillId="0" borderId="0" xfId="1" applyFont="1" applyFill="1" applyAlignment="1">
      <alignment wrapText="1"/>
    </xf>
    <xf numFmtId="44" fontId="6" fillId="0" borderId="13" xfId="1" applyFont="1" applyBorder="1" applyAlignment="1">
      <alignment wrapText="1"/>
    </xf>
    <xf numFmtId="44" fontId="5" fillId="2" borderId="0" xfId="1" applyFont="1" applyFill="1" applyAlignment="1">
      <alignment wrapText="1"/>
    </xf>
    <xf numFmtId="44" fontId="3" fillId="0" borderId="0" xfId="1" applyFont="1" applyFill="1" applyBorder="1" applyAlignment="1">
      <alignment wrapText="1"/>
    </xf>
    <xf numFmtId="44" fontId="5" fillId="0" borderId="0" xfId="1" applyFont="1" applyAlignment="1">
      <alignment wrapText="1"/>
    </xf>
    <xf numFmtId="165" fontId="8" fillId="8" borderId="7" xfId="0" applyNumberFormat="1" applyFont="1" applyFill="1" applyBorder="1" applyAlignment="1">
      <alignment horizontal="center" wrapText="1"/>
    </xf>
    <xf numFmtId="44" fontId="8" fillId="8" borderId="7" xfId="1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  <xf numFmtId="164" fontId="2" fillId="8" borderId="7" xfId="0" applyNumberFormat="1" applyFont="1" applyFill="1" applyBorder="1" applyAlignment="1">
      <alignment horizontal="center"/>
    </xf>
    <xf numFmtId="164" fontId="2" fillId="8" borderId="7" xfId="0" applyNumberFormat="1" applyFont="1" applyFill="1" applyBorder="1" applyAlignment="1">
      <alignment horizontal="center" wrapText="1"/>
    </xf>
    <xf numFmtId="164" fontId="2" fillId="8" borderId="8" xfId="0" applyNumberFormat="1" applyFont="1" applyFill="1" applyBorder="1" applyAlignment="1">
      <alignment horizontal="center"/>
    </xf>
    <xf numFmtId="44" fontId="6" fillId="8" borderId="7" xfId="1" applyFont="1" applyFill="1" applyBorder="1" applyAlignment="1">
      <alignment wrapText="1"/>
    </xf>
    <xf numFmtId="0" fontId="6" fillId="8" borderId="7" xfId="0" applyFont="1" applyFill="1" applyBorder="1"/>
    <xf numFmtId="165" fontId="6" fillId="8" borderId="7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4418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422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064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069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7"/>
  <sheetViews>
    <sheetView workbookViewId="0">
      <pane ySplit="3" topLeftCell="A64" activePane="bottomLeft" state="frozen"/>
      <selection pane="bottomLeft" activeCell="H68" sqref="H6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9" t="s">
        <v>11</v>
      </c>
      <c r="C1" s="70"/>
      <c r="D1" s="70"/>
      <c r="E1" s="70"/>
      <c r="F1" s="70"/>
      <c r="G1" s="71"/>
      <c r="I1" s="3"/>
    </row>
    <row r="2" spans="1:9" ht="21" x14ac:dyDescent="0.35">
      <c r="A2" s="4"/>
      <c r="B2" s="72" t="s">
        <v>0</v>
      </c>
      <c r="C2" s="72"/>
      <c r="D2" s="72"/>
      <c r="E2" s="72"/>
      <c r="F2" s="72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44935</v>
      </c>
      <c r="B4" s="15">
        <v>969</v>
      </c>
      <c r="C4" s="16"/>
      <c r="D4" s="17" t="s">
        <v>12</v>
      </c>
      <c r="E4" s="18">
        <v>335</v>
      </c>
      <c r="F4" s="19">
        <v>44936</v>
      </c>
      <c r="G4" s="62">
        <v>335</v>
      </c>
      <c r="H4" s="20">
        <f t="shared" ref="H4:H79" si="0">E4-G4</f>
        <v>0</v>
      </c>
      <c r="I4" s="3"/>
    </row>
    <row r="5" spans="1:9" x14ac:dyDescent="0.25">
      <c r="A5" s="14">
        <v>44935</v>
      </c>
      <c r="B5" s="15">
        <v>970</v>
      </c>
      <c r="C5" s="16"/>
      <c r="D5" s="21" t="s">
        <v>13</v>
      </c>
      <c r="E5" s="22">
        <v>5328</v>
      </c>
      <c r="F5" s="23">
        <v>44936</v>
      </c>
      <c r="G5" s="32">
        <v>5328</v>
      </c>
      <c r="H5" s="20">
        <f t="shared" si="0"/>
        <v>0</v>
      </c>
    </row>
    <row r="6" spans="1:9" ht="31.5" x14ac:dyDescent="0.25">
      <c r="A6" s="14">
        <v>44935</v>
      </c>
      <c r="B6" s="15">
        <f t="shared" ref="B6:B69" si="1">B5+1</f>
        <v>971</v>
      </c>
      <c r="C6" s="16"/>
      <c r="D6" s="21" t="s">
        <v>14</v>
      </c>
      <c r="E6" s="22">
        <v>607</v>
      </c>
      <c r="F6" s="23" t="s">
        <v>20</v>
      </c>
      <c r="G6" s="32">
        <f>212+395</f>
        <v>607</v>
      </c>
      <c r="H6" s="20">
        <f t="shared" si="0"/>
        <v>0</v>
      </c>
    </row>
    <row r="7" spans="1:9" ht="31.5" x14ac:dyDescent="0.25">
      <c r="A7" s="24">
        <v>44936</v>
      </c>
      <c r="B7" s="15">
        <f t="shared" si="1"/>
        <v>972</v>
      </c>
      <c r="C7" s="16"/>
      <c r="D7" s="21" t="s">
        <v>15</v>
      </c>
      <c r="E7" s="22">
        <v>2287</v>
      </c>
      <c r="F7" s="23" t="s">
        <v>23</v>
      </c>
      <c r="G7" s="32">
        <f>1200+1087</f>
        <v>2287</v>
      </c>
      <c r="H7" s="20">
        <f t="shared" si="0"/>
        <v>0</v>
      </c>
    </row>
    <row r="8" spans="1:9" ht="31.5" x14ac:dyDescent="0.25">
      <c r="A8" s="14">
        <v>44936</v>
      </c>
      <c r="B8" s="15">
        <f t="shared" si="1"/>
        <v>973</v>
      </c>
      <c r="C8" s="16"/>
      <c r="D8" s="25" t="s">
        <v>16</v>
      </c>
      <c r="E8" s="22">
        <v>7268</v>
      </c>
      <c r="F8" s="23" t="s">
        <v>23</v>
      </c>
      <c r="G8" s="32">
        <f>4000+3268</f>
        <v>7268</v>
      </c>
      <c r="H8" s="20">
        <f t="shared" si="0"/>
        <v>0</v>
      </c>
    </row>
    <row r="9" spans="1:9" x14ac:dyDescent="0.25">
      <c r="A9" s="14">
        <v>44936</v>
      </c>
      <c r="B9" s="15">
        <f t="shared" si="1"/>
        <v>974</v>
      </c>
      <c r="C9" s="16"/>
      <c r="D9" s="21" t="s">
        <v>13</v>
      </c>
      <c r="E9" s="22">
        <v>5933</v>
      </c>
      <c r="F9" s="23">
        <v>44937</v>
      </c>
      <c r="G9" s="32">
        <v>5933</v>
      </c>
      <c r="H9" s="20">
        <f t="shared" si="0"/>
        <v>0</v>
      </c>
    </row>
    <row r="10" spans="1:9" x14ac:dyDescent="0.25">
      <c r="A10" s="14">
        <v>44936</v>
      </c>
      <c r="B10" s="15">
        <f t="shared" si="1"/>
        <v>975</v>
      </c>
      <c r="C10" s="16"/>
      <c r="D10" s="21" t="s">
        <v>17</v>
      </c>
      <c r="E10" s="22">
        <v>7688</v>
      </c>
      <c r="F10" s="23">
        <v>44943</v>
      </c>
      <c r="G10" s="32">
        <v>7688</v>
      </c>
      <c r="H10" s="20">
        <f t="shared" si="0"/>
        <v>0</v>
      </c>
    </row>
    <row r="11" spans="1:9" x14ac:dyDescent="0.25">
      <c r="A11" s="14">
        <v>44937</v>
      </c>
      <c r="B11" s="15">
        <f t="shared" si="1"/>
        <v>976</v>
      </c>
      <c r="C11" s="16"/>
      <c r="D11" s="21" t="s">
        <v>13</v>
      </c>
      <c r="E11" s="22">
        <v>4453</v>
      </c>
      <c r="F11" s="23" t="s">
        <v>21</v>
      </c>
      <c r="G11" s="32">
        <v>4453</v>
      </c>
      <c r="H11" s="20">
        <f t="shared" si="0"/>
        <v>0</v>
      </c>
    </row>
    <row r="12" spans="1:9" x14ac:dyDescent="0.25">
      <c r="A12" s="14">
        <v>44937</v>
      </c>
      <c r="B12" s="15">
        <f t="shared" si="1"/>
        <v>977</v>
      </c>
      <c r="C12" s="26"/>
      <c r="D12" s="21" t="s">
        <v>18</v>
      </c>
      <c r="E12" s="22">
        <v>0</v>
      </c>
      <c r="F12" s="23"/>
      <c r="G12" s="32"/>
      <c r="H12" s="20">
        <f t="shared" si="0"/>
        <v>0</v>
      </c>
    </row>
    <row r="13" spans="1:9" ht="31.5" x14ac:dyDescent="0.25">
      <c r="A13" s="14">
        <v>44937</v>
      </c>
      <c r="B13" s="15">
        <f t="shared" si="1"/>
        <v>978</v>
      </c>
      <c r="C13" s="27"/>
      <c r="D13" s="21" t="s">
        <v>14</v>
      </c>
      <c r="E13" s="22">
        <v>5360</v>
      </c>
      <c r="F13" s="23" t="s">
        <v>22</v>
      </c>
      <c r="G13" s="32">
        <f>5000+360</f>
        <v>5360</v>
      </c>
      <c r="H13" s="20">
        <f t="shared" si="0"/>
        <v>0</v>
      </c>
    </row>
    <row r="14" spans="1:9" x14ac:dyDescent="0.25">
      <c r="A14" s="14">
        <v>44937</v>
      </c>
      <c r="B14" s="15">
        <f t="shared" si="1"/>
        <v>979</v>
      </c>
      <c r="C14" s="26"/>
      <c r="D14" s="21" t="s">
        <v>18</v>
      </c>
      <c r="E14" s="22">
        <v>0</v>
      </c>
      <c r="F14" s="23"/>
      <c r="G14" s="32"/>
      <c r="H14" s="20">
        <f t="shared" si="0"/>
        <v>0</v>
      </c>
    </row>
    <row r="15" spans="1:9" x14ac:dyDescent="0.25">
      <c r="A15" s="14">
        <v>44937</v>
      </c>
      <c r="B15" s="15">
        <f t="shared" si="1"/>
        <v>980</v>
      </c>
      <c r="C15" s="27"/>
      <c r="D15" s="21" t="s">
        <v>19</v>
      </c>
      <c r="E15" s="22">
        <v>7786</v>
      </c>
      <c r="F15" s="23">
        <v>44939</v>
      </c>
      <c r="G15" s="32">
        <v>7786</v>
      </c>
      <c r="H15" s="20">
        <f t="shared" si="0"/>
        <v>0</v>
      </c>
    </row>
    <row r="16" spans="1:9" x14ac:dyDescent="0.25">
      <c r="A16" s="14">
        <v>44938</v>
      </c>
      <c r="B16" s="15">
        <f t="shared" si="1"/>
        <v>981</v>
      </c>
      <c r="C16" s="26"/>
      <c r="D16" s="21" t="s">
        <v>15</v>
      </c>
      <c r="E16" s="22">
        <v>1260</v>
      </c>
      <c r="F16" s="23">
        <v>44940</v>
      </c>
      <c r="G16" s="32">
        <v>1260</v>
      </c>
      <c r="H16" s="20">
        <f t="shared" si="0"/>
        <v>0</v>
      </c>
    </row>
    <row r="17" spans="1:8" ht="31.5" x14ac:dyDescent="0.25">
      <c r="A17" s="14">
        <v>44938</v>
      </c>
      <c r="B17" s="15">
        <f t="shared" si="1"/>
        <v>982</v>
      </c>
      <c r="C17" s="27"/>
      <c r="D17" s="21" t="s">
        <v>14</v>
      </c>
      <c r="E17" s="22">
        <v>5327</v>
      </c>
      <c r="F17" s="23" t="s">
        <v>26</v>
      </c>
      <c r="G17" s="32">
        <f>4245+1082</f>
        <v>5327</v>
      </c>
      <c r="H17" s="20">
        <f t="shared" si="0"/>
        <v>0</v>
      </c>
    </row>
    <row r="18" spans="1:8" x14ac:dyDescent="0.25">
      <c r="A18" s="14">
        <v>44938</v>
      </c>
      <c r="B18" s="15">
        <f t="shared" si="1"/>
        <v>983</v>
      </c>
      <c r="C18" s="26"/>
      <c r="D18" s="21" t="s">
        <v>16</v>
      </c>
      <c r="E18" s="22">
        <v>6876</v>
      </c>
      <c r="F18" s="23">
        <v>44940</v>
      </c>
      <c r="G18" s="32">
        <v>6876</v>
      </c>
      <c r="H18" s="20">
        <f t="shared" si="0"/>
        <v>0</v>
      </c>
    </row>
    <row r="19" spans="1:8" x14ac:dyDescent="0.25">
      <c r="A19" s="14">
        <v>44938</v>
      </c>
      <c r="B19" s="15">
        <f t="shared" si="1"/>
        <v>984</v>
      </c>
      <c r="C19" s="27"/>
      <c r="D19" s="21" t="s">
        <v>13</v>
      </c>
      <c r="E19" s="22">
        <v>5085</v>
      </c>
      <c r="F19" s="23">
        <v>44939</v>
      </c>
      <c r="G19" s="32">
        <v>5085</v>
      </c>
      <c r="H19" s="20">
        <f t="shared" si="0"/>
        <v>0</v>
      </c>
    </row>
    <row r="20" spans="1:8" x14ac:dyDescent="0.25">
      <c r="A20" s="14">
        <v>44939</v>
      </c>
      <c r="B20" s="15">
        <f t="shared" si="1"/>
        <v>985</v>
      </c>
      <c r="C20" s="26"/>
      <c r="D20" s="21" t="s">
        <v>12</v>
      </c>
      <c r="E20" s="22">
        <v>320</v>
      </c>
      <c r="F20" s="23">
        <v>44950</v>
      </c>
      <c r="G20" s="32">
        <v>320</v>
      </c>
      <c r="H20" s="20">
        <f t="shared" si="0"/>
        <v>0</v>
      </c>
    </row>
    <row r="21" spans="1:8" x14ac:dyDescent="0.25">
      <c r="A21" s="14">
        <v>44939</v>
      </c>
      <c r="B21" s="15">
        <f t="shared" si="1"/>
        <v>986</v>
      </c>
      <c r="C21" s="26"/>
      <c r="D21" s="21" t="s">
        <v>16</v>
      </c>
      <c r="E21" s="22">
        <v>6831</v>
      </c>
      <c r="F21" s="23">
        <v>44941</v>
      </c>
      <c r="G21" s="32">
        <v>6831</v>
      </c>
      <c r="H21" s="20">
        <f t="shared" si="0"/>
        <v>0</v>
      </c>
    </row>
    <row r="22" spans="1:8" ht="31.5" x14ac:dyDescent="0.25">
      <c r="A22" s="14">
        <v>44939</v>
      </c>
      <c r="B22" s="15">
        <f t="shared" si="1"/>
        <v>987</v>
      </c>
      <c r="C22" s="26"/>
      <c r="D22" s="21" t="s">
        <v>15</v>
      </c>
      <c r="E22" s="22">
        <v>3937</v>
      </c>
      <c r="F22" s="23" t="s">
        <v>27</v>
      </c>
      <c r="G22" s="32">
        <f>2000+1937</f>
        <v>3937</v>
      </c>
      <c r="H22" s="20">
        <f t="shared" si="0"/>
        <v>0</v>
      </c>
    </row>
    <row r="23" spans="1:8" x14ac:dyDescent="0.25">
      <c r="A23" s="14">
        <v>44939</v>
      </c>
      <c r="B23" s="15">
        <f t="shared" si="1"/>
        <v>988</v>
      </c>
      <c r="C23" s="26"/>
      <c r="D23" s="21" t="s">
        <v>13</v>
      </c>
      <c r="E23" s="22">
        <v>5884</v>
      </c>
      <c r="F23" s="23">
        <v>44940</v>
      </c>
      <c r="G23" s="32">
        <v>5884</v>
      </c>
      <c r="H23" s="20">
        <f t="shared" si="0"/>
        <v>0</v>
      </c>
    </row>
    <row r="24" spans="1:8" x14ac:dyDescent="0.25">
      <c r="A24" s="14">
        <v>44939</v>
      </c>
      <c r="B24" s="15">
        <f t="shared" si="1"/>
        <v>989</v>
      </c>
      <c r="C24" s="26"/>
      <c r="D24" s="21" t="s">
        <v>24</v>
      </c>
      <c r="E24" s="22">
        <v>11420</v>
      </c>
      <c r="F24" s="23">
        <v>44948</v>
      </c>
      <c r="G24" s="32">
        <v>11420</v>
      </c>
      <c r="H24" s="20">
        <f t="shared" si="0"/>
        <v>0</v>
      </c>
    </row>
    <row r="25" spans="1:8" x14ac:dyDescent="0.25">
      <c r="A25" s="14">
        <v>44939</v>
      </c>
      <c r="B25" s="15">
        <f t="shared" si="1"/>
        <v>990</v>
      </c>
      <c r="C25" s="26"/>
      <c r="D25" s="21" t="s">
        <v>25</v>
      </c>
      <c r="E25" s="22">
        <v>10240</v>
      </c>
      <c r="F25" s="23">
        <v>44942</v>
      </c>
      <c r="G25" s="32">
        <v>10240</v>
      </c>
      <c r="H25" s="20">
        <f t="shared" si="0"/>
        <v>0</v>
      </c>
    </row>
    <row r="26" spans="1:8" ht="31.5" x14ac:dyDescent="0.25">
      <c r="A26" s="14">
        <v>44940</v>
      </c>
      <c r="B26" s="15">
        <f t="shared" si="1"/>
        <v>991</v>
      </c>
      <c r="C26" s="26"/>
      <c r="D26" s="21" t="s">
        <v>15</v>
      </c>
      <c r="E26" s="22">
        <v>5185</v>
      </c>
      <c r="F26" s="23" t="s">
        <v>30</v>
      </c>
      <c r="G26" s="32">
        <f>3200+1985</f>
        <v>5185</v>
      </c>
      <c r="H26" s="20">
        <f t="shared" si="0"/>
        <v>0</v>
      </c>
    </row>
    <row r="27" spans="1:8" x14ac:dyDescent="0.25">
      <c r="A27" s="14">
        <v>44940</v>
      </c>
      <c r="B27" s="15">
        <f t="shared" si="1"/>
        <v>992</v>
      </c>
      <c r="C27" s="26"/>
      <c r="D27" s="21" t="s">
        <v>13</v>
      </c>
      <c r="E27" s="22">
        <v>4563</v>
      </c>
      <c r="F27" s="23">
        <v>44941</v>
      </c>
      <c r="G27" s="32">
        <v>4563</v>
      </c>
      <c r="H27" s="20">
        <f t="shared" si="0"/>
        <v>0</v>
      </c>
    </row>
    <row r="28" spans="1:8" x14ac:dyDescent="0.25">
      <c r="A28" s="14">
        <v>44941</v>
      </c>
      <c r="B28" s="15">
        <f t="shared" si="1"/>
        <v>993</v>
      </c>
      <c r="C28" s="26"/>
      <c r="D28" s="21" t="s">
        <v>15</v>
      </c>
      <c r="E28" s="22">
        <v>2351</v>
      </c>
      <c r="F28" s="23">
        <v>44945</v>
      </c>
      <c r="G28" s="32">
        <v>2351</v>
      </c>
      <c r="H28" s="20">
        <f t="shared" si="0"/>
        <v>0</v>
      </c>
    </row>
    <row r="29" spans="1:8" ht="31.5" x14ac:dyDescent="0.25">
      <c r="A29" s="14">
        <v>44941</v>
      </c>
      <c r="B29" s="15">
        <f t="shared" si="1"/>
        <v>994</v>
      </c>
      <c r="C29" s="26"/>
      <c r="D29" s="21" t="s">
        <v>16</v>
      </c>
      <c r="E29" s="22">
        <v>6732</v>
      </c>
      <c r="F29" s="23" t="s">
        <v>29</v>
      </c>
      <c r="G29" s="32">
        <f>4000+2732</f>
        <v>6732</v>
      </c>
      <c r="H29" s="20">
        <f t="shared" si="0"/>
        <v>0</v>
      </c>
    </row>
    <row r="30" spans="1:8" x14ac:dyDescent="0.25">
      <c r="A30" s="14">
        <v>44941</v>
      </c>
      <c r="B30" s="15">
        <f t="shared" si="1"/>
        <v>995</v>
      </c>
      <c r="C30" s="26"/>
      <c r="D30" s="21" t="s">
        <v>13</v>
      </c>
      <c r="E30" s="22">
        <v>5244</v>
      </c>
      <c r="F30" s="23" t="s">
        <v>28</v>
      </c>
      <c r="G30" s="32">
        <v>5244</v>
      </c>
      <c r="H30" s="20">
        <f t="shared" si="0"/>
        <v>0</v>
      </c>
    </row>
    <row r="31" spans="1:8" x14ac:dyDescent="0.25">
      <c r="A31" s="14">
        <v>44942</v>
      </c>
      <c r="B31" s="15">
        <f t="shared" si="1"/>
        <v>996</v>
      </c>
      <c r="C31" s="26"/>
      <c r="D31" s="21" t="s">
        <v>16</v>
      </c>
      <c r="E31" s="22">
        <v>6930</v>
      </c>
      <c r="F31" s="23">
        <v>44943</v>
      </c>
      <c r="G31" s="32">
        <v>6930</v>
      </c>
      <c r="H31" s="20">
        <f t="shared" si="0"/>
        <v>0</v>
      </c>
    </row>
    <row r="32" spans="1:8" ht="31.5" x14ac:dyDescent="0.25">
      <c r="A32" s="14">
        <v>44942</v>
      </c>
      <c r="B32" s="15">
        <f t="shared" si="1"/>
        <v>997</v>
      </c>
      <c r="C32" s="26"/>
      <c r="D32" s="21" t="s">
        <v>15</v>
      </c>
      <c r="E32" s="22">
        <v>4500</v>
      </c>
      <c r="F32" s="23" t="s">
        <v>31</v>
      </c>
      <c r="G32" s="32">
        <f>500+3000+1000</f>
        <v>4500</v>
      </c>
      <c r="H32" s="20">
        <f t="shared" si="0"/>
        <v>0</v>
      </c>
    </row>
    <row r="33" spans="1:8" x14ac:dyDescent="0.25">
      <c r="A33" s="14">
        <v>44942</v>
      </c>
      <c r="B33" s="15">
        <f t="shared" si="1"/>
        <v>998</v>
      </c>
      <c r="C33" s="26"/>
      <c r="D33" s="21" t="s">
        <v>13</v>
      </c>
      <c r="E33" s="22">
        <v>4250</v>
      </c>
      <c r="F33" s="23">
        <v>44943</v>
      </c>
      <c r="G33" s="32">
        <v>4250</v>
      </c>
      <c r="H33" s="20">
        <f t="shared" si="0"/>
        <v>0</v>
      </c>
    </row>
    <row r="34" spans="1:8" x14ac:dyDescent="0.25">
      <c r="A34" s="14">
        <v>44943</v>
      </c>
      <c r="B34" s="15">
        <f t="shared" si="1"/>
        <v>999</v>
      </c>
      <c r="C34" s="26"/>
      <c r="D34" s="21" t="s">
        <v>16</v>
      </c>
      <c r="E34" s="22">
        <v>7821</v>
      </c>
      <c r="F34" s="23">
        <v>44946</v>
      </c>
      <c r="G34" s="32">
        <v>7821</v>
      </c>
      <c r="H34" s="20">
        <f t="shared" si="0"/>
        <v>0</v>
      </c>
    </row>
    <row r="35" spans="1:8" ht="17.25" customHeight="1" x14ac:dyDescent="0.25">
      <c r="A35" s="14">
        <v>44943</v>
      </c>
      <c r="B35" s="15">
        <f t="shared" si="1"/>
        <v>1000</v>
      </c>
      <c r="C35" s="26"/>
      <c r="D35" s="21" t="s">
        <v>13</v>
      </c>
      <c r="E35" s="22">
        <v>5456</v>
      </c>
      <c r="F35" s="23">
        <v>44943</v>
      </c>
      <c r="G35" s="32">
        <v>5456</v>
      </c>
      <c r="H35" s="20">
        <f t="shared" si="0"/>
        <v>0</v>
      </c>
    </row>
    <row r="36" spans="1:8" x14ac:dyDescent="0.25">
      <c r="A36" s="14">
        <v>44943</v>
      </c>
      <c r="B36" s="15">
        <f t="shared" si="1"/>
        <v>1001</v>
      </c>
      <c r="C36" s="26"/>
      <c r="D36" s="21" t="s">
        <v>17</v>
      </c>
      <c r="E36" s="22">
        <v>5900</v>
      </c>
      <c r="F36" s="23">
        <v>44950</v>
      </c>
      <c r="G36" s="32">
        <v>5900</v>
      </c>
      <c r="H36" s="20">
        <f t="shared" si="0"/>
        <v>0</v>
      </c>
    </row>
    <row r="37" spans="1:8" x14ac:dyDescent="0.25">
      <c r="A37" s="14">
        <v>44944</v>
      </c>
      <c r="B37" s="15">
        <f t="shared" si="1"/>
        <v>1002</v>
      </c>
      <c r="C37" s="26"/>
      <c r="D37" s="21" t="s">
        <v>19</v>
      </c>
      <c r="E37" s="22">
        <v>7938</v>
      </c>
      <c r="F37" s="23">
        <v>44945</v>
      </c>
      <c r="G37" s="32">
        <v>7938</v>
      </c>
      <c r="H37" s="20">
        <f t="shared" si="0"/>
        <v>0</v>
      </c>
    </row>
    <row r="38" spans="1:8" x14ac:dyDescent="0.25">
      <c r="A38" s="14">
        <v>44944</v>
      </c>
      <c r="B38" s="15">
        <f t="shared" si="1"/>
        <v>1003</v>
      </c>
      <c r="C38" s="26"/>
      <c r="D38" s="21" t="s">
        <v>13</v>
      </c>
      <c r="E38" s="22">
        <v>4734</v>
      </c>
      <c r="F38" s="23">
        <v>44945</v>
      </c>
      <c r="G38" s="32">
        <v>4734</v>
      </c>
      <c r="H38" s="20">
        <f t="shared" si="0"/>
        <v>0</v>
      </c>
    </row>
    <row r="39" spans="1:8" x14ac:dyDescent="0.25">
      <c r="A39" s="14">
        <v>44945</v>
      </c>
      <c r="B39" s="15">
        <f t="shared" si="1"/>
        <v>1004</v>
      </c>
      <c r="C39" s="26"/>
      <c r="D39" s="21" t="s">
        <v>12</v>
      </c>
      <c r="E39" s="22">
        <v>3631</v>
      </c>
      <c r="F39" s="23">
        <v>44950</v>
      </c>
      <c r="G39" s="32">
        <v>3631</v>
      </c>
      <c r="H39" s="20">
        <f t="shared" si="0"/>
        <v>0</v>
      </c>
    </row>
    <row r="40" spans="1:8" x14ac:dyDescent="0.25">
      <c r="A40" s="14">
        <v>44945</v>
      </c>
      <c r="B40" s="15">
        <f t="shared" si="1"/>
        <v>1005</v>
      </c>
      <c r="C40" s="26"/>
      <c r="D40" s="21" t="s">
        <v>15</v>
      </c>
      <c r="E40" s="22">
        <v>1778</v>
      </c>
      <c r="F40" s="23">
        <v>44947</v>
      </c>
      <c r="G40" s="32">
        <v>1778</v>
      </c>
      <c r="H40" s="20">
        <f t="shared" si="0"/>
        <v>0</v>
      </c>
    </row>
    <row r="41" spans="1:8" x14ac:dyDescent="0.25">
      <c r="A41" s="14">
        <v>44945</v>
      </c>
      <c r="B41" s="15">
        <f t="shared" si="1"/>
        <v>1006</v>
      </c>
      <c r="C41" s="26"/>
      <c r="D41" s="21" t="s">
        <v>13</v>
      </c>
      <c r="E41" s="22">
        <v>3344</v>
      </c>
      <c r="F41" s="23">
        <v>44946</v>
      </c>
      <c r="G41" s="32">
        <v>3344</v>
      </c>
      <c r="H41" s="20">
        <f t="shared" si="0"/>
        <v>0</v>
      </c>
    </row>
    <row r="42" spans="1:8" ht="31.5" x14ac:dyDescent="0.25">
      <c r="A42" s="14">
        <v>44946</v>
      </c>
      <c r="B42" s="15">
        <f t="shared" si="1"/>
        <v>1007</v>
      </c>
      <c r="C42" s="26"/>
      <c r="D42" s="21" t="s">
        <v>16</v>
      </c>
      <c r="E42" s="22">
        <v>6828</v>
      </c>
      <c r="F42" s="23" t="s">
        <v>32</v>
      </c>
      <c r="G42" s="32">
        <f>5000+1828</f>
        <v>6828</v>
      </c>
      <c r="H42" s="20">
        <f t="shared" si="0"/>
        <v>0</v>
      </c>
    </row>
    <row r="43" spans="1:8" x14ac:dyDescent="0.25">
      <c r="A43" s="14">
        <v>44946</v>
      </c>
      <c r="B43" s="15">
        <f t="shared" si="1"/>
        <v>1008</v>
      </c>
      <c r="C43" s="26"/>
      <c r="D43" s="21" t="s">
        <v>13</v>
      </c>
      <c r="E43" s="22">
        <v>4326</v>
      </c>
      <c r="F43" s="23">
        <v>44947</v>
      </c>
      <c r="G43" s="32">
        <v>4326</v>
      </c>
      <c r="H43" s="20">
        <f t="shared" si="0"/>
        <v>0</v>
      </c>
    </row>
    <row r="44" spans="1:8" x14ac:dyDescent="0.25">
      <c r="A44" s="14">
        <v>44946</v>
      </c>
      <c r="B44" s="15">
        <f t="shared" si="1"/>
        <v>1009</v>
      </c>
      <c r="C44" s="26"/>
      <c r="D44" s="21" t="s">
        <v>24</v>
      </c>
      <c r="E44" s="22">
        <v>15860</v>
      </c>
      <c r="F44" s="23">
        <v>44955</v>
      </c>
      <c r="G44" s="32">
        <v>15860</v>
      </c>
      <c r="H44" s="20">
        <f t="shared" si="0"/>
        <v>0</v>
      </c>
    </row>
    <row r="45" spans="1:8" ht="31.5" x14ac:dyDescent="0.25">
      <c r="A45" s="14">
        <v>44946</v>
      </c>
      <c r="B45" s="15">
        <f t="shared" si="1"/>
        <v>1010</v>
      </c>
      <c r="C45" s="26"/>
      <c r="D45" s="21" t="s">
        <v>15</v>
      </c>
      <c r="E45" s="22">
        <v>2520</v>
      </c>
      <c r="F45" s="23" t="s">
        <v>32</v>
      </c>
      <c r="G45" s="32">
        <f>1000+1520</f>
        <v>2520</v>
      </c>
      <c r="H45" s="20">
        <f t="shared" si="0"/>
        <v>0</v>
      </c>
    </row>
    <row r="46" spans="1:8" x14ac:dyDescent="0.25">
      <c r="A46" s="14">
        <v>44946</v>
      </c>
      <c r="B46" s="15">
        <f t="shared" si="1"/>
        <v>1011</v>
      </c>
      <c r="C46" s="26"/>
      <c r="D46" s="21" t="s">
        <v>25</v>
      </c>
      <c r="E46" s="22">
        <v>8400</v>
      </c>
      <c r="F46" s="23">
        <v>44949</v>
      </c>
      <c r="G46" s="32">
        <v>8400</v>
      </c>
      <c r="H46" s="20">
        <f t="shared" si="0"/>
        <v>0</v>
      </c>
    </row>
    <row r="47" spans="1:8" x14ac:dyDescent="0.25">
      <c r="A47" s="14">
        <v>44947</v>
      </c>
      <c r="B47" s="15">
        <f t="shared" si="1"/>
        <v>1012</v>
      </c>
      <c r="C47" s="28"/>
      <c r="D47" s="21" t="s">
        <v>12</v>
      </c>
      <c r="E47" s="22">
        <v>246</v>
      </c>
      <c r="F47" s="23">
        <v>44950</v>
      </c>
      <c r="G47" s="32">
        <v>246</v>
      </c>
      <c r="H47" s="20">
        <f t="shared" si="0"/>
        <v>0</v>
      </c>
    </row>
    <row r="48" spans="1:8" ht="31.5" x14ac:dyDescent="0.25">
      <c r="A48" s="14">
        <v>44947</v>
      </c>
      <c r="B48" s="15">
        <f t="shared" si="1"/>
        <v>1013</v>
      </c>
      <c r="C48" s="29"/>
      <c r="D48" s="21" t="s">
        <v>14</v>
      </c>
      <c r="E48" s="22">
        <v>6515</v>
      </c>
      <c r="F48" s="23" t="s">
        <v>32</v>
      </c>
      <c r="G48" s="32">
        <f>5515+1000</f>
        <v>6515</v>
      </c>
      <c r="H48" s="20">
        <f t="shared" si="0"/>
        <v>0</v>
      </c>
    </row>
    <row r="49" spans="1:8" ht="31.5" x14ac:dyDescent="0.25">
      <c r="A49" s="14">
        <v>44947</v>
      </c>
      <c r="B49" s="15">
        <f t="shared" si="1"/>
        <v>1014</v>
      </c>
      <c r="C49" s="26"/>
      <c r="D49" s="21" t="s">
        <v>15</v>
      </c>
      <c r="E49" s="22">
        <v>3510</v>
      </c>
      <c r="F49" s="23" t="s">
        <v>33</v>
      </c>
      <c r="G49" s="32">
        <f>1500+400+1610</f>
        <v>3510</v>
      </c>
      <c r="H49" s="20">
        <f t="shared" si="0"/>
        <v>0</v>
      </c>
    </row>
    <row r="50" spans="1:8" x14ac:dyDescent="0.25">
      <c r="A50" s="14">
        <v>44947</v>
      </c>
      <c r="B50" s="15">
        <f t="shared" si="1"/>
        <v>1015</v>
      </c>
      <c r="C50" s="26"/>
      <c r="D50" s="21" t="s">
        <v>15</v>
      </c>
      <c r="E50" s="22">
        <v>454</v>
      </c>
      <c r="F50" s="23">
        <v>44948</v>
      </c>
      <c r="G50" s="32">
        <v>454</v>
      </c>
      <c r="H50" s="20">
        <f t="shared" si="0"/>
        <v>0</v>
      </c>
    </row>
    <row r="51" spans="1:8" ht="31.5" x14ac:dyDescent="0.25">
      <c r="A51" s="14">
        <v>44947</v>
      </c>
      <c r="B51" s="15">
        <f t="shared" si="1"/>
        <v>1016</v>
      </c>
      <c r="C51" s="26"/>
      <c r="D51" s="21" t="s">
        <v>16</v>
      </c>
      <c r="E51" s="22">
        <v>6579</v>
      </c>
      <c r="F51" s="23" t="s">
        <v>33</v>
      </c>
      <c r="G51" s="32">
        <f>2572+4007</f>
        <v>6579</v>
      </c>
      <c r="H51" s="20">
        <f t="shared" si="0"/>
        <v>0</v>
      </c>
    </row>
    <row r="52" spans="1:8" x14ac:dyDescent="0.25">
      <c r="A52" s="14">
        <v>44947</v>
      </c>
      <c r="B52" s="15">
        <f t="shared" si="1"/>
        <v>1017</v>
      </c>
      <c r="C52" s="26"/>
      <c r="D52" s="21" t="s">
        <v>13</v>
      </c>
      <c r="E52" s="22">
        <v>5151</v>
      </c>
      <c r="F52" s="23">
        <v>44948</v>
      </c>
      <c r="G52" s="32">
        <v>5151</v>
      </c>
      <c r="H52" s="20">
        <f t="shared" si="0"/>
        <v>0</v>
      </c>
    </row>
    <row r="53" spans="1:8" ht="47.25" x14ac:dyDescent="0.25">
      <c r="A53" s="14">
        <v>44948</v>
      </c>
      <c r="B53" s="15">
        <f t="shared" si="1"/>
        <v>1018</v>
      </c>
      <c r="C53" s="26"/>
      <c r="D53" s="21" t="s">
        <v>15</v>
      </c>
      <c r="E53" s="22">
        <v>3630</v>
      </c>
      <c r="F53" s="23" t="s">
        <v>34</v>
      </c>
      <c r="G53" s="32">
        <f>2600+900+130</f>
        <v>3630</v>
      </c>
      <c r="H53" s="20">
        <f t="shared" si="0"/>
        <v>0</v>
      </c>
    </row>
    <row r="54" spans="1:8" x14ac:dyDescent="0.25">
      <c r="A54" s="14">
        <v>44948</v>
      </c>
      <c r="B54" s="15">
        <f t="shared" si="1"/>
        <v>1019</v>
      </c>
      <c r="C54" s="26"/>
      <c r="D54" s="21" t="s">
        <v>13</v>
      </c>
      <c r="E54" s="22">
        <v>4936</v>
      </c>
      <c r="F54" s="23">
        <v>44949</v>
      </c>
      <c r="G54" s="32">
        <v>4936</v>
      </c>
      <c r="H54" s="20">
        <f t="shared" si="0"/>
        <v>0</v>
      </c>
    </row>
    <row r="55" spans="1:8" s="34" customFormat="1" x14ac:dyDescent="0.25">
      <c r="A55" s="30">
        <v>44949</v>
      </c>
      <c r="B55" s="15">
        <f t="shared" si="1"/>
        <v>1020</v>
      </c>
      <c r="C55" s="26"/>
      <c r="D55" s="25" t="s">
        <v>19</v>
      </c>
      <c r="E55" s="31">
        <v>59583</v>
      </c>
      <c r="F55" s="23">
        <v>44950</v>
      </c>
      <c r="G55" s="32">
        <v>59583</v>
      </c>
      <c r="H55" s="33">
        <f t="shared" si="0"/>
        <v>0</v>
      </c>
    </row>
    <row r="56" spans="1:8" x14ac:dyDescent="0.25">
      <c r="A56" s="14">
        <v>44949</v>
      </c>
      <c r="B56" s="15">
        <f t="shared" si="1"/>
        <v>1021</v>
      </c>
      <c r="C56" s="26"/>
      <c r="D56" s="21" t="s">
        <v>15</v>
      </c>
      <c r="E56" s="22">
        <v>762</v>
      </c>
      <c r="F56" s="23">
        <v>44951</v>
      </c>
      <c r="G56" s="32">
        <v>762</v>
      </c>
      <c r="H56" s="20">
        <f t="shared" si="0"/>
        <v>0</v>
      </c>
    </row>
    <row r="57" spans="1:8" ht="18.75" customHeight="1" x14ac:dyDescent="0.25">
      <c r="A57" s="14">
        <v>44949</v>
      </c>
      <c r="B57" s="15">
        <f t="shared" si="1"/>
        <v>1022</v>
      </c>
      <c r="C57" s="26"/>
      <c r="D57" s="21" t="s">
        <v>13</v>
      </c>
      <c r="E57" s="22">
        <v>5865</v>
      </c>
      <c r="F57" s="23">
        <v>44950</v>
      </c>
      <c r="G57" s="32">
        <v>5865</v>
      </c>
      <c r="H57" s="20">
        <f t="shared" si="0"/>
        <v>0</v>
      </c>
    </row>
    <row r="58" spans="1:8" x14ac:dyDescent="0.25">
      <c r="A58" s="14">
        <v>44950</v>
      </c>
      <c r="B58" s="15">
        <f t="shared" si="1"/>
        <v>1023</v>
      </c>
      <c r="C58" s="26"/>
      <c r="D58" s="21" t="s">
        <v>15</v>
      </c>
      <c r="E58" s="22">
        <v>2097</v>
      </c>
      <c r="F58" s="23">
        <v>44952</v>
      </c>
      <c r="G58" s="32">
        <v>2097</v>
      </c>
      <c r="H58" s="20">
        <f t="shared" si="0"/>
        <v>0</v>
      </c>
    </row>
    <row r="59" spans="1:8" ht="21.75" customHeight="1" x14ac:dyDescent="0.25">
      <c r="A59" s="14">
        <v>44950</v>
      </c>
      <c r="B59" s="15">
        <f t="shared" si="1"/>
        <v>1024</v>
      </c>
      <c r="C59" s="26"/>
      <c r="D59" s="21" t="s">
        <v>13</v>
      </c>
      <c r="E59" s="22">
        <v>3001</v>
      </c>
      <c r="F59" s="23">
        <v>44951</v>
      </c>
      <c r="G59" s="32">
        <v>3001</v>
      </c>
      <c r="H59" s="20">
        <f t="shared" si="0"/>
        <v>0</v>
      </c>
    </row>
    <row r="60" spans="1:8" x14ac:dyDescent="0.25">
      <c r="A60" s="14">
        <v>44951</v>
      </c>
      <c r="B60" s="15">
        <f t="shared" si="1"/>
        <v>1025</v>
      </c>
      <c r="C60" s="26"/>
      <c r="D60" s="21" t="s">
        <v>15</v>
      </c>
      <c r="E60" s="22">
        <v>944</v>
      </c>
      <c r="F60" s="23">
        <v>44953</v>
      </c>
      <c r="G60" s="32">
        <v>944</v>
      </c>
      <c r="H60" s="20">
        <f t="shared" si="0"/>
        <v>0</v>
      </c>
    </row>
    <row r="61" spans="1:8" x14ac:dyDescent="0.25">
      <c r="A61" s="14">
        <v>44951</v>
      </c>
      <c r="B61" s="15">
        <f t="shared" si="1"/>
        <v>1026</v>
      </c>
      <c r="C61" s="26"/>
      <c r="D61" s="21" t="s">
        <v>13</v>
      </c>
      <c r="E61" s="22">
        <v>2597</v>
      </c>
      <c r="F61" s="23">
        <v>44952</v>
      </c>
      <c r="G61" s="32">
        <v>2597</v>
      </c>
      <c r="H61" s="20">
        <f t="shared" si="0"/>
        <v>0</v>
      </c>
    </row>
    <row r="62" spans="1:8" x14ac:dyDescent="0.25">
      <c r="A62" s="14">
        <v>44952</v>
      </c>
      <c r="B62" s="15">
        <f t="shared" si="1"/>
        <v>1027</v>
      </c>
      <c r="C62" s="26"/>
      <c r="D62" s="21" t="s">
        <v>12</v>
      </c>
      <c r="E62" s="22">
        <v>295</v>
      </c>
      <c r="F62" s="23">
        <v>44952</v>
      </c>
      <c r="G62" s="32">
        <v>295</v>
      </c>
      <c r="H62" s="20">
        <f t="shared" si="0"/>
        <v>0</v>
      </c>
    </row>
    <row r="63" spans="1:8" ht="31.5" x14ac:dyDescent="0.25">
      <c r="A63" s="14">
        <v>44952</v>
      </c>
      <c r="B63" s="15">
        <f t="shared" si="1"/>
        <v>1028</v>
      </c>
      <c r="C63" s="26"/>
      <c r="D63" s="21" t="s">
        <v>14</v>
      </c>
      <c r="E63" s="22">
        <v>958</v>
      </c>
      <c r="F63" s="23" t="s">
        <v>35</v>
      </c>
      <c r="G63" s="32">
        <f>134+824</f>
        <v>958</v>
      </c>
      <c r="H63" s="20">
        <f t="shared" si="0"/>
        <v>0</v>
      </c>
    </row>
    <row r="64" spans="1:8" x14ac:dyDescent="0.25">
      <c r="A64" s="14">
        <v>44952</v>
      </c>
      <c r="B64" s="15">
        <f t="shared" si="1"/>
        <v>1029</v>
      </c>
      <c r="C64" s="26"/>
      <c r="D64" s="21" t="s">
        <v>15</v>
      </c>
      <c r="E64" s="22">
        <v>1367</v>
      </c>
      <c r="F64" s="23">
        <v>44953</v>
      </c>
      <c r="G64" s="32">
        <v>1367</v>
      </c>
      <c r="H64" s="20">
        <f t="shared" si="0"/>
        <v>0</v>
      </c>
    </row>
    <row r="65" spans="1:9" x14ac:dyDescent="0.25">
      <c r="A65" s="24">
        <v>44952</v>
      </c>
      <c r="B65" s="15">
        <f t="shared" si="1"/>
        <v>1030</v>
      </c>
      <c r="C65" s="26"/>
      <c r="D65" s="35" t="s">
        <v>13</v>
      </c>
      <c r="E65" s="22">
        <v>3199</v>
      </c>
      <c r="F65" s="23">
        <v>44953</v>
      </c>
      <c r="G65" s="32">
        <v>3199</v>
      </c>
      <c r="H65" s="20">
        <f t="shared" si="0"/>
        <v>0</v>
      </c>
    </row>
    <row r="66" spans="1:9" ht="31.5" x14ac:dyDescent="0.25">
      <c r="A66" s="24">
        <v>44953</v>
      </c>
      <c r="B66" s="15">
        <f t="shared" si="1"/>
        <v>1031</v>
      </c>
      <c r="C66" s="26"/>
      <c r="D66" s="35" t="s">
        <v>15</v>
      </c>
      <c r="E66" s="22">
        <v>1560</v>
      </c>
      <c r="F66" s="23" t="s">
        <v>36</v>
      </c>
      <c r="G66" s="32">
        <f>1060+500</f>
        <v>1560</v>
      </c>
      <c r="H66" s="20">
        <f t="shared" si="0"/>
        <v>0</v>
      </c>
    </row>
    <row r="67" spans="1:9" x14ac:dyDescent="0.25">
      <c r="A67" s="24">
        <v>44953</v>
      </c>
      <c r="B67" s="15">
        <f t="shared" si="1"/>
        <v>1032</v>
      </c>
      <c r="C67" s="26"/>
      <c r="D67" s="35" t="s">
        <v>13</v>
      </c>
      <c r="E67" s="22">
        <v>5246</v>
      </c>
      <c r="F67" s="23">
        <v>44954</v>
      </c>
      <c r="G67" s="32">
        <v>5246</v>
      </c>
      <c r="H67" s="20">
        <f t="shared" si="0"/>
        <v>0</v>
      </c>
    </row>
    <row r="68" spans="1:9" x14ac:dyDescent="0.25">
      <c r="A68" s="24">
        <v>44953</v>
      </c>
      <c r="B68" s="15">
        <f t="shared" si="1"/>
        <v>1033</v>
      </c>
      <c r="C68" s="26"/>
      <c r="D68" s="35" t="s">
        <v>24</v>
      </c>
      <c r="E68" s="22">
        <v>16800</v>
      </c>
      <c r="F68" s="67">
        <v>44962</v>
      </c>
      <c r="G68" s="68">
        <v>16800</v>
      </c>
      <c r="H68" s="20">
        <f t="shared" si="0"/>
        <v>0</v>
      </c>
    </row>
    <row r="69" spans="1:9" x14ac:dyDescent="0.25">
      <c r="A69" s="24">
        <v>44954</v>
      </c>
      <c r="B69" s="15">
        <f t="shared" si="1"/>
        <v>1034</v>
      </c>
      <c r="C69" s="26"/>
      <c r="D69" s="35" t="s">
        <v>12</v>
      </c>
      <c r="E69" s="22">
        <v>1547</v>
      </c>
      <c r="F69" s="67">
        <v>44956</v>
      </c>
      <c r="G69" s="68">
        <v>1547</v>
      </c>
      <c r="H69" s="20">
        <f t="shared" si="0"/>
        <v>0</v>
      </c>
    </row>
    <row r="70" spans="1:9" ht="31.5" x14ac:dyDescent="0.25">
      <c r="A70" s="24">
        <v>44954</v>
      </c>
      <c r="B70" s="15">
        <f t="shared" ref="B70:B75" si="2">B69+1</f>
        <v>1035</v>
      </c>
      <c r="C70" s="26"/>
      <c r="D70" s="35" t="s">
        <v>15</v>
      </c>
      <c r="E70" s="22">
        <v>3037</v>
      </c>
      <c r="F70" s="23" t="s">
        <v>38</v>
      </c>
      <c r="G70" s="32">
        <f>2000+1037</f>
        <v>3037</v>
      </c>
      <c r="H70" s="20">
        <f t="shared" si="0"/>
        <v>0</v>
      </c>
    </row>
    <row r="71" spans="1:9" x14ac:dyDescent="0.25">
      <c r="A71" s="24">
        <v>44954</v>
      </c>
      <c r="B71" s="15">
        <f t="shared" si="2"/>
        <v>1036</v>
      </c>
      <c r="C71" s="26"/>
      <c r="D71" s="35" t="s">
        <v>13</v>
      </c>
      <c r="E71" s="22">
        <v>5246</v>
      </c>
      <c r="F71" s="23">
        <v>44955</v>
      </c>
      <c r="G71" s="32">
        <v>5246</v>
      </c>
      <c r="H71" s="20">
        <f t="shared" si="0"/>
        <v>0</v>
      </c>
    </row>
    <row r="72" spans="1:9" ht="18.75" customHeight="1" x14ac:dyDescent="0.25">
      <c r="A72" s="24">
        <v>44954</v>
      </c>
      <c r="B72" s="15">
        <f t="shared" si="2"/>
        <v>1037</v>
      </c>
      <c r="C72" s="26"/>
      <c r="D72" s="35" t="s">
        <v>25</v>
      </c>
      <c r="E72" s="22">
        <v>7800</v>
      </c>
      <c r="F72" s="67">
        <v>44956</v>
      </c>
      <c r="G72" s="68">
        <v>7800</v>
      </c>
      <c r="H72" s="20">
        <f t="shared" si="0"/>
        <v>0</v>
      </c>
    </row>
    <row r="73" spans="1:9" ht="18.75" customHeight="1" x14ac:dyDescent="0.25">
      <c r="A73" s="24">
        <v>44955</v>
      </c>
      <c r="B73" s="15">
        <f t="shared" si="2"/>
        <v>1038</v>
      </c>
      <c r="C73" s="26"/>
      <c r="D73" s="35" t="s">
        <v>15</v>
      </c>
      <c r="E73" s="22">
        <v>1248</v>
      </c>
      <c r="F73" s="67">
        <v>44957</v>
      </c>
      <c r="G73" s="68">
        <v>1248</v>
      </c>
      <c r="H73" s="20">
        <f t="shared" si="0"/>
        <v>0</v>
      </c>
    </row>
    <row r="74" spans="1:9" x14ac:dyDescent="0.25">
      <c r="A74" s="24">
        <v>44955</v>
      </c>
      <c r="B74" s="15">
        <f t="shared" si="2"/>
        <v>1039</v>
      </c>
      <c r="C74" s="26"/>
      <c r="D74" s="35" t="s">
        <v>13</v>
      </c>
      <c r="E74" s="22">
        <v>4395</v>
      </c>
      <c r="F74" s="67">
        <v>44956</v>
      </c>
      <c r="G74" s="68">
        <v>4395</v>
      </c>
      <c r="H74" s="20">
        <f t="shared" si="0"/>
        <v>0</v>
      </c>
    </row>
    <row r="75" spans="1:9" ht="18.75" customHeight="1" x14ac:dyDescent="0.25">
      <c r="A75" s="24">
        <v>44955</v>
      </c>
      <c r="B75" s="15">
        <f t="shared" si="2"/>
        <v>1040</v>
      </c>
      <c r="C75" s="26"/>
      <c r="D75" s="35" t="s">
        <v>16</v>
      </c>
      <c r="E75" s="22">
        <v>4906</v>
      </c>
      <c r="F75" s="67">
        <v>44956</v>
      </c>
      <c r="G75" s="68">
        <v>4906</v>
      </c>
      <c r="H75" s="20">
        <f t="shared" si="0"/>
        <v>0</v>
      </c>
    </row>
    <row r="76" spans="1:9" ht="18.75" customHeight="1" x14ac:dyDescent="0.25">
      <c r="A76" s="36"/>
      <c r="B76" s="15"/>
      <c r="C76" s="26"/>
      <c r="D76" s="35"/>
      <c r="E76" s="22"/>
      <c r="F76" s="23"/>
      <c r="G76" s="32"/>
      <c r="H76" s="20">
        <f t="shared" si="0"/>
        <v>0</v>
      </c>
    </row>
    <row r="77" spans="1:9" ht="18.75" customHeight="1" x14ac:dyDescent="0.25">
      <c r="A77" s="36"/>
      <c r="B77" s="15"/>
      <c r="C77" s="26"/>
      <c r="D77" s="35"/>
      <c r="E77" s="22"/>
      <c r="F77" s="23"/>
      <c r="G77" s="32"/>
      <c r="H77" s="20">
        <f t="shared" si="0"/>
        <v>0</v>
      </c>
    </row>
    <row r="78" spans="1:9" ht="18.75" customHeight="1" x14ac:dyDescent="0.25">
      <c r="A78" s="24"/>
      <c r="B78" s="15"/>
      <c r="C78" s="26"/>
      <c r="D78" s="37"/>
      <c r="E78" s="22"/>
      <c r="F78" s="38"/>
      <c r="G78" s="32"/>
      <c r="H78" s="20">
        <f t="shared" si="0"/>
        <v>0</v>
      </c>
    </row>
    <row r="79" spans="1:9" ht="16.5" thickBot="1" x14ac:dyDescent="0.3">
      <c r="A79" s="39"/>
      <c r="B79" s="15"/>
      <c r="C79" s="40"/>
      <c r="D79" s="41"/>
      <c r="E79" s="42">
        <v>0</v>
      </c>
      <c r="F79" s="43"/>
      <c r="G79" s="63"/>
      <c r="H79" s="20">
        <f t="shared" si="0"/>
        <v>0</v>
      </c>
      <c r="I79" s="3"/>
    </row>
    <row r="80" spans="1:9" ht="16.5" thickTop="1" x14ac:dyDescent="0.25">
      <c r="B80" s="44"/>
      <c r="C80" s="45"/>
      <c r="D80" s="3"/>
      <c r="E80" s="46">
        <f>SUM(E4:E79)</f>
        <v>385990</v>
      </c>
      <c r="F80" s="47"/>
      <c r="G80" s="47">
        <f>SUM(G4:G79)</f>
        <v>385990</v>
      </c>
      <c r="H80" s="48">
        <f>SUM(H4:H79)</f>
        <v>0</v>
      </c>
      <c r="I80" s="3"/>
    </row>
    <row r="81" spans="1:9" x14ac:dyDescent="0.25">
      <c r="B81" s="44"/>
      <c r="C81" s="45"/>
      <c r="D81" s="3"/>
      <c r="E81" s="49"/>
      <c r="F81" s="50"/>
      <c r="G81" s="64"/>
      <c r="H81" s="51"/>
      <c r="I81" s="3"/>
    </row>
    <row r="82" spans="1:9" ht="31.5" x14ac:dyDescent="0.25">
      <c r="B82" s="44"/>
      <c r="C82" s="45"/>
      <c r="D82" s="3"/>
      <c r="E82" s="52" t="s">
        <v>8</v>
      </c>
      <c r="F82" s="50"/>
      <c r="G82" s="53" t="s">
        <v>9</v>
      </c>
      <c r="H82" s="51"/>
      <c r="I82" s="3"/>
    </row>
    <row r="83" spans="1:9" ht="16.5" thickBot="1" x14ac:dyDescent="0.3">
      <c r="B83" s="44"/>
      <c r="C83" s="45"/>
      <c r="D83" s="3"/>
      <c r="E83" s="52"/>
      <c r="F83" s="50"/>
      <c r="G83" s="53"/>
      <c r="H83" s="51"/>
      <c r="I83" s="3"/>
    </row>
    <row r="84" spans="1:9" ht="21.75" thickBot="1" x14ac:dyDescent="0.4">
      <c r="B84" s="44"/>
      <c r="C84" s="45"/>
      <c r="D84" s="3"/>
      <c r="E84" s="73">
        <f>E80-G80</f>
        <v>0</v>
      </c>
      <c r="F84" s="74"/>
      <c r="G84" s="75"/>
      <c r="I84" s="3"/>
    </row>
    <row r="85" spans="1:9" x14ac:dyDescent="0.25">
      <c r="B85" s="44"/>
      <c r="C85" s="45"/>
      <c r="D85" s="3"/>
      <c r="E85" s="49"/>
      <c r="F85" s="50"/>
      <c r="G85" s="64"/>
      <c r="I85" s="3"/>
    </row>
    <row r="86" spans="1:9" ht="18.75" x14ac:dyDescent="0.3">
      <c r="B86" s="44"/>
      <c r="C86" s="45"/>
      <c r="D86" s="3"/>
      <c r="E86" s="76" t="s">
        <v>10</v>
      </c>
      <c r="F86" s="76"/>
      <c r="G86" s="76"/>
      <c r="I86" s="3"/>
    </row>
    <row r="87" spans="1:9" x14ac:dyDescent="0.25">
      <c r="B87" s="44"/>
      <c r="C87" s="45"/>
      <c r="D87" s="3"/>
      <c r="E87" s="49"/>
      <c r="F87" s="50"/>
      <c r="G87" s="64"/>
      <c r="I87" s="3"/>
    </row>
    <row r="88" spans="1:9" ht="18.75" x14ac:dyDescent="0.3">
      <c r="A88" s="24"/>
      <c r="B88" s="15"/>
      <c r="C88" s="26"/>
      <c r="D88" s="54"/>
      <c r="E88" s="55"/>
      <c r="F88" s="56"/>
      <c r="G88" s="65"/>
      <c r="I88" s="3"/>
    </row>
    <row r="89" spans="1:9" x14ac:dyDescent="0.25">
      <c r="B89" s="44"/>
      <c r="C89" s="45"/>
      <c r="D89" s="3"/>
      <c r="E89" s="49"/>
      <c r="F89" s="50"/>
      <c r="G89" s="64"/>
      <c r="I89" s="3"/>
    </row>
    <row r="90" spans="1:9" x14ac:dyDescent="0.25">
      <c r="B90" s="44"/>
      <c r="C90" s="45"/>
      <c r="D90" s="3"/>
      <c r="E90" s="49"/>
      <c r="F90" s="50"/>
      <c r="G90" s="64"/>
      <c r="I90" s="3"/>
    </row>
    <row r="91" spans="1:9" x14ac:dyDescent="0.25">
      <c r="B91" s="44"/>
      <c r="C91" s="45"/>
      <c r="D91" s="3"/>
      <c r="E91" s="49"/>
      <c r="F91" s="50"/>
      <c r="G91" s="64"/>
      <c r="I91" s="3"/>
    </row>
    <row r="92" spans="1:9" x14ac:dyDescent="0.25">
      <c r="B92" s="44"/>
      <c r="C92" s="45"/>
      <c r="D92" s="3"/>
      <c r="E92" s="49"/>
      <c r="F92" s="50"/>
      <c r="G92" s="64"/>
      <c r="I92" s="3"/>
    </row>
    <row r="93" spans="1:9" x14ac:dyDescent="0.25">
      <c r="B93" s="44"/>
      <c r="C93" s="45"/>
      <c r="D93" s="3"/>
      <c r="E93" s="49"/>
      <c r="F93" s="50"/>
      <c r="G93" s="64"/>
      <c r="I93" s="3"/>
    </row>
    <row r="94" spans="1:9" x14ac:dyDescent="0.25">
      <c r="B94" s="44"/>
      <c r="C94" s="45"/>
      <c r="D94" s="3"/>
      <c r="E94" s="49"/>
      <c r="F94" s="50"/>
      <c r="G94" s="64"/>
      <c r="I94" s="3"/>
    </row>
    <row r="95" spans="1:9" x14ac:dyDescent="0.25">
      <c r="B95" s="44"/>
      <c r="C95" s="45"/>
      <c r="D95" s="3"/>
      <c r="E95" s="49"/>
      <c r="F95" s="50"/>
      <c r="G95" s="64"/>
      <c r="I95" s="3"/>
    </row>
    <row r="96" spans="1:9" x14ac:dyDescent="0.25">
      <c r="B96" s="44"/>
      <c r="C96" s="45"/>
      <c r="D96" s="3"/>
      <c r="E96" s="49"/>
      <c r="F96" s="50"/>
      <c r="G96" s="64"/>
      <c r="I96" s="3"/>
    </row>
    <row r="97" spans="2:9" x14ac:dyDescent="0.25">
      <c r="B97" s="44"/>
      <c r="C97" s="45"/>
      <c r="D97" s="3"/>
      <c r="E97" s="49"/>
      <c r="F97" s="50"/>
      <c r="G97" s="64"/>
      <c r="I97" s="3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11"/>
  <sheetViews>
    <sheetView tabSelected="1" topLeftCell="A36" workbookViewId="0">
      <selection activeCell="D52" sqref="D5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69" t="s">
        <v>37</v>
      </c>
      <c r="C1" s="70"/>
      <c r="D1" s="70"/>
      <c r="E1" s="70"/>
      <c r="F1" s="70"/>
      <c r="G1" s="71"/>
      <c r="I1" s="3"/>
    </row>
    <row r="2" spans="1:9" ht="21" x14ac:dyDescent="0.35">
      <c r="A2" s="4"/>
      <c r="B2" s="72" t="s">
        <v>0</v>
      </c>
      <c r="C2" s="72"/>
      <c r="D2" s="72"/>
      <c r="E2" s="72"/>
      <c r="F2" s="72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44956</v>
      </c>
      <c r="B4" s="15">
        <v>1041</v>
      </c>
      <c r="C4" s="16"/>
      <c r="D4" s="17" t="s">
        <v>16</v>
      </c>
      <c r="E4" s="18">
        <v>5351</v>
      </c>
      <c r="F4" s="19">
        <v>44958</v>
      </c>
      <c r="G4" s="62">
        <v>5351</v>
      </c>
      <c r="H4" s="20">
        <f t="shared" ref="H4:H93" si="0">E4-G4</f>
        <v>0</v>
      </c>
      <c r="I4" s="3"/>
    </row>
    <row r="5" spans="1:9" ht="31.5" x14ac:dyDescent="0.25">
      <c r="A5" s="14">
        <v>44956</v>
      </c>
      <c r="B5" s="15">
        <v>1042</v>
      </c>
      <c r="C5" s="16"/>
      <c r="D5" s="21" t="s">
        <v>15</v>
      </c>
      <c r="E5" s="22">
        <v>2064</v>
      </c>
      <c r="F5" s="23" t="s">
        <v>39</v>
      </c>
      <c r="G5" s="32">
        <f>1000+1064</f>
        <v>2064</v>
      </c>
      <c r="H5" s="20">
        <f t="shared" si="0"/>
        <v>0</v>
      </c>
    </row>
    <row r="6" spans="1:9" x14ac:dyDescent="0.25">
      <c r="A6" s="14">
        <v>44956</v>
      </c>
      <c r="B6" s="15">
        <f t="shared" ref="B6:B69" si="1">B5+1</f>
        <v>1043</v>
      </c>
      <c r="C6" s="16"/>
      <c r="D6" s="21" t="s">
        <v>13</v>
      </c>
      <c r="E6" s="22">
        <v>3595</v>
      </c>
      <c r="F6" s="23">
        <v>44958</v>
      </c>
      <c r="G6" s="32">
        <v>3595</v>
      </c>
      <c r="H6" s="20">
        <f t="shared" si="0"/>
        <v>0</v>
      </c>
    </row>
    <row r="7" spans="1:9" x14ac:dyDescent="0.25">
      <c r="A7" s="24">
        <v>44957</v>
      </c>
      <c r="B7" s="15">
        <f t="shared" si="1"/>
        <v>1044</v>
      </c>
      <c r="C7" s="16"/>
      <c r="D7" s="21" t="s">
        <v>16</v>
      </c>
      <c r="E7" s="22">
        <v>5292</v>
      </c>
      <c r="F7" s="23">
        <v>44959</v>
      </c>
      <c r="G7" s="32">
        <v>5292</v>
      </c>
      <c r="H7" s="20">
        <f t="shared" si="0"/>
        <v>0</v>
      </c>
    </row>
    <row r="8" spans="1:9" ht="31.5" x14ac:dyDescent="0.25">
      <c r="A8" s="14">
        <v>44957</v>
      </c>
      <c r="B8" s="15">
        <f t="shared" si="1"/>
        <v>1045</v>
      </c>
      <c r="C8" s="16"/>
      <c r="D8" s="25" t="s">
        <v>15</v>
      </c>
      <c r="E8" s="22">
        <v>2822</v>
      </c>
      <c r="F8" s="23" t="s">
        <v>40</v>
      </c>
      <c r="G8" s="32">
        <f>1000+1822</f>
        <v>2822</v>
      </c>
      <c r="H8" s="20">
        <f t="shared" si="0"/>
        <v>0</v>
      </c>
    </row>
    <row r="9" spans="1:9" x14ac:dyDescent="0.25">
      <c r="A9" s="14">
        <v>44958</v>
      </c>
      <c r="B9" s="15">
        <f t="shared" si="1"/>
        <v>1046</v>
      </c>
      <c r="C9" s="16"/>
      <c r="D9" s="21" t="s">
        <v>15</v>
      </c>
      <c r="E9" s="22">
        <v>915</v>
      </c>
      <c r="F9" s="23">
        <v>44960</v>
      </c>
      <c r="G9" s="32">
        <v>915</v>
      </c>
      <c r="H9" s="20">
        <f t="shared" si="0"/>
        <v>0</v>
      </c>
    </row>
    <row r="10" spans="1:9" x14ac:dyDescent="0.25">
      <c r="A10" s="14">
        <v>44958</v>
      </c>
      <c r="B10" s="15">
        <f t="shared" si="1"/>
        <v>1047</v>
      </c>
      <c r="C10" s="16"/>
      <c r="D10" s="21" t="s">
        <v>13</v>
      </c>
      <c r="E10" s="22">
        <v>5616</v>
      </c>
      <c r="F10" s="23">
        <v>44960</v>
      </c>
      <c r="G10" s="32">
        <v>5616</v>
      </c>
      <c r="H10" s="20">
        <f t="shared" si="0"/>
        <v>0</v>
      </c>
    </row>
    <row r="11" spans="1:9" x14ac:dyDescent="0.25">
      <c r="A11" s="14">
        <v>44959</v>
      </c>
      <c r="B11" s="15">
        <f t="shared" si="1"/>
        <v>1048</v>
      </c>
      <c r="C11" s="16"/>
      <c r="D11" s="21" t="s">
        <v>12</v>
      </c>
      <c r="E11" s="22">
        <v>1294</v>
      </c>
      <c r="F11" s="23">
        <v>44960</v>
      </c>
      <c r="G11" s="32">
        <v>1294</v>
      </c>
      <c r="H11" s="20">
        <f t="shared" si="0"/>
        <v>0</v>
      </c>
    </row>
    <row r="12" spans="1:9" ht="31.5" x14ac:dyDescent="0.25">
      <c r="A12" s="14">
        <v>44959</v>
      </c>
      <c r="B12" s="15">
        <f t="shared" si="1"/>
        <v>1049</v>
      </c>
      <c r="C12" s="26"/>
      <c r="D12" s="21" t="s">
        <v>15</v>
      </c>
      <c r="E12" s="22">
        <v>2196</v>
      </c>
      <c r="F12" s="23" t="s">
        <v>41</v>
      </c>
      <c r="G12" s="32">
        <f>1000+1196</f>
        <v>2196</v>
      </c>
      <c r="H12" s="20">
        <f t="shared" si="0"/>
        <v>0</v>
      </c>
    </row>
    <row r="13" spans="1:9" x14ac:dyDescent="0.25">
      <c r="A13" s="14">
        <v>44959</v>
      </c>
      <c r="B13" s="15">
        <f t="shared" si="1"/>
        <v>1050</v>
      </c>
      <c r="C13" s="27"/>
      <c r="D13" s="21" t="s">
        <v>13</v>
      </c>
      <c r="E13" s="22">
        <v>4721</v>
      </c>
      <c r="F13" s="23">
        <v>44960</v>
      </c>
      <c r="G13" s="32">
        <v>4721</v>
      </c>
      <c r="H13" s="20">
        <f t="shared" si="0"/>
        <v>0</v>
      </c>
    </row>
    <row r="14" spans="1:9" x14ac:dyDescent="0.25">
      <c r="A14" s="14">
        <v>44960</v>
      </c>
      <c r="B14" s="15">
        <f t="shared" si="1"/>
        <v>1051</v>
      </c>
      <c r="C14" s="26"/>
      <c r="D14" s="21" t="s">
        <v>25</v>
      </c>
      <c r="E14" s="22">
        <v>10150</v>
      </c>
      <c r="F14" s="23">
        <v>44964</v>
      </c>
      <c r="G14" s="32">
        <v>10150</v>
      </c>
      <c r="H14" s="20">
        <f t="shared" si="0"/>
        <v>0</v>
      </c>
    </row>
    <row r="15" spans="1:9" x14ac:dyDescent="0.25">
      <c r="A15" s="14">
        <v>44960</v>
      </c>
      <c r="B15" s="15">
        <f t="shared" si="1"/>
        <v>1052</v>
      </c>
      <c r="C15" s="27"/>
      <c r="D15" s="21" t="s">
        <v>15</v>
      </c>
      <c r="E15" s="22">
        <v>2683</v>
      </c>
      <c r="F15" s="23">
        <v>44962</v>
      </c>
      <c r="G15" s="32">
        <v>2683</v>
      </c>
      <c r="H15" s="20">
        <f t="shared" si="0"/>
        <v>0</v>
      </c>
    </row>
    <row r="16" spans="1:9" x14ac:dyDescent="0.25">
      <c r="A16" s="14">
        <v>44960</v>
      </c>
      <c r="B16" s="15">
        <f t="shared" si="1"/>
        <v>1053</v>
      </c>
      <c r="C16" s="26"/>
      <c r="D16" s="21" t="s">
        <v>24</v>
      </c>
      <c r="E16" s="22">
        <v>15250</v>
      </c>
      <c r="F16" s="23">
        <v>44969</v>
      </c>
      <c r="G16" s="32">
        <v>15250</v>
      </c>
      <c r="H16" s="20">
        <f t="shared" si="0"/>
        <v>0</v>
      </c>
    </row>
    <row r="17" spans="1:8" ht="31.5" x14ac:dyDescent="0.25">
      <c r="A17" s="14">
        <v>44960</v>
      </c>
      <c r="B17" s="15">
        <f t="shared" si="1"/>
        <v>1054</v>
      </c>
      <c r="C17" s="27"/>
      <c r="D17" s="21" t="s">
        <v>14</v>
      </c>
      <c r="E17" s="22">
        <v>4099</v>
      </c>
      <c r="F17" s="23" t="s">
        <v>42</v>
      </c>
      <c r="G17" s="32">
        <f>3099+1000</f>
        <v>4099</v>
      </c>
      <c r="H17" s="20">
        <f t="shared" si="0"/>
        <v>0</v>
      </c>
    </row>
    <row r="18" spans="1:8" ht="47.25" x14ac:dyDescent="0.25">
      <c r="A18" s="14">
        <v>44961</v>
      </c>
      <c r="B18" s="15">
        <f t="shared" si="1"/>
        <v>1055</v>
      </c>
      <c r="C18" s="26"/>
      <c r="D18" s="21" t="s">
        <v>15</v>
      </c>
      <c r="E18" s="22">
        <v>3541</v>
      </c>
      <c r="F18" s="23" t="s">
        <v>43</v>
      </c>
      <c r="G18" s="32">
        <f>1900+1000+641</f>
        <v>3541</v>
      </c>
      <c r="H18" s="20">
        <f t="shared" si="0"/>
        <v>0</v>
      </c>
    </row>
    <row r="19" spans="1:8" ht="22.5" customHeight="1" x14ac:dyDescent="0.25">
      <c r="A19" s="14">
        <v>44961</v>
      </c>
      <c r="B19" s="15">
        <f t="shared" si="1"/>
        <v>1056</v>
      </c>
      <c r="C19" s="27"/>
      <c r="D19" s="21" t="s">
        <v>24</v>
      </c>
      <c r="E19" s="22">
        <v>870</v>
      </c>
      <c r="F19" s="23">
        <v>44969</v>
      </c>
      <c r="G19" s="32">
        <v>870</v>
      </c>
      <c r="H19" s="20">
        <f t="shared" si="0"/>
        <v>0</v>
      </c>
    </row>
    <row r="20" spans="1:8" ht="31.5" x14ac:dyDescent="0.25">
      <c r="A20" s="14">
        <v>44962</v>
      </c>
      <c r="B20" s="15">
        <f t="shared" si="1"/>
        <v>1057</v>
      </c>
      <c r="C20" s="26"/>
      <c r="D20" s="21" t="s">
        <v>15</v>
      </c>
      <c r="E20" s="22">
        <v>2855</v>
      </c>
      <c r="F20" s="23" t="s">
        <v>44</v>
      </c>
      <c r="G20" s="32">
        <f>1200+1655</f>
        <v>2855</v>
      </c>
      <c r="H20" s="20">
        <f t="shared" si="0"/>
        <v>0</v>
      </c>
    </row>
    <row r="21" spans="1:8" x14ac:dyDescent="0.25">
      <c r="A21" s="14">
        <v>44962</v>
      </c>
      <c r="B21" s="15">
        <f t="shared" si="1"/>
        <v>1058</v>
      </c>
      <c r="C21" s="26"/>
      <c r="D21" s="21" t="s">
        <v>24</v>
      </c>
      <c r="E21" s="22">
        <v>211</v>
      </c>
      <c r="F21" s="23">
        <v>44969</v>
      </c>
      <c r="G21" s="32">
        <v>211</v>
      </c>
      <c r="H21" s="20">
        <f t="shared" si="0"/>
        <v>0</v>
      </c>
    </row>
    <row r="22" spans="1:8" ht="31.5" x14ac:dyDescent="0.25">
      <c r="A22" s="14">
        <v>44963</v>
      </c>
      <c r="B22" s="15">
        <f t="shared" si="1"/>
        <v>1059</v>
      </c>
      <c r="C22" s="26"/>
      <c r="D22" s="21" t="s">
        <v>19</v>
      </c>
      <c r="E22" s="22">
        <v>55696</v>
      </c>
      <c r="F22" s="82" t="s">
        <v>47</v>
      </c>
      <c r="G22" s="80">
        <f>55000+696</f>
        <v>55696</v>
      </c>
      <c r="H22" s="20">
        <f t="shared" si="0"/>
        <v>0</v>
      </c>
    </row>
    <row r="23" spans="1:8" x14ac:dyDescent="0.25">
      <c r="A23" s="14">
        <v>44963</v>
      </c>
      <c r="B23" s="15">
        <f t="shared" si="1"/>
        <v>1060</v>
      </c>
      <c r="C23" s="26"/>
      <c r="D23" s="21" t="s">
        <v>13</v>
      </c>
      <c r="E23" s="22">
        <v>5199</v>
      </c>
      <c r="F23" s="23">
        <v>44964</v>
      </c>
      <c r="G23" s="32">
        <v>5199</v>
      </c>
      <c r="H23" s="20">
        <f t="shared" si="0"/>
        <v>0</v>
      </c>
    </row>
    <row r="24" spans="1:8" x14ac:dyDescent="0.25">
      <c r="A24" s="14">
        <v>44963</v>
      </c>
      <c r="B24" s="15">
        <f t="shared" si="1"/>
        <v>1061</v>
      </c>
      <c r="C24" s="26"/>
      <c r="D24" s="21" t="s">
        <v>14</v>
      </c>
      <c r="E24" s="22">
        <v>2009</v>
      </c>
      <c r="F24" s="23">
        <v>44965</v>
      </c>
      <c r="G24" s="32">
        <v>2009</v>
      </c>
      <c r="H24" s="20">
        <f t="shared" si="0"/>
        <v>0</v>
      </c>
    </row>
    <row r="25" spans="1:8" x14ac:dyDescent="0.25">
      <c r="A25" s="14">
        <v>44964</v>
      </c>
      <c r="B25" s="15">
        <f t="shared" si="1"/>
        <v>1062</v>
      </c>
      <c r="C25" s="26"/>
      <c r="D25" s="21" t="s">
        <v>15</v>
      </c>
      <c r="E25" s="22">
        <v>2370</v>
      </c>
      <c r="F25" s="23">
        <v>44968</v>
      </c>
      <c r="G25" s="32">
        <v>2370</v>
      </c>
      <c r="H25" s="20">
        <f t="shared" si="0"/>
        <v>0</v>
      </c>
    </row>
    <row r="26" spans="1:8" x14ac:dyDescent="0.25">
      <c r="A26" s="14">
        <v>44964</v>
      </c>
      <c r="B26" s="15">
        <f t="shared" si="1"/>
        <v>1063</v>
      </c>
      <c r="C26" s="26"/>
      <c r="D26" s="21" t="s">
        <v>19</v>
      </c>
      <c r="E26" s="22">
        <v>5280</v>
      </c>
      <c r="F26" s="23">
        <v>44966</v>
      </c>
      <c r="G26" s="32">
        <v>5280</v>
      </c>
      <c r="H26" s="20">
        <f t="shared" si="0"/>
        <v>0</v>
      </c>
    </row>
    <row r="27" spans="1:8" x14ac:dyDescent="0.25">
      <c r="A27" s="14">
        <v>44964</v>
      </c>
      <c r="B27" s="15">
        <f t="shared" si="1"/>
        <v>1064</v>
      </c>
      <c r="C27" s="26"/>
      <c r="D27" s="21" t="s">
        <v>13</v>
      </c>
      <c r="E27" s="22">
        <v>3720</v>
      </c>
      <c r="F27" s="23">
        <v>44966</v>
      </c>
      <c r="G27" s="32">
        <v>3720</v>
      </c>
      <c r="H27" s="20">
        <f t="shared" si="0"/>
        <v>0</v>
      </c>
    </row>
    <row r="28" spans="1:8" ht="31.5" x14ac:dyDescent="0.25">
      <c r="A28" s="14">
        <v>44966</v>
      </c>
      <c r="B28" s="15">
        <f t="shared" si="1"/>
        <v>1065</v>
      </c>
      <c r="C28" s="26"/>
      <c r="D28" s="21" t="s">
        <v>15</v>
      </c>
      <c r="E28" s="22">
        <v>1805</v>
      </c>
      <c r="F28" s="23" t="s">
        <v>46</v>
      </c>
      <c r="G28" s="32">
        <f>1500+305</f>
        <v>1805</v>
      </c>
      <c r="H28" s="20">
        <f t="shared" si="0"/>
        <v>0</v>
      </c>
    </row>
    <row r="29" spans="1:8" x14ac:dyDescent="0.25">
      <c r="A29" s="14">
        <v>44966</v>
      </c>
      <c r="B29" s="15">
        <f t="shared" si="1"/>
        <v>1066</v>
      </c>
      <c r="C29" s="26"/>
      <c r="D29" s="21" t="s">
        <v>13</v>
      </c>
      <c r="E29" s="22">
        <v>2168</v>
      </c>
      <c r="F29" s="23">
        <v>44967</v>
      </c>
      <c r="G29" s="32">
        <v>2168</v>
      </c>
      <c r="H29" s="20">
        <f t="shared" si="0"/>
        <v>0</v>
      </c>
    </row>
    <row r="30" spans="1:8" x14ac:dyDescent="0.25">
      <c r="A30" s="14">
        <v>44967</v>
      </c>
      <c r="B30" s="15">
        <f t="shared" si="1"/>
        <v>1067</v>
      </c>
      <c r="C30" s="26"/>
      <c r="D30" s="21" t="s">
        <v>12</v>
      </c>
      <c r="E30" s="22">
        <v>341</v>
      </c>
      <c r="F30" s="82">
        <v>44971</v>
      </c>
      <c r="G30" s="80">
        <v>341</v>
      </c>
      <c r="H30" s="20">
        <f t="shared" si="0"/>
        <v>0</v>
      </c>
    </row>
    <row r="31" spans="1:8" x14ac:dyDescent="0.25">
      <c r="A31" s="14">
        <v>44967</v>
      </c>
      <c r="B31" s="15">
        <f t="shared" si="1"/>
        <v>1068</v>
      </c>
      <c r="C31" s="26"/>
      <c r="D31" s="21" t="s">
        <v>25</v>
      </c>
      <c r="E31" s="22">
        <v>2279</v>
      </c>
      <c r="F31" s="23">
        <v>44968</v>
      </c>
      <c r="G31" s="32">
        <v>2279</v>
      </c>
      <c r="H31" s="20">
        <f t="shared" si="0"/>
        <v>0</v>
      </c>
    </row>
    <row r="32" spans="1:8" ht="31.5" x14ac:dyDescent="0.25">
      <c r="A32" s="14">
        <v>44967</v>
      </c>
      <c r="B32" s="15">
        <f t="shared" si="1"/>
        <v>1069</v>
      </c>
      <c r="C32" s="26"/>
      <c r="D32" s="21" t="s">
        <v>15</v>
      </c>
      <c r="E32" s="22">
        <v>2913</v>
      </c>
      <c r="F32" s="82" t="s">
        <v>49</v>
      </c>
      <c r="G32" s="80">
        <f>1200+1713</f>
        <v>2913</v>
      </c>
      <c r="H32" s="20">
        <f t="shared" si="0"/>
        <v>0</v>
      </c>
    </row>
    <row r="33" spans="1:8" ht="31.5" x14ac:dyDescent="0.25">
      <c r="A33" s="14">
        <v>44967</v>
      </c>
      <c r="B33" s="15">
        <f t="shared" si="1"/>
        <v>1070</v>
      </c>
      <c r="C33" s="26"/>
      <c r="D33" s="21" t="s">
        <v>14</v>
      </c>
      <c r="E33" s="22">
        <v>4477</v>
      </c>
      <c r="F33" s="23" t="s">
        <v>45</v>
      </c>
      <c r="G33" s="32">
        <f>4077+400</f>
        <v>4477</v>
      </c>
      <c r="H33" s="20">
        <f t="shared" si="0"/>
        <v>0</v>
      </c>
    </row>
    <row r="34" spans="1:8" x14ac:dyDescent="0.25">
      <c r="A34" s="14">
        <v>44967</v>
      </c>
      <c r="B34" s="15">
        <f t="shared" si="1"/>
        <v>1071</v>
      </c>
      <c r="C34" s="26"/>
      <c r="D34" s="21" t="s">
        <v>13</v>
      </c>
      <c r="E34" s="22">
        <v>5832</v>
      </c>
      <c r="F34" s="23">
        <v>44968</v>
      </c>
      <c r="G34" s="32">
        <v>5832</v>
      </c>
      <c r="H34" s="20">
        <f t="shared" si="0"/>
        <v>0</v>
      </c>
    </row>
    <row r="35" spans="1:8" ht="17.25" customHeight="1" x14ac:dyDescent="0.25">
      <c r="A35" s="14">
        <v>44967</v>
      </c>
      <c r="B35" s="15">
        <f t="shared" si="1"/>
        <v>1072</v>
      </c>
      <c r="C35" s="26"/>
      <c r="D35" s="21" t="s">
        <v>24</v>
      </c>
      <c r="E35" s="22">
        <v>17130</v>
      </c>
      <c r="F35" s="23">
        <v>44976</v>
      </c>
      <c r="G35" s="32">
        <v>17130</v>
      </c>
      <c r="H35" s="20">
        <f t="shared" si="0"/>
        <v>0</v>
      </c>
    </row>
    <row r="36" spans="1:8" x14ac:dyDescent="0.25">
      <c r="A36" s="14">
        <v>44968</v>
      </c>
      <c r="B36" s="15">
        <f t="shared" si="1"/>
        <v>1073</v>
      </c>
      <c r="C36" s="26"/>
      <c r="D36" s="21" t="s">
        <v>15</v>
      </c>
      <c r="E36" s="22">
        <v>2533</v>
      </c>
      <c r="F36" s="23">
        <v>44974</v>
      </c>
      <c r="G36" s="32">
        <v>2533</v>
      </c>
      <c r="H36" s="20">
        <f t="shared" si="0"/>
        <v>0</v>
      </c>
    </row>
    <row r="37" spans="1:8" x14ac:dyDescent="0.25">
      <c r="A37" s="14">
        <v>44968</v>
      </c>
      <c r="B37" s="15">
        <f t="shared" si="1"/>
        <v>1074</v>
      </c>
      <c r="C37" s="26"/>
      <c r="D37" s="21" t="s">
        <v>13</v>
      </c>
      <c r="E37" s="22">
        <v>3208</v>
      </c>
      <c r="F37" s="23">
        <v>44969</v>
      </c>
      <c r="G37" s="32">
        <v>3208</v>
      </c>
      <c r="H37" s="20">
        <f t="shared" si="0"/>
        <v>0</v>
      </c>
    </row>
    <row r="38" spans="1:8" x14ac:dyDescent="0.25">
      <c r="A38" s="14">
        <v>44968</v>
      </c>
      <c r="B38" s="15">
        <f t="shared" si="1"/>
        <v>1075</v>
      </c>
      <c r="C38" s="26"/>
      <c r="D38" s="21" t="s">
        <v>25</v>
      </c>
      <c r="E38" s="22">
        <v>11200</v>
      </c>
      <c r="F38" s="82">
        <v>44970</v>
      </c>
      <c r="G38" s="32">
        <v>11200</v>
      </c>
      <c r="H38" s="20">
        <f t="shared" si="0"/>
        <v>0</v>
      </c>
    </row>
    <row r="39" spans="1:8" x14ac:dyDescent="0.25">
      <c r="A39" s="14">
        <v>44969</v>
      </c>
      <c r="B39" s="15">
        <f t="shared" si="1"/>
        <v>1076</v>
      </c>
      <c r="C39" s="26"/>
      <c r="D39" s="21" t="s">
        <v>16</v>
      </c>
      <c r="E39" s="22">
        <v>8000</v>
      </c>
      <c r="F39" s="82">
        <v>44970</v>
      </c>
      <c r="G39" s="32">
        <v>8000</v>
      </c>
      <c r="H39" s="20">
        <f t="shared" si="0"/>
        <v>0</v>
      </c>
    </row>
    <row r="40" spans="1:8" x14ac:dyDescent="0.25">
      <c r="A40" s="14">
        <v>44969</v>
      </c>
      <c r="B40" s="15">
        <f t="shared" si="1"/>
        <v>1077</v>
      </c>
      <c r="C40" s="26"/>
      <c r="D40" s="21" t="s">
        <v>13</v>
      </c>
      <c r="E40" s="22">
        <v>5096</v>
      </c>
      <c r="F40" s="82">
        <v>44970</v>
      </c>
      <c r="G40" s="32">
        <v>5096</v>
      </c>
      <c r="H40" s="20">
        <f t="shared" si="0"/>
        <v>0</v>
      </c>
    </row>
    <row r="41" spans="1:8" x14ac:dyDescent="0.25">
      <c r="A41" s="77">
        <v>44970</v>
      </c>
      <c r="B41" s="15">
        <f t="shared" si="1"/>
        <v>1078</v>
      </c>
      <c r="C41" s="26"/>
      <c r="D41" s="81" t="s">
        <v>12</v>
      </c>
      <c r="E41" s="22">
        <v>357</v>
      </c>
      <c r="F41" s="82">
        <v>44971</v>
      </c>
      <c r="G41" s="80">
        <v>357</v>
      </c>
      <c r="H41" s="20">
        <f t="shared" si="0"/>
        <v>0</v>
      </c>
    </row>
    <row r="42" spans="1:8" ht="31.5" x14ac:dyDescent="0.25">
      <c r="A42" s="77">
        <v>44970</v>
      </c>
      <c r="B42" s="15">
        <f t="shared" si="1"/>
        <v>1079</v>
      </c>
      <c r="C42" s="26"/>
      <c r="D42" s="81" t="s">
        <v>15</v>
      </c>
      <c r="E42" s="22">
        <v>1947</v>
      </c>
      <c r="F42" s="23" t="s">
        <v>50</v>
      </c>
      <c r="G42" s="80">
        <f>600+1347</f>
        <v>1947</v>
      </c>
      <c r="H42" s="20">
        <f t="shared" si="0"/>
        <v>0</v>
      </c>
    </row>
    <row r="43" spans="1:8" x14ac:dyDescent="0.25">
      <c r="A43" s="77">
        <v>44970</v>
      </c>
      <c r="B43" s="15">
        <f t="shared" si="1"/>
        <v>1080</v>
      </c>
      <c r="C43" s="26"/>
      <c r="D43" s="81" t="s">
        <v>19</v>
      </c>
      <c r="E43" s="22">
        <v>5832</v>
      </c>
      <c r="F43" s="82">
        <v>44971</v>
      </c>
      <c r="G43" s="80">
        <v>5832</v>
      </c>
      <c r="H43" s="20">
        <f t="shared" si="0"/>
        <v>0</v>
      </c>
    </row>
    <row r="44" spans="1:8" x14ac:dyDescent="0.25">
      <c r="A44" s="77">
        <v>44970</v>
      </c>
      <c r="B44" s="15">
        <f t="shared" si="1"/>
        <v>1081</v>
      </c>
      <c r="C44" s="26"/>
      <c r="D44" s="81" t="s">
        <v>13</v>
      </c>
      <c r="E44" s="22">
        <v>4280</v>
      </c>
      <c r="F44" s="82">
        <v>44971</v>
      </c>
      <c r="G44" s="80">
        <v>4280</v>
      </c>
      <c r="H44" s="20">
        <f t="shared" si="0"/>
        <v>0</v>
      </c>
    </row>
    <row r="45" spans="1:8" x14ac:dyDescent="0.25">
      <c r="A45" s="77">
        <v>44970</v>
      </c>
      <c r="B45" s="15">
        <f t="shared" si="1"/>
        <v>1082</v>
      </c>
      <c r="C45" s="26"/>
      <c r="D45" s="81" t="s">
        <v>16</v>
      </c>
      <c r="E45" s="22">
        <v>4072</v>
      </c>
      <c r="F45" s="82">
        <v>44973</v>
      </c>
      <c r="G45" s="80">
        <v>4072</v>
      </c>
      <c r="H45" s="20">
        <f t="shared" si="0"/>
        <v>0</v>
      </c>
    </row>
    <row r="46" spans="1:8" ht="31.5" x14ac:dyDescent="0.25">
      <c r="A46" s="77">
        <v>44971</v>
      </c>
      <c r="B46" s="15">
        <f t="shared" si="1"/>
        <v>1083</v>
      </c>
      <c r="C46" s="26"/>
      <c r="D46" s="81" t="s">
        <v>14</v>
      </c>
      <c r="E46" s="22">
        <v>2100</v>
      </c>
      <c r="F46" s="82" t="s">
        <v>48</v>
      </c>
      <c r="G46" s="80">
        <f>1559+541</f>
        <v>2100</v>
      </c>
      <c r="H46" s="20">
        <f t="shared" si="0"/>
        <v>0</v>
      </c>
    </row>
    <row r="47" spans="1:8" ht="22.5" customHeight="1" x14ac:dyDescent="0.25">
      <c r="A47" s="77">
        <v>44971</v>
      </c>
      <c r="B47" s="15">
        <f t="shared" si="1"/>
        <v>1084</v>
      </c>
      <c r="C47" s="28"/>
      <c r="D47" s="81" t="s">
        <v>15</v>
      </c>
      <c r="E47" s="22">
        <v>1866</v>
      </c>
      <c r="F47" s="23">
        <v>44975</v>
      </c>
      <c r="G47" s="80">
        <v>1866</v>
      </c>
      <c r="H47" s="20">
        <f t="shared" si="0"/>
        <v>0</v>
      </c>
    </row>
    <row r="48" spans="1:8" ht="20.25" customHeight="1" x14ac:dyDescent="0.25">
      <c r="A48" s="77">
        <v>44971</v>
      </c>
      <c r="B48" s="15">
        <f t="shared" si="1"/>
        <v>1085</v>
      </c>
      <c r="C48" s="29"/>
      <c r="D48" s="81" t="s">
        <v>13</v>
      </c>
      <c r="E48" s="22">
        <v>4328</v>
      </c>
      <c r="F48" s="82">
        <v>44973</v>
      </c>
      <c r="G48" s="80">
        <v>4328</v>
      </c>
      <c r="H48" s="20">
        <f t="shared" si="0"/>
        <v>0</v>
      </c>
    </row>
    <row r="49" spans="1:8" ht="21.75" customHeight="1" x14ac:dyDescent="0.25">
      <c r="A49" s="77">
        <v>44940</v>
      </c>
      <c r="B49" s="15">
        <f t="shared" si="1"/>
        <v>1086</v>
      </c>
      <c r="C49" s="26"/>
      <c r="D49" s="81" t="s">
        <v>24</v>
      </c>
      <c r="E49" s="22">
        <v>219</v>
      </c>
      <c r="F49" s="23">
        <v>44976</v>
      </c>
      <c r="G49" s="80">
        <v>219</v>
      </c>
      <c r="H49" s="20">
        <f t="shared" si="0"/>
        <v>0</v>
      </c>
    </row>
    <row r="50" spans="1:8" ht="31.5" x14ac:dyDescent="0.25">
      <c r="A50" s="77">
        <v>44973</v>
      </c>
      <c r="B50" s="15">
        <f t="shared" si="1"/>
        <v>1087</v>
      </c>
      <c r="C50" s="26"/>
      <c r="D50" s="81" t="s">
        <v>14</v>
      </c>
      <c r="E50" s="22">
        <v>3685</v>
      </c>
      <c r="F50" s="82" t="s">
        <v>52</v>
      </c>
      <c r="G50" s="80">
        <f>3485+200</f>
        <v>3685</v>
      </c>
      <c r="H50" s="20">
        <f t="shared" si="0"/>
        <v>0</v>
      </c>
    </row>
    <row r="51" spans="1:8" ht="31.5" x14ac:dyDescent="0.25">
      <c r="A51" s="77">
        <v>44973</v>
      </c>
      <c r="B51" s="15">
        <f t="shared" si="1"/>
        <v>1088</v>
      </c>
      <c r="C51" s="26"/>
      <c r="D51" s="81" t="s">
        <v>15</v>
      </c>
      <c r="E51" s="22">
        <v>2394</v>
      </c>
      <c r="F51" s="23" t="s">
        <v>51</v>
      </c>
      <c r="G51" s="80">
        <f>1300+1094</f>
        <v>2394</v>
      </c>
      <c r="H51" s="20">
        <f t="shared" si="0"/>
        <v>0</v>
      </c>
    </row>
    <row r="52" spans="1:8" x14ac:dyDescent="0.25">
      <c r="A52" s="77">
        <v>44973</v>
      </c>
      <c r="B52" s="15">
        <f t="shared" si="1"/>
        <v>1089</v>
      </c>
      <c r="C52" s="26"/>
      <c r="D52" s="81" t="s">
        <v>13</v>
      </c>
      <c r="E52" s="22">
        <v>3224</v>
      </c>
      <c r="F52" s="23">
        <v>44974</v>
      </c>
      <c r="G52" s="80">
        <v>3224</v>
      </c>
      <c r="H52" s="20">
        <f t="shared" si="0"/>
        <v>0</v>
      </c>
    </row>
    <row r="53" spans="1:8" x14ac:dyDescent="0.25">
      <c r="A53" s="77">
        <v>44974</v>
      </c>
      <c r="B53" s="15">
        <f t="shared" si="1"/>
        <v>1090</v>
      </c>
      <c r="C53" s="26"/>
      <c r="D53" s="21" t="s">
        <v>13</v>
      </c>
      <c r="E53" s="22">
        <v>3096</v>
      </c>
      <c r="F53" s="23">
        <v>44975</v>
      </c>
      <c r="G53" s="80">
        <v>3096</v>
      </c>
      <c r="H53" s="20">
        <f t="shared" si="0"/>
        <v>0</v>
      </c>
    </row>
    <row r="54" spans="1:8" x14ac:dyDescent="0.25">
      <c r="A54" s="77">
        <v>44974</v>
      </c>
      <c r="B54" s="15">
        <f t="shared" si="1"/>
        <v>1091</v>
      </c>
      <c r="C54" s="26"/>
      <c r="D54" s="21" t="s">
        <v>15</v>
      </c>
      <c r="E54" s="22">
        <v>1749</v>
      </c>
      <c r="F54" s="23">
        <v>44976</v>
      </c>
      <c r="G54" s="80">
        <v>1749</v>
      </c>
      <c r="H54" s="20">
        <f t="shared" si="0"/>
        <v>0</v>
      </c>
    </row>
    <row r="55" spans="1:8" s="34" customFormat="1" x14ac:dyDescent="0.25">
      <c r="A55" s="78">
        <v>44974</v>
      </c>
      <c r="B55" s="15">
        <f t="shared" si="1"/>
        <v>1092</v>
      </c>
      <c r="C55" s="26"/>
      <c r="D55" s="25" t="s">
        <v>24</v>
      </c>
      <c r="E55" s="31">
        <v>15510</v>
      </c>
      <c r="F55" s="23">
        <v>44983</v>
      </c>
      <c r="G55" s="80">
        <v>15310</v>
      </c>
      <c r="H55" s="33">
        <f t="shared" si="0"/>
        <v>200</v>
      </c>
    </row>
    <row r="56" spans="1:8" x14ac:dyDescent="0.25">
      <c r="A56" s="77">
        <v>44975</v>
      </c>
      <c r="B56" s="15">
        <f t="shared" si="1"/>
        <v>1093</v>
      </c>
      <c r="C56" s="26"/>
      <c r="D56" s="21" t="s">
        <v>12</v>
      </c>
      <c r="E56" s="22">
        <v>271</v>
      </c>
      <c r="F56" s="23">
        <v>44982</v>
      </c>
      <c r="G56" s="80">
        <v>271</v>
      </c>
      <c r="H56" s="20">
        <f t="shared" si="0"/>
        <v>0</v>
      </c>
    </row>
    <row r="57" spans="1:8" ht="31.5" x14ac:dyDescent="0.25">
      <c r="A57" s="77">
        <v>44975</v>
      </c>
      <c r="B57" s="15">
        <f t="shared" si="1"/>
        <v>1094</v>
      </c>
      <c r="C57" s="26"/>
      <c r="D57" s="21" t="s">
        <v>15</v>
      </c>
      <c r="E57" s="22">
        <v>2997</v>
      </c>
      <c r="F57" s="23" t="s">
        <v>54</v>
      </c>
      <c r="G57" s="80">
        <f>900+2097</f>
        <v>2997</v>
      </c>
      <c r="H57" s="20">
        <f t="shared" si="0"/>
        <v>0</v>
      </c>
    </row>
    <row r="58" spans="1:8" x14ac:dyDescent="0.25">
      <c r="A58" s="77">
        <v>44975</v>
      </c>
      <c r="B58" s="15">
        <f t="shared" si="1"/>
        <v>1095</v>
      </c>
      <c r="C58" s="26"/>
      <c r="D58" s="21" t="s">
        <v>17</v>
      </c>
      <c r="E58" s="22">
        <v>1620</v>
      </c>
      <c r="F58" s="23">
        <v>44976</v>
      </c>
      <c r="G58" s="80">
        <v>1620</v>
      </c>
      <c r="H58" s="20">
        <f t="shared" si="0"/>
        <v>0</v>
      </c>
    </row>
    <row r="59" spans="1:8" ht="21.75" customHeight="1" x14ac:dyDescent="0.25">
      <c r="A59" s="77">
        <v>44975</v>
      </c>
      <c r="B59" s="15">
        <f t="shared" si="1"/>
        <v>1096</v>
      </c>
      <c r="C59" s="26"/>
      <c r="D59" s="21" t="s">
        <v>13</v>
      </c>
      <c r="E59" s="22">
        <v>5024</v>
      </c>
      <c r="F59" s="23">
        <v>44976</v>
      </c>
      <c r="G59" s="80">
        <v>5024</v>
      </c>
      <c r="H59" s="20">
        <f t="shared" si="0"/>
        <v>0</v>
      </c>
    </row>
    <row r="60" spans="1:8" x14ac:dyDescent="0.25">
      <c r="A60" s="77">
        <v>44975</v>
      </c>
      <c r="B60" s="15">
        <f t="shared" si="1"/>
        <v>1097</v>
      </c>
      <c r="C60" s="26"/>
      <c r="D60" s="21" t="s">
        <v>25</v>
      </c>
      <c r="E60" s="22">
        <v>11200</v>
      </c>
      <c r="F60" s="23">
        <v>44977</v>
      </c>
      <c r="G60" s="80">
        <v>11200</v>
      </c>
      <c r="H60" s="20">
        <f t="shared" si="0"/>
        <v>0</v>
      </c>
    </row>
    <row r="61" spans="1:8" x14ac:dyDescent="0.25">
      <c r="A61" s="77">
        <v>44976</v>
      </c>
      <c r="B61" s="15">
        <f t="shared" si="1"/>
        <v>1098</v>
      </c>
      <c r="C61" s="26"/>
      <c r="D61" s="21" t="s">
        <v>15</v>
      </c>
      <c r="E61" s="22">
        <v>1450</v>
      </c>
      <c r="F61" s="23">
        <v>44981</v>
      </c>
      <c r="G61" s="80">
        <v>1450</v>
      </c>
      <c r="H61" s="20">
        <f t="shared" si="0"/>
        <v>0</v>
      </c>
    </row>
    <row r="62" spans="1:8" x14ac:dyDescent="0.25">
      <c r="A62" s="77">
        <v>44976</v>
      </c>
      <c r="B62" s="15">
        <f t="shared" si="1"/>
        <v>1099</v>
      </c>
      <c r="C62" s="26"/>
      <c r="D62" s="21" t="s">
        <v>13</v>
      </c>
      <c r="E62" s="22">
        <v>4670</v>
      </c>
      <c r="F62" s="23" t="s">
        <v>53</v>
      </c>
      <c r="G62" s="80">
        <f>4670</f>
        <v>4670</v>
      </c>
      <c r="H62" s="20">
        <f t="shared" si="0"/>
        <v>0</v>
      </c>
    </row>
    <row r="63" spans="1:8" x14ac:dyDescent="0.25">
      <c r="A63" s="77">
        <v>44977</v>
      </c>
      <c r="B63" s="15">
        <f t="shared" si="1"/>
        <v>1100</v>
      </c>
      <c r="C63" s="26"/>
      <c r="D63" s="21" t="s">
        <v>19</v>
      </c>
      <c r="E63" s="22">
        <v>5080</v>
      </c>
      <c r="F63" s="23">
        <v>44978</v>
      </c>
      <c r="G63" s="80">
        <v>5080</v>
      </c>
      <c r="H63" s="20">
        <f t="shared" si="0"/>
        <v>0</v>
      </c>
    </row>
    <row r="64" spans="1:8" x14ac:dyDescent="0.25">
      <c r="A64" s="77">
        <v>44977</v>
      </c>
      <c r="B64" s="15">
        <f t="shared" si="1"/>
        <v>1101</v>
      </c>
      <c r="C64" s="26"/>
      <c r="D64" s="21" t="s">
        <v>15</v>
      </c>
      <c r="E64" s="22">
        <v>1000</v>
      </c>
      <c r="F64" s="23">
        <v>44978</v>
      </c>
      <c r="G64" s="80">
        <v>1000</v>
      </c>
      <c r="H64" s="20">
        <f t="shared" si="0"/>
        <v>0</v>
      </c>
    </row>
    <row r="65" spans="1:8" x14ac:dyDescent="0.25">
      <c r="A65" s="79">
        <v>44977</v>
      </c>
      <c r="B65" s="15">
        <f t="shared" si="1"/>
        <v>1102</v>
      </c>
      <c r="C65" s="26"/>
      <c r="D65" s="35" t="s">
        <v>13</v>
      </c>
      <c r="E65" s="22">
        <v>3620</v>
      </c>
      <c r="F65" s="23">
        <v>44978</v>
      </c>
      <c r="G65" s="80">
        <v>3620</v>
      </c>
      <c r="H65" s="20">
        <f t="shared" si="0"/>
        <v>0</v>
      </c>
    </row>
    <row r="66" spans="1:8" x14ac:dyDescent="0.25">
      <c r="A66" s="79">
        <v>44978</v>
      </c>
      <c r="B66" s="15">
        <f t="shared" si="1"/>
        <v>1103</v>
      </c>
      <c r="C66" s="26"/>
      <c r="D66" s="35" t="s">
        <v>16</v>
      </c>
      <c r="E66" s="22">
        <v>9657</v>
      </c>
      <c r="F66" s="23">
        <v>44980</v>
      </c>
      <c r="G66" s="80">
        <v>9657</v>
      </c>
      <c r="H66" s="20">
        <f t="shared" si="0"/>
        <v>0</v>
      </c>
    </row>
    <row r="67" spans="1:8" x14ac:dyDescent="0.25">
      <c r="A67" s="79">
        <v>44978</v>
      </c>
      <c r="B67" s="15">
        <f t="shared" si="1"/>
        <v>1104</v>
      </c>
      <c r="C67" s="26"/>
      <c r="D67" s="35" t="s">
        <v>13</v>
      </c>
      <c r="E67" s="22">
        <v>3318</v>
      </c>
      <c r="F67" s="23">
        <v>44979</v>
      </c>
      <c r="G67" s="80">
        <v>3318</v>
      </c>
      <c r="H67" s="20">
        <f t="shared" si="0"/>
        <v>0</v>
      </c>
    </row>
    <row r="68" spans="1:8" x14ac:dyDescent="0.25">
      <c r="A68" s="79">
        <v>44978</v>
      </c>
      <c r="B68" s="15">
        <f t="shared" si="1"/>
        <v>1105</v>
      </c>
      <c r="C68" s="26"/>
      <c r="D68" s="35" t="s">
        <v>17</v>
      </c>
      <c r="E68" s="22">
        <v>5400</v>
      </c>
      <c r="F68" s="23"/>
      <c r="G68" s="80"/>
      <c r="H68" s="20">
        <f t="shared" si="0"/>
        <v>5400</v>
      </c>
    </row>
    <row r="69" spans="1:8" x14ac:dyDescent="0.25">
      <c r="A69" s="79">
        <v>44979</v>
      </c>
      <c r="B69" s="15">
        <f t="shared" si="1"/>
        <v>1106</v>
      </c>
      <c r="C69" s="26"/>
      <c r="D69" s="35" t="s">
        <v>13</v>
      </c>
      <c r="E69" s="22">
        <v>2999</v>
      </c>
      <c r="F69" s="23">
        <v>44980</v>
      </c>
      <c r="G69" s="80">
        <v>2999</v>
      </c>
      <c r="H69" s="20">
        <f t="shared" si="0"/>
        <v>0</v>
      </c>
    </row>
    <row r="70" spans="1:8" x14ac:dyDescent="0.25">
      <c r="A70" s="79">
        <v>44979</v>
      </c>
      <c r="B70" s="15">
        <f t="shared" ref="B70:B91" si="2">B69+1</f>
        <v>1107</v>
      </c>
      <c r="C70" s="26"/>
      <c r="D70" s="35" t="s">
        <v>15</v>
      </c>
      <c r="E70" s="22">
        <v>728</v>
      </c>
      <c r="F70" s="23">
        <v>44981</v>
      </c>
      <c r="G70" s="80">
        <v>728</v>
      </c>
      <c r="H70" s="20">
        <f t="shared" si="0"/>
        <v>0</v>
      </c>
    </row>
    <row r="71" spans="1:8" ht="31.5" x14ac:dyDescent="0.25">
      <c r="A71" s="79">
        <v>44980</v>
      </c>
      <c r="B71" s="15">
        <f t="shared" si="2"/>
        <v>1108</v>
      </c>
      <c r="C71" s="26"/>
      <c r="D71" s="35" t="s">
        <v>14</v>
      </c>
      <c r="E71" s="22">
        <v>566</v>
      </c>
      <c r="F71" s="23" t="s">
        <v>55</v>
      </c>
      <c r="G71" s="80">
        <f>225+341</f>
        <v>566</v>
      </c>
      <c r="H71" s="20">
        <f t="shared" si="0"/>
        <v>0</v>
      </c>
    </row>
    <row r="72" spans="1:8" ht="31.5" x14ac:dyDescent="0.25">
      <c r="A72" s="79">
        <v>44980</v>
      </c>
      <c r="B72" s="15">
        <f t="shared" si="2"/>
        <v>1109</v>
      </c>
      <c r="C72" s="26"/>
      <c r="D72" s="35" t="s">
        <v>15</v>
      </c>
      <c r="E72" s="22">
        <v>2332</v>
      </c>
      <c r="F72" s="23" t="s">
        <v>56</v>
      </c>
      <c r="G72" s="80">
        <f>800+1532</f>
        <v>2332</v>
      </c>
      <c r="H72" s="20">
        <f t="shared" si="0"/>
        <v>0</v>
      </c>
    </row>
    <row r="73" spans="1:8" ht="18.75" customHeight="1" x14ac:dyDescent="0.25">
      <c r="A73" s="79">
        <v>44980</v>
      </c>
      <c r="B73" s="15">
        <f t="shared" si="2"/>
        <v>1110</v>
      </c>
      <c r="C73" s="26"/>
      <c r="D73" s="35" t="s">
        <v>19</v>
      </c>
      <c r="E73" s="22">
        <v>9086</v>
      </c>
      <c r="F73" s="23">
        <v>44981</v>
      </c>
      <c r="G73" s="80">
        <v>9086</v>
      </c>
      <c r="H73" s="20">
        <f t="shared" si="0"/>
        <v>0</v>
      </c>
    </row>
    <row r="74" spans="1:8" x14ac:dyDescent="0.25">
      <c r="A74" s="79">
        <v>44980</v>
      </c>
      <c r="B74" s="15">
        <f t="shared" si="2"/>
        <v>1111</v>
      </c>
      <c r="C74" s="26"/>
      <c r="D74" s="35" t="s">
        <v>13</v>
      </c>
      <c r="E74" s="22">
        <v>2419</v>
      </c>
      <c r="F74" s="23">
        <v>44981</v>
      </c>
      <c r="G74" s="80">
        <v>2419</v>
      </c>
      <c r="H74" s="20">
        <f t="shared" si="0"/>
        <v>0</v>
      </c>
    </row>
    <row r="75" spans="1:8" ht="31.5" x14ac:dyDescent="0.25">
      <c r="A75" s="79">
        <v>44981</v>
      </c>
      <c r="B75" s="15">
        <f t="shared" si="2"/>
        <v>1112</v>
      </c>
      <c r="C75" s="26"/>
      <c r="D75" s="35" t="s">
        <v>15</v>
      </c>
      <c r="E75" s="22">
        <v>1750</v>
      </c>
      <c r="F75" s="23" t="s">
        <v>58</v>
      </c>
      <c r="G75" s="80">
        <f>1000+750</f>
        <v>1750</v>
      </c>
      <c r="H75" s="20">
        <f t="shared" si="0"/>
        <v>0</v>
      </c>
    </row>
    <row r="76" spans="1:8" ht="18.75" customHeight="1" x14ac:dyDescent="0.25">
      <c r="A76" s="79">
        <v>44981</v>
      </c>
      <c r="B76" s="15">
        <f t="shared" si="2"/>
        <v>1113</v>
      </c>
      <c r="C76" s="26"/>
      <c r="D76" s="35" t="s">
        <v>13</v>
      </c>
      <c r="E76" s="22">
        <v>3091</v>
      </c>
      <c r="F76" s="23">
        <v>44982</v>
      </c>
      <c r="G76" s="80">
        <v>3091</v>
      </c>
      <c r="H76" s="20">
        <f t="shared" si="0"/>
        <v>0</v>
      </c>
    </row>
    <row r="77" spans="1:8" ht="18.75" customHeight="1" x14ac:dyDescent="0.25">
      <c r="A77" s="79">
        <v>44981</v>
      </c>
      <c r="B77" s="15">
        <f t="shared" si="2"/>
        <v>1114</v>
      </c>
      <c r="C77" s="26"/>
      <c r="D77" s="35" t="s">
        <v>24</v>
      </c>
      <c r="E77" s="22">
        <v>8100</v>
      </c>
      <c r="F77" s="23"/>
      <c r="G77" s="80"/>
      <c r="H77" s="20">
        <f t="shared" si="0"/>
        <v>8100</v>
      </c>
    </row>
    <row r="78" spans="1:8" ht="18.75" customHeight="1" x14ac:dyDescent="0.25">
      <c r="A78" s="79">
        <v>44981</v>
      </c>
      <c r="B78" s="15">
        <f t="shared" si="2"/>
        <v>1115</v>
      </c>
      <c r="C78" s="26"/>
      <c r="D78" s="35" t="s">
        <v>19</v>
      </c>
      <c r="E78" s="22">
        <v>5125</v>
      </c>
      <c r="F78" s="23">
        <v>44982</v>
      </c>
      <c r="G78" s="80">
        <v>5125</v>
      </c>
      <c r="H78" s="20">
        <f t="shared" si="0"/>
        <v>0</v>
      </c>
    </row>
    <row r="79" spans="1:8" ht="18.75" customHeight="1" x14ac:dyDescent="0.25">
      <c r="A79" s="79">
        <v>44981</v>
      </c>
      <c r="B79" s="15">
        <f t="shared" si="2"/>
        <v>1116</v>
      </c>
      <c r="C79" s="26"/>
      <c r="D79" s="35" t="s">
        <v>25</v>
      </c>
      <c r="E79" s="22">
        <v>11200</v>
      </c>
      <c r="F79" s="23">
        <v>44984</v>
      </c>
      <c r="G79" s="80">
        <v>11200</v>
      </c>
      <c r="H79" s="20">
        <f t="shared" si="0"/>
        <v>0</v>
      </c>
    </row>
    <row r="80" spans="1:8" ht="18.75" customHeight="1" x14ac:dyDescent="0.25">
      <c r="A80" s="79">
        <v>44982</v>
      </c>
      <c r="B80" s="15">
        <f t="shared" si="2"/>
        <v>1117</v>
      </c>
      <c r="C80" s="26"/>
      <c r="D80" s="35" t="s">
        <v>14</v>
      </c>
      <c r="E80" s="22">
        <v>4889</v>
      </c>
      <c r="F80" s="23">
        <v>44982</v>
      </c>
      <c r="G80" s="80">
        <v>4889</v>
      </c>
      <c r="H80" s="20">
        <f t="shared" si="0"/>
        <v>0</v>
      </c>
    </row>
    <row r="81" spans="1:9" ht="18.75" customHeight="1" x14ac:dyDescent="0.25">
      <c r="A81" s="79">
        <v>44982</v>
      </c>
      <c r="B81" s="15">
        <f t="shared" si="2"/>
        <v>1118</v>
      </c>
      <c r="C81" s="26"/>
      <c r="D81" s="35" t="s">
        <v>15</v>
      </c>
      <c r="E81" s="22">
        <v>3115</v>
      </c>
      <c r="F81" s="23" t="s">
        <v>59</v>
      </c>
      <c r="G81" s="80">
        <f>1000</f>
        <v>1000</v>
      </c>
      <c r="H81" s="20">
        <f t="shared" si="0"/>
        <v>2115</v>
      </c>
    </row>
    <row r="82" spans="1:9" ht="18.75" customHeight="1" x14ac:dyDescent="0.25">
      <c r="A82" s="79">
        <v>44982</v>
      </c>
      <c r="B82" s="15">
        <f t="shared" si="2"/>
        <v>1119</v>
      </c>
      <c r="C82" s="26"/>
      <c r="D82" s="35" t="s">
        <v>13</v>
      </c>
      <c r="E82" s="22">
        <v>4897</v>
      </c>
      <c r="F82" s="23">
        <v>44985</v>
      </c>
      <c r="G82" s="80">
        <v>4897</v>
      </c>
      <c r="H82" s="20">
        <f t="shared" si="0"/>
        <v>0</v>
      </c>
    </row>
    <row r="83" spans="1:9" ht="18.75" customHeight="1" x14ac:dyDescent="0.25">
      <c r="A83" s="79">
        <v>44982</v>
      </c>
      <c r="B83" s="15">
        <f t="shared" si="2"/>
        <v>1120</v>
      </c>
      <c r="C83" s="26"/>
      <c r="D83" s="35" t="s">
        <v>14</v>
      </c>
      <c r="E83" s="22">
        <v>948</v>
      </c>
      <c r="F83" s="23">
        <v>44982</v>
      </c>
      <c r="G83" s="80">
        <v>948</v>
      </c>
      <c r="H83" s="20">
        <f t="shared" si="0"/>
        <v>0</v>
      </c>
    </row>
    <row r="84" spans="1:9" ht="18.75" customHeight="1" x14ac:dyDescent="0.25">
      <c r="A84" s="79">
        <v>44982</v>
      </c>
      <c r="B84" s="15">
        <f t="shared" si="2"/>
        <v>1121</v>
      </c>
      <c r="C84" s="26"/>
      <c r="D84" s="35" t="s">
        <v>12</v>
      </c>
      <c r="E84" s="22">
        <v>3828</v>
      </c>
      <c r="F84" s="23"/>
      <c r="G84" s="80"/>
      <c r="H84" s="20">
        <f t="shared" si="0"/>
        <v>3828</v>
      </c>
    </row>
    <row r="85" spans="1:9" ht="18.75" customHeight="1" x14ac:dyDescent="0.25">
      <c r="A85" s="79">
        <v>44983</v>
      </c>
      <c r="B85" s="15">
        <f t="shared" si="2"/>
        <v>1122</v>
      </c>
      <c r="C85" s="26"/>
      <c r="D85" s="35" t="s">
        <v>15</v>
      </c>
      <c r="E85" s="22">
        <v>1121</v>
      </c>
      <c r="F85" s="23">
        <v>44985</v>
      </c>
      <c r="G85" s="80">
        <v>1121</v>
      </c>
      <c r="H85" s="20">
        <f t="shared" si="0"/>
        <v>0</v>
      </c>
    </row>
    <row r="86" spans="1:9" ht="18.75" customHeight="1" x14ac:dyDescent="0.25">
      <c r="A86" s="79">
        <v>44983</v>
      </c>
      <c r="B86" s="15">
        <f t="shared" si="2"/>
        <v>1123</v>
      </c>
      <c r="C86" s="26"/>
      <c r="D86" s="35" t="s">
        <v>13</v>
      </c>
      <c r="E86" s="22">
        <v>5494</v>
      </c>
      <c r="F86" s="23">
        <v>44984</v>
      </c>
      <c r="G86" s="80">
        <v>5494</v>
      </c>
      <c r="H86" s="20">
        <f t="shared" si="0"/>
        <v>0</v>
      </c>
    </row>
    <row r="87" spans="1:9" ht="18.75" customHeight="1" x14ac:dyDescent="0.25">
      <c r="A87" s="79">
        <v>44984</v>
      </c>
      <c r="B87" s="15">
        <f t="shared" si="2"/>
        <v>1124</v>
      </c>
      <c r="C87" s="26"/>
      <c r="D87" s="35" t="s">
        <v>15</v>
      </c>
      <c r="E87" s="22">
        <v>1115</v>
      </c>
      <c r="F87" s="23">
        <v>44985</v>
      </c>
      <c r="G87" s="80">
        <v>1115</v>
      </c>
      <c r="H87" s="20">
        <f t="shared" si="0"/>
        <v>0</v>
      </c>
    </row>
    <row r="88" spans="1:9" ht="18.75" customHeight="1" x14ac:dyDescent="0.25">
      <c r="A88" s="79">
        <v>44984</v>
      </c>
      <c r="B88" s="15">
        <f t="shared" si="2"/>
        <v>1125</v>
      </c>
      <c r="C88" s="26"/>
      <c r="D88" s="35" t="s">
        <v>57</v>
      </c>
      <c r="E88" s="22">
        <v>3175</v>
      </c>
      <c r="F88" s="23"/>
      <c r="G88" s="80"/>
      <c r="H88" s="20">
        <f t="shared" si="0"/>
        <v>3175</v>
      </c>
    </row>
    <row r="89" spans="1:9" ht="18.75" customHeight="1" x14ac:dyDescent="0.25">
      <c r="A89" s="79">
        <v>44985</v>
      </c>
      <c r="B89" s="15">
        <f t="shared" si="2"/>
        <v>1126</v>
      </c>
      <c r="C89" s="26"/>
      <c r="D89" s="35" t="s">
        <v>14</v>
      </c>
      <c r="E89" s="22">
        <v>5163</v>
      </c>
      <c r="F89" s="23" t="s">
        <v>60</v>
      </c>
      <c r="G89" s="80">
        <f>5000</f>
        <v>5000</v>
      </c>
      <c r="H89" s="20">
        <f t="shared" si="0"/>
        <v>163</v>
      </c>
    </row>
    <row r="90" spans="1:9" ht="18.75" customHeight="1" x14ac:dyDescent="0.25">
      <c r="A90" s="79">
        <v>44985</v>
      </c>
      <c r="B90" s="15">
        <f t="shared" si="2"/>
        <v>1127</v>
      </c>
      <c r="C90" s="26"/>
      <c r="D90" s="35" t="s">
        <v>15</v>
      </c>
      <c r="E90" s="22">
        <v>2404</v>
      </c>
      <c r="F90" s="23"/>
      <c r="G90" s="80"/>
      <c r="H90" s="20">
        <f t="shared" si="0"/>
        <v>2404</v>
      </c>
    </row>
    <row r="91" spans="1:9" ht="18.75" customHeight="1" x14ac:dyDescent="0.25">
      <c r="A91" s="79">
        <v>44985</v>
      </c>
      <c r="B91" s="15">
        <f t="shared" si="2"/>
        <v>1128</v>
      </c>
      <c r="C91" s="26"/>
      <c r="D91" s="35" t="s">
        <v>24</v>
      </c>
      <c r="E91" s="22">
        <v>3240</v>
      </c>
      <c r="F91" s="23"/>
      <c r="G91" s="80"/>
      <c r="H91" s="20">
        <f t="shared" si="0"/>
        <v>3240</v>
      </c>
    </row>
    <row r="92" spans="1:9" ht="18.75" customHeight="1" x14ac:dyDescent="0.25">
      <c r="A92" s="24"/>
      <c r="B92" s="15"/>
      <c r="C92" s="26"/>
      <c r="D92" s="35"/>
      <c r="E92" s="22"/>
      <c r="F92" s="23"/>
      <c r="G92" s="32"/>
      <c r="H92" s="20">
        <f t="shared" si="0"/>
        <v>0</v>
      </c>
    </row>
    <row r="93" spans="1:9" ht="18.75" customHeight="1" x14ac:dyDescent="0.25">
      <c r="A93" s="24"/>
      <c r="B93" s="15"/>
      <c r="C93" s="26"/>
      <c r="D93" s="35"/>
      <c r="E93" s="22"/>
      <c r="F93" s="23"/>
      <c r="G93" s="32"/>
      <c r="H93" s="20">
        <f t="shared" si="0"/>
        <v>0</v>
      </c>
    </row>
    <row r="94" spans="1:9" x14ac:dyDescent="0.25">
      <c r="B94" s="44"/>
      <c r="C94" s="45"/>
      <c r="D94" s="3"/>
      <c r="E94" s="46">
        <f>SUM(E4:E93)</f>
        <v>411532</v>
      </c>
      <c r="F94" s="47"/>
      <c r="G94" s="47">
        <f>SUM(G4:G93)</f>
        <v>382907</v>
      </c>
      <c r="H94" s="48">
        <f>SUM(H4:H93)</f>
        <v>28625</v>
      </c>
      <c r="I94" s="3"/>
    </row>
    <row r="95" spans="1:9" x14ac:dyDescent="0.25">
      <c r="B95" s="44"/>
      <c r="C95" s="45"/>
      <c r="D95" s="3"/>
      <c r="E95" s="49"/>
      <c r="F95" s="50"/>
      <c r="G95" s="64"/>
      <c r="H95" s="51"/>
      <c r="I95" s="3"/>
    </row>
    <row r="96" spans="1:9" ht="31.5" x14ac:dyDescent="0.25">
      <c r="B96" s="44"/>
      <c r="C96" s="45"/>
      <c r="D96" s="3"/>
      <c r="E96" s="52" t="s">
        <v>8</v>
      </c>
      <c r="F96" s="50"/>
      <c r="G96" s="53" t="s">
        <v>9</v>
      </c>
      <c r="H96" s="51"/>
      <c r="I96" s="3"/>
    </row>
    <row r="97" spans="1:9" ht="16.5" thickBot="1" x14ac:dyDescent="0.3">
      <c r="B97" s="44"/>
      <c r="C97" s="45"/>
      <c r="D97" s="3"/>
      <c r="E97" s="52"/>
      <c r="F97" s="50"/>
      <c r="G97" s="53"/>
      <c r="H97" s="51"/>
      <c r="I97" s="3"/>
    </row>
    <row r="98" spans="1:9" ht="21.75" thickBot="1" x14ac:dyDescent="0.4">
      <c r="B98" s="44"/>
      <c r="C98" s="45"/>
      <c r="D98" s="3"/>
      <c r="E98" s="73">
        <f>E94-G94</f>
        <v>28625</v>
      </c>
      <c r="F98" s="74"/>
      <c r="G98" s="75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B100" s="44"/>
      <c r="C100" s="45"/>
      <c r="D100" s="3"/>
      <c r="E100" s="76" t="s">
        <v>10</v>
      </c>
      <c r="F100" s="76"/>
      <c r="G100" s="76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ht="18.75" x14ac:dyDescent="0.3">
      <c r="A102" s="24"/>
      <c r="B102" s="15"/>
      <c r="C102" s="26"/>
      <c r="D102" s="54"/>
      <c r="E102" s="55"/>
      <c r="F102" s="56"/>
      <c r="G102" s="65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REMISIONES  ENERO  2023     </vt:lpstr>
      <vt:lpstr>REMISIONES  FEBRERO  2023</vt:lpstr>
      <vt:lpstr>Hoja4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2023-02-08T18:53:38Z</cp:lastPrinted>
  <dcterms:created xsi:type="dcterms:W3CDTF">2023-02-08T17:54:21Z</dcterms:created>
  <dcterms:modified xsi:type="dcterms:W3CDTF">2023-03-13T09:53:24Z</dcterms:modified>
</cp:coreProperties>
</file>