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5" activeTab="15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REPORTE  JUNIO  JULIO  AGOSTO  " sheetId="23" r:id="rId18"/>
    <sheet name="C A N C E L A C I O N E S   " sheetId="5" r:id="rId19"/>
    <sheet name="RELACION DE TIKETS       00000" sheetId="17" r:id="rId20"/>
    <sheet name="Hoja2" sheetId="24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M57" i="19" l="1"/>
  <c r="M39" i="19"/>
  <c r="R13" i="19"/>
  <c r="R12" i="19"/>
  <c r="S12" i="19" s="1"/>
  <c r="E98" i="22"/>
  <c r="C98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R22" i="19"/>
  <c r="S22" i="19" s="1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N39" i="19"/>
  <c r="R7" i="19"/>
  <c r="S7" i="19" s="1"/>
  <c r="L67" i="19"/>
  <c r="R6" i="19"/>
  <c r="S6" i="19" s="1"/>
  <c r="R5" i="19"/>
  <c r="S5" i="19" s="1"/>
  <c r="AG25" i="19" l="1"/>
  <c r="M62" i="19"/>
  <c r="K69" i="19"/>
  <c r="F70" i="19" s="1"/>
  <c r="F73" i="19" s="1"/>
  <c r="K71" i="19" s="1"/>
  <c r="K75" i="19" s="1"/>
  <c r="R8" i="19"/>
  <c r="S8" i="19" s="1"/>
  <c r="S67" i="19" s="1"/>
  <c r="N37" i="16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<sst xmlns="http://schemas.openxmlformats.org/spreadsheetml/2006/main" count="2081" uniqueCount="775">
  <si>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</si>
  <si>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</si>
  <si>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</si>
  <si>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</si>
  <si>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</si>
  <si>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</si>
  <si>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</si>
  <si>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</si>
  <si>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</si>
  <si>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</si>
  <si>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</si>
  <si>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</si>
  <si>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</si>
  <si>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</si>
  <si>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</si>
  <si>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</si>
  <si>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</si>
  <si>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</si>
  <si>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</si>
  <si>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</si>
  <si>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</si>
  <si>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</si>
  <si>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</si>
  <si>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</si>
  <si>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</si>
  <si>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</si>
  <si>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</si>
  <si>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</si>
  <si>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</si>
  <si>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</si>
  <si>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</si>
  <si>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</si>
  <si>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</si>
  <si>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</si>
  <si>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</si>
  <si>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</si>
  <si>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</si>
  <si>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</si>
  <si>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</si>
  <si>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</si>
  <si>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</si>
  <si>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</si>
  <si>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</si>
  <si>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</si>
  <si>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</si>
  <si>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</si>
  <si>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</si>
  <si>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</si>
  <si>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</si>
  <si>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</si>
  <si>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</si>
  <si>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</si>
  <si>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</si>
  <si>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</si>
  <si>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</si>
  <si>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</si>
  <si>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</si>
  <si>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</si>
  <si>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</si>
  <si>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</si>
  <si>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</si>
  <si>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</si>
  <si>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</si>
  <si>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</si>
  <si>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</si>
  <si>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</si>
  <si>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</si>
  <si>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</si>
  <si>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</si>
  <si>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</si>
  <si>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</si>
  <si>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</si>
  <si>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</si>
  <si>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</si>
  <si>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</si>
  <si>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</si>
  <si>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</si>
  <si>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</si>
  <si>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</si>
  <si>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</si>
  <si>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</si>
  <si>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</si>
  <si>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</si>
  <si>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</si>
  <si>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</si>
  <si>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</si>
  <si>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</si>
  <si>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</si>
  <si>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</si>
  <si>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</si>
  <si>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</si>
  <si>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</si>
  <si>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</si>
  <si>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</si>
  <si>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</si>
  <si>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</si>
  <si>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</si>
  <si>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</si>
  <si>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</si>
  <si>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</si>
  <si>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</si>
  <si>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</si>
  <si>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</si>
  <si>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</si>
  <si>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</si>
  <si>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</si>
  <si>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</si>
  <si>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</si>
  <si>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</si>
  <si>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</si>
  <si>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</si>
  <si>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</si>
  <si>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</si>
  <si>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</si>
  <si>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</si>
  <si>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</si>
  <si>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</si>
  <si>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</si>
  <si>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</si>
  <si>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</si>
  <si>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</si>
  <si>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</si>
  <si>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</si>
  <si>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</si>
  <si>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</si>
  <si>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</si>
  <si>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</si>
  <si>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</si>
  <si>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</si>
  <si>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</si>
  <si>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</si>
  <si>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</si>
  <si>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</si>
  <si>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</si>
  <si>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</si>
  <si>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</si>
  <si>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</si>
  <si>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</si>
  <si>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</si>
  <si>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</si>
  <si>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</si>
  <si>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</si>
  <si>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</si>
  <si>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</si>
  <si>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</si>
  <si>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</si>
  <si>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</si>
  <si>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</si>
  <si>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</si>
  <si>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</si>
  <si>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</si>
  <si>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</si>
  <si>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</si>
  <si>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</si>
  <si>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</si>
  <si>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</si>
  <si>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</si>
  <si>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</si>
  <si>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</si>
  <si>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</si>
  <si>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</si>
  <si>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</si>
  <si>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</si>
  <si>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</si>
  <si>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</si>
  <si>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</si>
  <si>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</si>
  <si>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</si>
  <si>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</si>
  <si>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</si>
  <si>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</si>
  <si>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</si>
  <si>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</si>
  <si>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</si>
  <si>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</si>
  <si>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</si>
  <si>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</si>
  <si>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</si>
  <si>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</si>
  <si>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</si>
  <si>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</si>
  <si>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</si>
  <si>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</si>
  <si>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</si>
  <si>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</si>
  <si>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</si>
  <si>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</si>
  <si>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</si>
  <si>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</si>
  <si>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</si>
  <si>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</si>
  <si>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</si>
  <si>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</si>
  <si>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</si>
  <si>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</si>
  <si>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</si>
  <si>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</si>
  <si>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</si>
  <si>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</si>
  <si>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</si>
  <si>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</si>
  <si>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</si>
  <si>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</si>
  <si>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</si>
  <si>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</si>
  <si>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</si>
  <si>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</si>
  <si>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</si>
  <si>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</si>
  <si>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</si>
  <si>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</si>
  <si>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</si>
  <si>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</si>
  <si>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</si>
  <si>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</si>
  <si>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</si>
  <si>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</si>
  <si>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</si>
  <si>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</si>
  <si>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</si>
  <si>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</si>
  <si>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</si>
  <si>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</si>
  <si>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</si>
  <si>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</si>
  <si>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</si>
  <si>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</si>
  <si>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</si>
  <si>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</si>
  <si>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</si>
  <si>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</si>
  <si>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</si>
  <si>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</si>
  <si>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</si>
  <si>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</si>
  <si>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</si>
  <si>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</si>
  <si>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</si>
  <si>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</si>
  <si>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</si>
  <si>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</si>
  <si>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</si>
  <si>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</si>
  <si>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</si>
  <si>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</si>
  <si>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</si>
  <si>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</si>
  <si>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</si>
  <si>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</si>
  <si>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</si>
  <si>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</si>
  <si>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</si>
  <si>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</si>
  <si>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</si>
  <si>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</si>
  <si>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</si>
  <si>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</si>
  <si>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</si>
  <si>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</si>
  <si>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</si>
  <si>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</si>
  <si>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</si>
  <si>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</si>
  <si>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</si>
  <si>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</si>
  <si>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</si>
  <si>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</si>
  <si>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</si>
  <si>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</si>
  <si>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</si>
  <si>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</si>
  <si>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</si>
  <si>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</si>
  <si>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</si>
  <si>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</si>
  <si>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</si>
  <si>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</si>
  <si>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</si>
  <si>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</si>
  <si>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</si>
  <si>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</si>
  <si>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</si>
  <si>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</si>
  <si>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</si>
  <si>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</si>
  <si>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</si>
  <si>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</si>
  <si>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</si>
  <si>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</si>
  <si>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</si>
  <si>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</si>
  <si>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</si>
  <si>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</si>
  <si>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</si>
  <si>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</si>
  <si>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</si>
  <si>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</si>
  <si>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</si>
  <si>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</si>
  <si>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</si>
  <si>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</si>
  <si>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</si>
  <si>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</si>
  <si>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</si>
  <si>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</si>
  <si>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</si>
  <si>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</si>
  <si>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</si>
  <si>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</si>
  <si>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</si>
  <si>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</si>
  <si>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</si>
  <si>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</si>
  <si>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</si>
  <si>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</si>
  <si>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</si>
  <si>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</si>
  <si>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</si>
  <si>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</si>
  <si>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</si>
  <si>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</si>
  <si>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</si>
  <si>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</si>
  <si>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</si>
  <si>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</si>
  <si>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</si>
  <si>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</si>
  <si>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</si>
  <si>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</si>
  <si>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</si>
  <si>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</si>
  <si>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</si>
  <si>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</si>
  <si>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</si>
  <si>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</si>
  <si>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</si>
  <si>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</si>
  <si>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</si>
  <si>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</si>
  <si>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</si>
  <si>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</si>
  <si>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</si>
  <si>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</si>
  <si>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</si>
  <si>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</si>
  <si>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</si>
  <si>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</si>
  <si>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</si>
  <si>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</si>
  <si>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</si>
  <si>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</si>
  <si>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</si>
  <si>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</si>
  <si>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</si>
  <si>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</si>
  <si>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</si>
  <si>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</si>
  <si>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</si>
  <si>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</si>
  <si>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</si>
  <si>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</si>
  <si>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</si>
  <si>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</si>
  <si>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</si>
  <si>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</si>
  <si>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</si>
  <si>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</si>
  <si>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</si>
  <si>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</si>
  <si>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</si>
  <si>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</si>
  <si>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</si>
  <si>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</si>
  <si>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</si>
  <si>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</si>
  <si>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</si>
  <si>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</si>
  <si>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</si>
  <si>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</si>
  <si>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</si>
  <si>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</si>
  <si>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</si>
  <si>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</si>
  <si>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</si>
  <si>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</si>
  <si>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</si>
  <si>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</si>
  <si>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</si>
  <si>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</si>
  <si>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</si>
  <si>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</si>
  <si>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</si>
  <si>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</si>
  <si>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</si>
  <si>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</si>
  <si>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</si>
  <si>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</si>
  <si>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</si>
  <si>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</si>
  <si>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</si>
  <si>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</si>
  <si>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</si>
  <si>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</si>
  <si>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</si>
  <si>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</si>
  <si>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</si>
  <si>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</si>
  <si>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</si>
  <si>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</si>
  <si>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</si>
  <si>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</si>
  <si>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</si>
  <si>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</si>
  <si>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</si>
  <si>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</si>
  <si>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</si>
  <si>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</si>
  <si>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</si>
  <si>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</si>
  <si>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</si>
  <si>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</si>
  <si>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</si>
  <si>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</si>
  <si>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</si>
  <si>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</si>
  <si>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</si>
  <si>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</si>
  <si>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</si>
  <si>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</si>
  <si>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</si>
  <si>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</si>
  <si>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</si>
  <si>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</si>
  <si>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</si>
  <si>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</si>
  <si>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</si>
  <si>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</si>
  <si>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</si>
  <si>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</si>
  <si>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</si>
  <si>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</si>
  <si>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</si>
  <si>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</si>
  <si>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</si>
  <si>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</si>
  <si>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</si>
  <si>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</si>
  <si>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</si>
  <si>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</si>
  <si>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</si>
  <si>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</si>
  <si>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</si>
  <si>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</si>
  <si>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</si>
  <si>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</si>
  <si>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</si>
  <si>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</si>
  <si>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</si>
  <si>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</si>
  <si>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</si>
  <si>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</si>
  <si>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</si>
  <si>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</si>
  <si>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</si>
  <si>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</si>
  <si>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</si>
  <si>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</si>
  <si>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</si>
  <si>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</si>
  <si>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</si>
  <si>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</si>
  <si>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</si>
  <si>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</si>
  <si>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</si>
  <si>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</si>
  <si>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</si>
  <si>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</si>
  <si>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</si>
  <si>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</si>
  <si>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</si>
  <si>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</si>
  <si>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</si>
  <si>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</si>
  <si>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</si>
  <si>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</si>
  <si>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</si>
  <si>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</si>
  <si>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</si>
  <si>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</si>
  <si>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</si>
  <si>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</si>
  <si>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</si>
  <si>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</si>
  <si>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</si>
  <si>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</si>
  <si>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</si>
  <si>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</si>
  <si>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</si>
  <si>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</si>
  <si>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</si>
  <si>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</si>
  <si>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</si>
  <si>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</si>
  <si>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</si>
  <si>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</si>
  <si>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</si>
  <si>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</si>
  <si>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</si>
  <si>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</si>
  <si>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</si>
  <si>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</si>
  <si>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</si>
  <si>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</si>
  <si>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</si>
  <si>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</si>
  <si>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</si>
  <si>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</si>
  <si>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</si>
  <si>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</si>
  <si>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</si>
  <si>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</si>
  <si>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</si>
  <si>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</si>
  <si>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</si>
  <si>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</si>
  <si>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</si>
  <si>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</si>
  <si>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</si>
  <si>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</si>
  <si>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</si>
  <si>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</si>
  <si>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</si>
  <si>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</si>
  <si>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</si>
  <si>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</si>
  <si>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</si>
  <si>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</si>
  <si>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</si>
  <si>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</si>
  <si>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</si>
  <si>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</si>
  <si>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</si>
  <si>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</si>
  <si>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</si>
  <si>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</si>
  <si>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</si>
  <si>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</si>
  <si>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</si>
  <si>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</si>
  <si>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</si>
  <si>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</si>
  <si>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</si>
  <si>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</si>
  <si>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</si>
  <si>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</si>
  <si>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</si>
  <si>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</si>
  <si>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</si>
  <si>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</si>
  <si>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</si>
  <si>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</si>
  <si>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</si>
  <si>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</si>
  <si>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</si>
  <si>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</si>
  <si>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</si>
  <si>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</si>
  <si>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</si>
  <si>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</si>
  <si>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</si>
  <si>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</si>
  <si>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</si>
  <si>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</si>
  <si>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</si>
  <si>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</si>
  <si>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</si>
  <si>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</si>
  <si>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</si>
  <si>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</si>
  <si>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</si>
  <si>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</si>
  <si>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</si>
  <si>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</si>
  <si>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</si>
  <si>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</si>
  <si>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</si>
  <si>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</si>
  <si>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</si>
  <si>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</si>
  <si>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</si>
  <si>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</si>
  <si>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</si>
  <si>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</si>
  <si>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</si>
  <si>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</si>
  <si>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</si>
  <si>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</si>
  <si>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</si>
  <si>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</si>
  <si>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</si>
  <si>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</si>
  <si>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</si>
  <si>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</si>
  <si>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</si>
  <si>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</si>
  <si>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</si>
  <si>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</si>
  <si>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</si>
  <si>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</si>
  <si>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</si>
  <si>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</si>
  <si>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</si>
  <si>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</si>
  <si>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</si>
  <si>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</si>
  <si>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</si>
  <si>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</si>
  <si>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</si>
  <si>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</si>
  <si>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</si>
  <si>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</si>
  <si>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</si>
  <si>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</si>
  <si>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</si>
  <si>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</si>
  <si>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</si>
  <si>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</si>
  <si>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</si>
  <si>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</si>
  <si>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</si>
  <si>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</si>
  <si>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</si>
  <si>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</si>
  <si>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</si>
  <si>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</si>
  <si>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</si>
  <si>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</si>
  <si>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</si>
  <si>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</si>
  <si>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</si>
  <si>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</si>
  <si>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</si>
  <si>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</si>
  <si>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</si>
  <si>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</si>
  <si>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</si>
  <si>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</si>
  <si>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</si>
  <si>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</si>
  <si>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</si>
  <si>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</si>
  <si>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</si>
  <si>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</si>
  <si>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</si>
  <si>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</si>
  <si>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</si>
  <si>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</si>
  <si>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</si>
  <si>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</si>
  <si>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</si>
  <si>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</si>
  <si>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</si>
  <si>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</si>
  <si>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</si>
  <si>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</si>
  <si>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</si>
  <si>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</si>
  <si>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</si>
  <si>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</si>
  <si>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</si>
  <si>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</si>
  <si>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</si>
  <si>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</si>
  <si>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</si>
  <si>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</si>
  <si>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</si>
  <si>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</si>
  <si>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</si>
  <si>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</si>
  <si>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</si>
  <si>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</si>
  <si>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</si>
  <si>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</si>
  <si>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</si>
  <si>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</si>
  <si>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</si>
  <si>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</si>
  <si>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</si>
  <si>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</si>
  <si>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</si>
  <si>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</si>
  <si>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</si>
  <si>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</si>
  <si>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</si>
  <si>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</si>
  <si>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</si>
  <si>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</si>
  <si>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</si>
  <si>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</si>
  <si>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</si>
  <si>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</si>
  <si>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</si>
  <si>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</si>
  <si>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</si>
  <si>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</si>
  <si>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</si>
  <si>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</si>
  <si>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</si>
  <si>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</si>
  <si>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</si>
  <si>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</si>
  <si>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</si>
  <si>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</si>
  <si>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</si>
  <si>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</si>
  <si>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</si>
  <si>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</si>
  <si>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</si>
  <si>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</si>
  <si>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</si>
  <si>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</si>
  <si>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</si>
  <si>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</si>
  <si>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</si>
  <si>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</si>
  <si>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</si>
  <si>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</si>
  <si>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</si>
  <si>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</si>
  <si>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</si>
  <si>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</si>
  <si>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</si>
  <si>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</si>
  <si>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</si>
  <si>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</si>
  <si>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</si>
  <si>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</si>
  <si>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</si>
  <si>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</si>
  <si>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</si>
  <si>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</si>
  <si>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</si>
  <si>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</si>
  <si>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</si>
  <si>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</si>
  <si>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</si>
  <si>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</si>
  <si>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</si>
  <si>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</si>
  <si>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</si>
  <si>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</si>
  <si>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</si>
  <si>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</si>
  <si>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</si>
  <si>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</si>
  <si>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</si>
  <si>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</si>
  <si>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</si>
  <si>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</si>
  <si>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</si>
  <si>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</si>
  <si>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</si>
  <si>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</si>
  <si>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</si>
  <si>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</si>
  <si>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</si>
  <si>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</si>
  <si>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</si>
  <si>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</si>
  <si>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</si>
  <si>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</si>
  <si>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># 292341</t>
  </si>
  <si>
    <t># 292342</t>
  </si>
  <si>
    <t xml:space="preserve">CHORIZO-POLLO  </t>
  </si>
  <si>
    <t xml:space="preserve">LICENCIAS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</si>
</sst>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8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7" fontId="6" fillId="16" borderId="86" xfId="1" applyNumberFormat="1" applyFont="1" applyFill="1" applyBorder="1" applyAlignment="1">
      <alignment horizontal="center" vertical="center"/>
    </xf>
    <xf numFmtId="7" fontId="6" fillId="16" borderId="87" xfId="1" applyNumberFormat="1" applyFont="1" applyFill="1" applyBorder="1" applyAlignment="1">
      <alignment horizontal="center" vertical="center"/>
    </xf>
    <xf numFmtId="7" fontId="6" fillId="16" borderId="88" xfId="1" applyNumberFormat="1" applyFont="1" applyFill="1" applyBorder="1" applyAlignment="1">
      <alignment horizontal="center" vertical="center"/>
    </xf>
    <xf numFmtId="7" fontId="6" fillId="16" borderId="89" xfId="1" applyNumberFormat="1" applyFont="1" applyFill="1" applyBorder="1" applyAlignment="1">
      <alignment horizontal="center" vertic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4" fontId="7" fillId="19" borderId="79" xfId="1" applyFont="1" applyFill="1" applyBorder="1"/>
    <xf numFmtId="44" fontId="7" fillId="19" borderId="37" xfId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  <color rgb="FF0000FF"/>
      <color rgb="FF66FFFF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34" t="s">
        <v>26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1" t="s">
        <v>16</v>
      </c>
      <c r="I64" s="522"/>
      <c r="J64" s="101"/>
      <c r="K64" s="523">
        <f>I62+L62</f>
        <v>360753.85</v>
      </c>
      <c r="L64" s="524"/>
      <c r="M64" s="525">
        <f>M62+N62</f>
        <v>2886514.7</v>
      </c>
      <c r="N64" s="526"/>
      <c r="O64" s="102"/>
      <c r="P64" s="99"/>
      <c r="Q64" s="99"/>
      <c r="S64" s="174"/>
    </row>
    <row r="65" spans="2:19" ht="19.5" customHeight="1" thickBot="1" x14ac:dyDescent="0.3">
      <c r="D65" s="533" t="s">
        <v>17</v>
      </c>
      <c r="E65" s="533"/>
      <c r="F65" s="103">
        <f>F62-K64-C62</f>
        <v>2365880.5699999998</v>
      </c>
      <c r="I65" s="104"/>
      <c r="J65" s="105"/>
      <c r="P65" s="512">
        <f>P62+Q62</f>
        <v>3321521.28</v>
      </c>
      <c r="Q65" s="513"/>
      <c r="S65" s="50"/>
    </row>
    <row r="66" spans="2:19" ht="15.75" customHeight="1" x14ac:dyDescent="0.3">
      <c r="D66" s="514" t="s">
        <v>18</v>
      </c>
      <c r="E66" s="514"/>
      <c r="F66" s="95">
        <v>-2276696.6800000002</v>
      </c>
      <c r="I66" s="515" t="s">
        <v>19</v>
      </c>
      <c r="J66" s="516"/>
      <c r="K66" s="517">
        <f>F68+F69+F70</f>
        <v>344253.98999999964</v>
      </c>
      <c r="L66" s="51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19">
        <f>-C4</f>
        <v>-250864.68</v>
      </c>
      <c r="L68" s="52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27" t="s">
        <v>24</v>
      </c>
      <c r="E70" s="528"/>
      <c r="F70" s="120">
        <v>209541.1</v>
      </c>
      <c r="I70" s="529" t="s">
        <v>25</v>
      </c>
      <c r="J70" s="530"/>
      <c r="K70" s="531">
        <f>K66+K68</f>
        <v>93389.309999999648</v>
      </c>
      <c r="L70" s="53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4" t="s">
        <v>503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65" t="s">
        <v>596</v>
      </c>
      <c r="AC2" s="565"/>
      <c r="AD2" s="565"/>
      <c r="AE2" s="565"/>
      <c r="AF2" s="565"/>
      <c r="AG2" s="565"/>
    </row>
    <row r="3" spans="1:3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P3" s="555" t="s">
        <v>562</v>
      </c>
      <c r="Q3" s="393"/>
      <c r="W3" s="213" t="s">
        <v>54</v>
      </c>
      <c r="X3" s="219">
        <v>44201</v>
      </c>
      <c r="Y3" s="198">
        <v>2000</v>
      </c>
      <c r="AB3" s="565"/>
      <c r="AC3" s="565"/>
      <c r="AD3" s="565"/>
      <c r="AE3" s="565"/>
      <c r="AF3" s="565"/>
      <c r="AG3" s="565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717</v>
      </c>
      <c r="N4" s="28" t="s">
        <v>10</v>
      </c>
      <c r="O4" s="365"/>
      <c r="P4" s="555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66" t="s">
        <v>527</v>
      </c>
      <c r="AC4" s="567"/>
      <c r="AD4" s="99"/>
      <c r="AE4" s="568" t="s">
        <v>567</v>
      </c>
      <c r="AF4" s="568"/>
      <c r="AG4" s="568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3" t="s">
        <v>564</v>
      </c>
      <c r="AF23" s="574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5" t="s">
        <v>565</v>
      </c>
      <c r="AF25" s="576"/>
      <c r="AG25" s="579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7"/>
      <c r="AF26" s="578"/>
      <c r="AG26" s="580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69" t="s">
        <v>562</v>
      </c>
      <c r="AC29" s="57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56">
        <f>SUM(P5:P29)</f>
        <v>-163726</v>
      </c>
      <c r="Q30" s="556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70"/>
      <c r="AC30" s="572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21" t="s">
        <v>16</v>
      </c>
      <c r="I64" s="522"/>
      <c r="J64" s="101"/>
      <c r="K64" s="523">
        <f>I62+L62</f>
        <v>339830.06000000006</v>
      </c>
      <c r="L64" s="524"/>
      <c r="M64" s="525">
        <f>M62+N62</f>
        <v>2936130</v>
      </c>
      <c r="N64" s="526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33" t="s">
        <v>17</v>
      </c>
      <c r="E65" s="533"/>
      <c r="F65" s="103">
        <f>F62-K64-C62</f>
        <v>2702101.7199999997</v>
      </c>
      <c r="I65" s="104"/>
      <c r="J65" s="105"/>
      <c r="R65" s="512">
        <f>R62+S62</f>
        <v>3138957.44</v>
      </c>
      <c r="S65" s="513"/>
      <c r="U65" s="50"/>
    </row>
    <row r="66" spans="2:33" ht="15.75" customHeight="1" x14ac:dyDescent="0.3">
      <c r="D66" s="514" t="s">
        <v>502</v>
      </c>
      <c r="E66" s="514"/>
      <c r="F66" s="95">
        <v>-2720820.95</v>
      </c>
      <c r="I66" s="515" t="s">
        <v>19</v>
      </c>
      <c r="J66" s="516"/>
      <c r="K66" s="517">
        <f>F68+F69+F70</f>
        <v>381077.48999999953</v>
      </c>
      <c r="L66" s="518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19">
        <f>-C4</f>
        <v>-255764.39</v>
      </c>
      <c r="L68" s="520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27" t="s">
        <v>24</v>
      </c>
      <c r="E70" s="528"/>
      <c r="F70" s="120">
        <v>308642.71999999997</v>
      </c>
      <c r="I70" s="529" t="s">
        <v>25</v>
      </c>
      <c r="J70" s="530"/>
      <c r="K70" s="531">
        <f>K66+K68</f>
        <v>125313.09999999951</v>
      </c>
      <c r="L70" s="532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57" t="s">
        <v>610</v>
      </c>
      <c r="J72" s="558"/>
      <c r="K72" s="561">
        <v>163726</v>
      </c>
      <c r="L72" s="562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59"/>
      <c r="J73" s="560"/>
      <c r="K73" s="563"/>
      <c r="L73" s="564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1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1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F22" workbookViewId="0">
      <selection activeCell="N28" sqref="N2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2" t="s">
        <v>529</v>
      </c>
      <c r="C1" s="534" t="s">
        <v>503</v>
      </c>
      <c r="D1" s="534"/>
      <c r="E1" s="534"/>
      <c r="F1" s="534"/>
      <c r="G1" s="534"/>
      <c r="H1" s="534"/>
      <c r="I1" s="534"/>
      <c r="J1" s="534"/>
      <c r="K1" s="534"/>
      <c r="L1" s="2"/>
      <c r="M1" s="3"/>
    </row>
    <row r="2" spans="1:23" ht="16.5" thickBot="1" x14ac:dyDescent="0.3">
      <c r="B2" s="583"/>
      <c r="C2" s="8"/>
      <c r="H2" s="10" t="s">
        <v>0</v>
      </c>
      <c r="I2" s="3"/>
      <c r="J2" s="11"/>
      <c r="L2" s="12"/>
      <c r="M2" s="3"/>
      <c r="N2" s="6"/>
      <c r="Q2" s="565" t="s">
        <v>596</v>
      </c>
      <c r="R2" s="565"/>
      <c r="S2" s="565"/>
      <c r="T2" s="565"/>
      <c r="U2" s="565"/>
      <c r="V2" s="565"/>
    </row>
    <row r="3" spans="1:23" ht="21.75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Q3" s="565"/>
      <c r="R3" s="565"/>
      <c r="S3" s="565"/>
      <c r="T3" s="565"/>
      <c r="U3" s="565"/>
      <c r="V3" s="565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9</v>
      </c>
      <c r="N4" s="28" t="s">
        <v>10</v>
      </c>
      <c r="O4" s="365"/>
      <c r="P4" s="29"/>
      <c r="Q4" s="566" t="s">
        <v>527</v>
      </c>
      <c r="R4" s="567"/>
      <c r="S4" s="99"/>
      <c r="T4" s="568" t="s">
        <v>567</v>
      </c>
      <c r="U4" s="568"/>
      <c r="V4" s="568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73" t="s">
        <v>564</v>
      </c>
      <c r="U23" s="574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75" t="s">
        <v>565</v>
      </c>
      <c r="U25" s="576"/>
      <c r="V25" s="579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77"/>
      <c r="U26" s="578"/>
      <c r="V26" s="580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69" t="s">
        <v>562</v>
      </c>
      <c r="R29" s="571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70"/>
      <c r="R30" s="572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21" t="s">
        <v>16</v>
      </c>
      <c r="I50" s="522"/>
      <c r="J50" s="101"/>
      <c r="K50" s="523">
        <f>I48+L48</f>
        <v>339830.06000000006</v>
      </c>
      <c r="L50" s="524"/>
      <c r="M50" s="525">
        <f>M48+N48</f>
        <v>612530</v>
      </c>
      <c r="N50" s="526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33" t="s">
        <v>17</v>
      </c>
      <c r="E51" s="533"/>
      <c r="F51" s="103">
        <f>F48-K50-C48</f>
        <v>2702101.7199999997</v>
      </c>
      <c r="I51" s="104"/>
      <c r="J51" s="105"/>
    </row>
    <row r="52" spans="1:23" ht="18.75" x14ac:dyDescent="0.3">
      <c r="D52" s="514" t="s">
        <v>502</v>
      </c>
      <c r="E52" s="514"/>
      <c r="F52" s="95">
        <v>-2720820.95</v>
      </c>
      <c r="I52" s="515" t="s">
        <v>19</v>
      </c>
      <c r="J52" s="516"/>
      <c r="K52" s="517">
        <f>F54+F55+F56</f>
        <v>381077.72999999952</v>
      </c>
      <c r="L52" s="518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19">
        <f>-C4</f>
        <v>-255764.39</v>
      </c>
      <c r="L54" s="520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27" t="s">
        <v>24</v>
      </c>
      <c r="E56" s="528"/>
      <c r="F56" s="120">
        <v>308642.71999999997</v>
      </c>
      <c r="I56" s="529" t="s">
        <v>25</v>
      </c>
      <c r="J56" s="530"/>
      <c r="K56" s="531">
        <f>K52+K54</f>
        <v>125313.3399999995</v>
      </c>
      <c r="L56" s="532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1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1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M44" activePane="bottomRight" state="frozen"/>
      <selection pane="topRight" activeCell="F1" sqref="F1"/>
      <selection pane="bottomLeft" activeCell="A5" sqref="A5"/>
      <selection pane="bottomRight" activeCell="N26" sqref="N2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4" t="s">
        <v>720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5" t="s">
        <v>596</v>
      </c>
      <c r="AC2" s="565"/>
      <c r="AD2" s="565"/>
      <c r="AE2" s="565"/>
      <c r="AF2" s="565"/>
      <c r="AG2" s="565"/>
    </row>
    <row r="3" spans="1:3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P3" s="584" t="s">
        <v>663</v>
      </c>
      <c r="Q3" s="586" t="s">
        <v>665</v>
      </c>
      <c r="S3" s="587"/>
      <c r="W3" s="213" t="s">
        <v>54</v>
      </c>
      <c r="X3" s="219">
        <v>44201</v>
      </c>
      <c r="Y3" s="198">
        <v>2000</v>
      </c>
      <c r="AB3" s="565"/>
      <c r="AC3" s="565"/>
      <c r="AD3" s="565"/>
      <c r="AE3" s="565"/>
      <c r="AF3" s="565"/>
      <c r="AG3" s="565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38" t="s">
        <v>7</v>
      </c>
      <c r="F4" s="539"/>
      <c r="H4" s="585" t="s">
        <v>8</v>
      </c>
      <c r="I4" s="541"/>
      <c r="J4" s="24"/>
      <c r="K4" s="25"/>
      <c r="L4" s="26"/>
      <c r="M4" s="27" t="s">
        <v>716</v>
      </c>
      <c r="N4" s="28" t="s">
        <v>10</v>
      </c>
      <c r="O4" s="365"/>
      <c r="P4" s="584"/>
      <c r="Q4" s="586"/>
      <c r="R4" s="30"/>
      <c r="S4" s="587"/>
      <c r="T4" s="30"/>
      <c r="U4" s="30"/>
      <c r="W4" s="213" t="s">
        <v>55</v>
      </c>
      <c r="X4" s="219">
        <v>44209</v>
      </c>
      <c r="Y4" s="217">
        <v>2000</v>
      </c>
      <c r="AB4" s="566" t="s">
        <v>527</v>
      </c>
      <c r="AC4" s="567"/>
      <c r="AD4" s="99"/>
      <c r="AE4" s="568" t="s">
        <v>567</v>
      </c>
      <c r="AF4" s="568"/>
      <c r="AG4" s="568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3" t="s">
        <v>564</v>
      </c>
      <c r="AF23" s="574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5" t="s">
        <v>565</v>
      </c>
      <c r="AF25" s="576"/>
      <c r="AG25" s="579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7"/>
      <c r="AF26" s="578"/>
      <c r="AG26" s="580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69" t="s">
        <v>562</v>
      </c>
      <c r="AC29" s="57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70"/>
      <c r="AC30" s="572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96">
        <f>SUM(M5:M38)</f>
        <v>3989872.22</v>
      </c>
      <c r="N39" s="598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597"/>
      <c r="N40" s="599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00" t="s">
        <v>567</v>
      </c>
      <c r="N44" s="600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88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89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90" t="s">
        <v>719</v>
      </c>
      <c r="N60" s="591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592">
        <f>M57-M39</f>
        <v>-383122.2200000002</v>
      </c>
      <c r="N62" s="593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594"/>
      <c r="N63" s="595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774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1" t="s">
        <v>16</v>
      </c>
      <c r="I69" s="522"/>
      <c r="J69" s="101"/>
      <c r="K69" s="523">
        <f>I67+L67</f>
        <v>587206.12</v>
      </c>
      <c r="L69" s="524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3" t="s">
        <v>17</v>
      </c>
      <c r="E70" s="533"/>
      <c r="F70" s="103">
        <f>F67-K69-C67</f>
        <v>3436910.52</v>
      </c>
      <c r="I70" s="104"/>
      <c r="J70" s="105"/>
      <c r="R70" s="512">
        <f>R67+S67</f>
        <v>10503773.959999999</v>
      </c>
      <c r="S70" s="513"/>
      <c r="U70" s="50"/>
    </row>
    <row r="71" spans="1:33" ht="15.75" customHeight="1" x14ac:dyDescent="0.3">
      <c r="D71" s="514" t="s">
        <v>502</v>
      </c>
      <c r="E71" s="514"/>
      <c r="F71" s="95">
        <v>-3290264.27</v>
      </c>
      <c r="I71" s="515" t="s">
        <v>19</v>
      </c>
      <c r="J71" s="516"/>
      <c r="K71" s="517">
        <f>F73+F74+F75</f>
        <v>426565.1</v>
      </c>
      <c r="L71" s="51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19">
        <f>-C4</f>
        <v>-308642.71999999997</v>
      </c>
      <c r="L73" s="60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27" t="s">
        <v>24</v>
      </c>
      <c r="E75" s="528"/>
      <c r="F75" s="120">
        <v>250140.85</v>
      </c>
      <c r="I75" s="529" t="s">
        <v>25</v>
      </c>
      <c r="J75" s="530"/>
      <c r="K75" s="531">
        <f>K71+K73</f>
        <v>117922.38</v>
      </c>
      <c r="L75" s="53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02" t="s">
        <v>610</v>
      </c>
      <c r="J77" s="603"/>
      <c r="K77" s="606">
        <v>-383122.22</v>
      </c>
      <c r="L77" s="60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04"/>
      <c r="J78" s="605"/>
      <c r="K78" s="608"/>
      <c r="L78" s="609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1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1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24" workbookViewId="0">
      <selection activeCell="H30" sqref="H30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abSelected="1" topLeftCell="G7" zoomScaleNormal="100" workbookViewId="0">
      <selection activeCell="I43" sqref="I43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4" t="s">
        <v>721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5" t="s">
        <v>596</v>
      </c>
      <c r="AC2" s="565"/>
      <c r="AD2" s="565"/>
      <c r="AE2" s="565"/>
      <c r="AF2" s="565"/>
      <c r="AG2" s="565"/>
    </row>
    <row r="3" spans="1:3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O3" s="366" t="s">
        <v>753</v>
      </c>
      <c r="P3" s="584" t="s">
        <v>663</v>
      </c>
      <c r="Q3" s="586" t="s">
        <v>665</v>
      </c>
      <c r="S3" s="587"/>
      <c r="W3" s="213" t="s">
        <v>54</v>
      </c>
      <c r="X3" s="219">
        <v>44201</v>
      </c>
      <c r="Y3" s="198">
        <v>2000</v>
      </c>
      <c r="AB3" s="565"/>
      <c r="AC3" s="565"/>
      <c r="AD3" s="565"/>
      <c r="AE3" s="565"/>
      <c r="AF3" s="565"/>
      <c r="AG3" s="565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44410</v>
      </c>
      <c r="E4" s="538" t="s">
        <v>7</v>
      </c>
      <c r="F4" s="539"/>
      <c r="H4" s="585" t="s">
        <v>8</v>
      </c>
      <c r="I4" s="541"/>
      <c r="J4" s="24"/>
      <c r="K4" s="25"/>
      <c r="L4" s="26"/>
      <c r="M4" s="27" t="s">
        <v>716</v>
      </c>
      <c r="N4" s="28" t="s">
        <v>11</v>
      </c>
      <c r="O4" s="99"/>
      <c r="P4" s="584"/>
      <c r="Q4" s="586"/>
      <c r="R4" s="30"/>
      <c r="S4" s="587"/>
      <c r="T4" s="30"/>
      <c r="U4" s="30"/>
      <c r="W4" s="213" t="s">
        <v>55</v>
      </c>
      <c r="X4" s="219">
        <v>44209</v>
      </c>
      <c r="Y4" s="217">
        <v>2000</v>
      </c>
      <c r="AB4" s="566" t="s">
        <v>527</v>
      </c>
      <c r="AC4" s="567"/>
      <c r="AD4" s="99"/>
      <c r="AE4" s="568" t="s">
        <v>567</v>
      </c>
      <c r="AF4" s="568"/>
      <c r="AG4" s="568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42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42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42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42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42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42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42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89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42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42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150946.09</v>
      </c>
      <c r="N15" s="42">
        <v>11274</v>
      </c>
      <c r="O15" s="492">
        <v>44422</v>
      </c>
      <c r="P15" s="389">
        <v>0</v>
      </c>
      <c r="Q15" s="447">
        <v>6912.96</v>
      </c>
      <c r="R15" s="7">
        <f t="shared" si="1"/>
        <v>197233.96</v>
      </c>
      <c r="S15" s="202">
        <f t="shared" si="0"/>
        <v>6912.9599999999919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42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89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773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42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0</v>
      </c>
      <c r="D19" s="139"/>
      <c r="E19" s="136">
        <v>44426</v>
      </c>
      <c r="F19" s="37">
        <v>0</v>
      </c>
      <c r="G19" s="137"/>
      <c r="H19" s="138">
        <v>44426</v>
      </c>
      <c r="I19" s="38">
        <v>0</v>
      </c>
      <c r="J19" s="52"/>
      <c r="K19" s="163"/>
      <c r="L19" s="59"/>
      <c r="M19" s="444">
        <v>0</v>
      </c>
      <c r="N19" s="42">
        <v>0</v>
      </c>
      <c r="O19" s="492">
        <v>44426</v>
      </c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hidden="1" thickBot="1" x14ac:dyDescent="0.35">
      <c r="A20" s="34"/>
      <c r="B20" s="134">
        <v>44427</v>
      </c>
      <c r="C20" s="36">
        <v>0</v>
      </c>
      <c r="D20" s="139"/>
      <c r="E20" s="136">
        <v>44427</v>
      </c>
      <c r="F20" s="37">
        <v>0</v>
      </c>
      <c r="G20" s="137"/>
      <c r="H20" s="138">
        <v>44427</v>
      </c>
      <c r="I20" s="38">
        <v>0</v>
      </c>
      <c r="J20" s="52"/>
      <c r="K20" s="164"/>
      <c r="L20" s="53"/>
      <c r="M20" s="444">
        <v>0</v>
      </c>
      <c r="N20" s="42">
        <v>0</v>
      </c>
      <c r="O20" s="392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hidden="1" thickBot="1" x14ac:dyDescent="0.35">
      <c r="A21" s="34"/>
      <c r="B21" s="134">
        <v>44428</v>
      </c>
      <c r="C21" s="36">
        <v>0</v>
      </c>
      <c r="D21" s="139"/>
      <c r="E21" s="136">
        <v>44428</v>
      </c>
      <c r="F21" s="37">
        <v>0</v>
      </c>
      <c r="G21" s="137"/>
      <c r="H21" s="138">
        <v>44428</v>
      </c>
      <c r="I21" s="38">
        <v>0</v>
      </c>
      <c r="J21" s="52"/>
      <c r="K21" s="162"/>
      <c r="L21" s="53"/>
      <c r="M21" s="444">
        <v>0</v>
      </c>
      <c r="N21" s="42">
        <v>0</v>
      </c>
      <c r="O21" s="392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hidden="1" thickBot="1" x14ac:dyDescent="0.35">
      <c r="A22" s="34"/>
      <c r="B22" s="134">
        <v>44429</v>
      </c>
      <c r="C22" s="36">
        <v>0</v>
      </c>
      <c r="D22" s="139"/>
      <c r="E22" s="136">
        <v>44429</v>
      </c>
      <c r="F22" s="37">
        <v>0</v>
      </c>
      <c r="G22" s="137"/>
      <c r="H22" s="138">
        <v>44429</v>
      </c>
      <c r="I22" s="38">
        <v>0</v>
      </c>
      <c r="J22" s="52"/>
      <c r="K22" s="165"/>
      <c r="L22" s="61"/>
      <c r="M22" s="444">
        <v>0</v>
      </c>
      <c r="N22" s="42">
        <v>0</v>
      </c>
      <c r="O22" s="392"/>
      <c r="P22" s="389">
        <v>0</v>
      </c>
      <c r="Q22" s="447">
        <v>0</v>
      </c>
      <c r="R22" s="7">
        <f t="shared" si="1"/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hidden="1" thickBot="1" x14ac:dyDescent="0.35">
      <c r="A23" s="34"/>
      <c r="B23" s="134">
        <v>44430</v>
      </c>
      <c r="C23" s="36">
        <v>0</v>
      </c>
      <c r="D23" s="139"/>
      <c r="E23" s="136">
        <v>44430</v>
      </c>
      <c r="F23" s="37">
        <v>0</v>
      </c>
      <c r="G23" s="137"/>
      <c r="H23" s="138">
        <v>44430</v>
      </c>
      <c r="I23" s="38">
        <v>0</v>
      </c>
      <c r="J23" s="293"/>
      <c r="K23" s="279"/>
      <c r="L23" s="53"/>
      <c r="M23" s="444">
        <v>0</v>
      </c>
      <c r="N23" s="42">
        <v>0</v>
      </c>
      <c r="O23" s="392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3" t="s">
        <v>564</v>
      </c>
      <c r="AF23" s="574"/>
      <c r="AG23" s="339">
        <f>SUM(AG6:AG22)</f>
        <v>2323600</v>
      </c>
    </row>
    <row r="24" spans="1:33" ht="18" hidden="1" thickBot="1" x14ac:dyDescent="0.35">
      <c r="A24" s="34"/>
      <c r="B24" s="134">
        <v>44431</v>
      </c>
      <c r="C24" s="36">
        <v>0</v>
      </c>
      <c r="D24" s="139"/>
      <c r="E24" s="136">
        <v>44431</v>
      </c>
      <c r="F24" s="37">
        <v>0</v>
      </c>
      <c r="G24" s="137"/>
      <c r="H24" s="138">
        <v>44431</v>
      </c>
      <c r="I24" s="38">
        <v>0</v>
      </c>
      <c r="J24" s="294"/>
      <c r="K24" s="295"/>
      <c r="L24" s="296"/>
      <c r="M24" s="444">
        <v>0</v>
      </c>
      <c r="N24" s="42">
        <v>0</v>
      </c>
      <c r="O24" s="392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hidden="1" customHeight="1" thickBot="1" x14ac:dyDescent="0.35">
      <c r="A25" s="34"/>
      <c r="B25" s="134">
        <v>44432</v>
      </c>
      <c r="C25" s="36">
        <v>0</v>
      </c>
      <c r="D25" s="139"/>
      <c r="E25" s="136">
        <v>44432</v>
      </c>
      <c r="F25" s="37">
        <v>0</v>
      </c>
      <c r="G25" s="137"/>
      <c r="H25" s="138">
        <v>44432</v>
      </c>
      <c r="I25" s="38">
        <v>0</v>
      </c>
      <c r="J25" s="297"/>
      <c r="K25" s="172"/>
      <c r="L25" s="75"/>
      <c r="M25" s="444">
        <v>0</v>
      </c>
      <c r="N25" s="42">
        <v>0</v>
      </c>
      <c r="O25" s="392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5" t="s">
        <v>565</v>
      </c>
      <c r="AF25" s="576"/>
      <c r="AG25" s="579">
        <f>AC29-AG23</f>
        <v>163726</v>
      </c>
    </row>
    <row r="26" spans="1:33" ht="18" hidden="1" thickBot="1" x14ac:dyDescent="0.35">
      <c r="A26" s="34"/>
      <c r="B26" s="134">
        <v>44433</v>
      </c>
      <c r="C26" s="36">
        <v>0</v>
      </c>
      <c r="D26" s="139"/>
      <c r="E26" s="136">
        <v>44433</v>
      </c>
      <c r="F26" s="37">
        <v>0</v>
      </c>
      <c r="G26" s="137"/>
      <c r="H26" s="138">
        <v>44433</v>
      </c>
      <c r="I26" s="38">
        <v>0</v>
      </c>
      <c r="J26" s="52"/>
      <c r="K26" s="295"/>
      <c r="L26" s="53"/>
      <c r="M26" s="444">
        <v>0</v>
      </c>
      <c r="N26" s="42">
        <v>0</v>
      </c>
      <c r="O26" s="392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7"/>
      <c r="AF26" s="578"/>
      <c r="AG26" s="580"/>
    </row>
    <row r="27" spans="1:33" ht="21.75" hidden="1" customHeight="1" thickBot="1" x14ac:dyDescent="0.35">
      <c r="A27" s="34"/>
      <c r="B27" s="134">
        <v>44434</v>
      </c>
      <c r="C27" s="36">
        <v>0</v>
      </c>
      <c r="D27" s="141"/>
      <c r="E27" s="136">
        <v>44434</v>
      </c>
      <c r="F27" s="37">
        <v>0</v>
      </c>
      <c r="G27" s="137"/>
      <c r="H27" s="138">
        <v>44434</v>
      </c>
      <c r="I27" s="38">
        <v>0</v>
      </c>
      <c r="J27" s="298"/>
      <c r="K27" s="282"/>
      <c r="L27" s="75"/>
      <c r="M27" s="444">
        <v>0</v>
      </c>
      <c r="N27" s="42">
        <v>0</v>
      </c>
      <c r="O27" s="392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hidden="1" thickBot="1" x14ac:dyDescent="0.35">
      <c r="A28" s="34"/>
      <c r="B28" s="134">
        <v>44435</v>
      </c>
      <c r="C28" s="36">
        <v>0</v>
      </c>
      <c r="D28" s="141"/>
      <c r="E28" s="136">
        <v>44435</v>
      </c>
      <c r="F28" s="37">
        <v>0</v>
      </c>
      <c r="G28" s="137"/>
      <c r="H28" s="138">
        <v>44435</v>
      </c>
      <c r="I28" s="38">
        <v>0</v>
      </c>
      <c r="J28" s="299"/>
      <c r="K28" s="151"/>
      <c r="L28" s="75"/>
      <c r="M28" s="444">
        <v>0</v>
      </c>
      <c r="N28" s="42">
        <v>0</v>
      </c>
      <c r="O28" s="392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hidden="1" customHeight="1" thickBot="1" x14ac:dyDescent="0.35">
      <c r="A29" s="34"/>
      <c r="B29" s="134">
        <v>44436</v>
      </c>
      <c r="C29" s="36">
        <v>0</v>
      </c>
      <c r="D29" s="143"/>
      <c r="E29" s="136">
        <v>44436</v>
      </c>
      <c r="F29" s="37">
        <v>0</v>
      </c>
      <c r="G29" s="137"/>
      <c r="H29" s="138">
        <v>44436</v>
      </c>
      <c r="I29" s="38">
        <v>0</v>
      </c>
      <c r="J29" s="300"/>
      <c r="K29" s="169"/>
      <c r="L29" s="75"/>
      <c r="M29" s="444">
        <v>0</v>
      </c>
      <c r="N29" s="42">
        <v>0</v>
      </c>
      <c r="O29" s="392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69" t="s">
        <v>562</v>
      </c>
      <c r="AC29" s="571">
        <f>SUM(AC5:AC28)</f>
        <v>2487326</v>
      </c>
      <c r="AD29" s="340"/>
      <c r="AE29" s="340"/>
      <c r="AF29" s="340"/>
      <c r="AG29" s="340"/>
    </row>
    <row r="30" spans="1:33" ht="18" hidden="1" thickBot="1" x14ac:dyDescent="0.35">
      <c r="A30" s="34"/>
      <c r="B30" s="134">
        <v>44437</v>
      </c>
      <c r="C30" s="36">
        <v>0</v>
      </c>
      <c r="D30" s="143"/>
      <c r="E30" s="136">
        <v>44437</v>
      </c>
      <c r="F30" s="37">
        <v>0</v>
      </c>
      <c r="G30" s="137"/>
      <c r="H30" s="138">
        <v>44437</v>
      </c>
      <c r="I30" s="38">
        <v>0</v>
      </c>
      <c r="J30" s="233"/>
      <c r="K30" s="356"/>
      <c r="L30" s="357"/>
      <c r="M30" s="444">
        <v>0</v>
      </c>
      <c r="N30" s="42">
        <v>0</v>
      </c>
      <c r="O30" s="392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70"/>
      <c r="AC30" s="572"/>
      <c r="AD30" s="99"/>
      <c r="AE30" s="99"/>
      <c r="AF30" s="99"/>
      <c r="AG30" s="99"/>
    </row>
    <row r="31" spans="1:33" ht="18" hidden="1" thickBot="1" x14ac:dyDescent="0.35">
      <c r="A31" s="34"/>
      <c r="B31" s="134">
        <v>44438</v>
      </c>
      <c r="C31" s="36">
        <v>0</v>
      </c>
      <c r="D31" s="242"/>
      <c r="E31" s="136">
        <v>44438</v>
      </c>
      <c r="F31" s="37">
        <v>0</v>
      </c>
      <c r="G31" s="137"/>
      <c r="H31" s="138">
        <v>44438</v>
      </c>
      <c r="I31" s="38">
        <v>0</v>
      </c>
      <c r="J31" s="233"/>
      <c r="K31" s="144"/>
      <c r="L31" s="66"/>
      <c r="M31" s="444">
        <v>0</v>
      </c>
      <c r="N31" s="42">
        <v>0</v>
      </c>
      <c r="O31" s="392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hidden="1" thickBot="1" x14ac:dyDescent="0.35">
      <c r="A32" s="34"/>
      <c r="B32" s="134">
        <v>44439</v>
      </c>
      <c r="C32" s="36">
        <v>0</v>
      </c>
      <c r="D32" s="453"/>
      <c r="E32" s="136">
        <v>44439</v>
      </c>
      <c r="F32" s="37">
        <v>0</v>
      </c>
      <c r="G32" s="137"/>
      <c r="H32" s="138">
        <v>44439</v>
      </c>
      <c r="I32" s="38">
        <v>0</v>
      </c>
      <c r="J32" s="233"/>
      <c r="K32" s="356"/>
      <c r="L32" s="357"/>
      <c r="M32" s="444">
        <v>0</v>
      </c>
      <c r="N32" s="42">
        <v>0</v>
      </c>
      <c r="O32" s="392"/>
      <c r="P32" s="7"/>
      <c r="Q32" s="447">
        <v>0</v>
      </c>
      <c r="R32" s="7">
        <f t="shared" si="1"/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hidden="1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hidden="1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hidden="1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hidden="1" customHeight="1" thickBot="1" x14ac:dyDescent="0.35">
      <c r="A36" s="34"/>
      <c r="B36" s="134"/>
      <c r="C36" s="36">
        <v>0</v>
      </c>
      <c r="D36" s="242"/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hidden="1" customHeight="1" thickBot="1" x14ac:dyDescent="0.35">
      <c r="A37" s="34"/>
      <c r="B37" s="134"/>
      <c r="C37" s="36">
        <v>0</v>
      </c>
      <c r="D37" s="453"/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/>
      <c r="C38" s="36">
        <v>0</v>
      </c>
      <c r="D38" s="266"/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96">
        <f>SUM(M5:M38)</f>
        <v>1464800.09</v>
      </c>
      <c r="N39" s="598">
        <f>SUM(N5:N38)</f>
        <v>121896</v>
      </c>
      <c r="O39" s="392"/>
      <c r="P39" s="7"/>
      <c r="Q39" s="7"/>
      <c r="R39" s="7">
        <f>SUM(R5:R38)</f>
        <v>1811318.97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/>
      <c r="K40" s="144"/>
      <c r="L40" s="357"/>
      <c r="M40" s="597"/>
      <c r="N40" s="599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71"/>
      <c r="D41" s="242"/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242"/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33"/>
      <c r="K44" s="228"/>
      <c r="L44" s="358"/>
      <c r="M44" s="600" t="s">
        <v>567</v>
      </c>
      <c r="N44" s="600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33"/>
      <c r="K45" s="228"/>
      <c r="L45" s="358"/>
      <c r="M45" s="636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480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480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481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482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482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637">
        <v>0</v>
      </c>
      <c r="N51" s="473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482">
        <v>0</v>
      </c>
      <c r="N52" s="473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482">
        <v>0</v>
      </c>
      <c r="N53" s="473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482">
        <v>0</v>
      </c>
      <c r="N54" s="473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483">
        <v>0</v>
      </c>
      <c r="N55" s="475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477">
        <v>0</v>
      </c>
      <c r="N56" s="4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588">
        <f>SUM(M45:M56)</f>
        <v>1677050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589"/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47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590" t="s">
        <v>719</v>
      </c>
      <c r="N60" s="591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10">
        <f>M57-M39</f>
        <v>212249.90999999992</v>
      </c>
      <c r="N62" s="61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458"/>
      <c r="M63" s="612"/>
      <c r="N63" s="61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458"/>
      <c r="M64" s="41"/>
      <c r="N64" s="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458"/>
      <c r="M65" s="41"/>
      <c r="N65" s="4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41"/>
      <c r="N66" s="42"/>
      <c r="O66" s="392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135488</v>
      </c>
      <c r="D67" s="87"/>
      <c r="E67" s="88" t="s">
        <v>13</v>
      </c>
      <c r="F67" s="89">
        <f>SUM(F5:F66)</f>
        <v>1770115</v>
      </c>
      <c r="G67" s="87"/>
      <c r="H67" s="90" t="s">
        <v>14</v>
      </c>
      <c r="I67" s="91">
        <f>SUM(I5:I66)</f>
        <v>21638</v>
      </c>
      <c r="J67" s="92"/>
      <c r="K67" s="93" t="s">
        <v>15</v>
      </c>
      <c r="L67" s="94">
        <f>SUM(L5:L66)</f>
        <v>67496.87999999999</v>
      </c>
      <c r="M67" s="95"/>
      <c r="N67" s="95"/>
      <c r="P67" s="366"/>
      <c r="Q67" s="366"/>
      <c r="R67" s="7">
        <f>SUM(R5:R66)</f>
        <v>3622637.94</v>
      </c>
      <c r="S67" s="7">
        <f>SUM(S5:S66)</f>
        <v>41203.97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1" t="s">
        <v>16</v>
      </c>
      <c r="I69" s="522"/>
      <c r="J69" s="101"/>
      <c r="K69" s="523">
        <f>I67+L67</f>
        <v>89134.87999999999</v>
      </c>
      <c r="L69" s="524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3" t="s">
        <v>17</v>
      </c>
      <c r="E70" s="533"/>
      <c r="F70" s="103">
        <f>F67-K69-C67</f>
        <v>1545492.12</v>
      </c>
      <c r="I70" s="104"/>
      <c r="J70" s="105"/>
      <c r="R70" s="512">
        <f>R67+S67</f>
        <v>3663841.91</v>
      </c>
      <c r="S70" s="513"/>
      <c r="U70" s="50"/>
    </row>
    <row r="71" spans="1:33" ht="15.75" customHeight="1" x14ac:dyDescent="0.3">
      <c r="D71" s="514" t="s">
        <v>502</v>
      </c>
      <c r="E71" s="514"/>
      <c r="F71" s="95">
        <v>0</v>
      </c>
      <c r="I71" s="515" t="s">
        <v>19</v>
      </c>
      <c r="J71" s="516"/>
      <c r="K71" s="517">
        <f>F73+F74+F75</f>
        <v>1545492.12</v>
      </c>
      <c r="L71" s="51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1545492.12</v>
      </c>
      <c r="H73" s="34"/>
      <c r="I73" s="114" t="s">
        <v>21</v>
      </c>
      <c r="J73" s="115"/>
      <c r="K73" s="519">
        <f>-C4</f>
        <v>-250140.85</v>
      </c>
      <c r="L73" s="60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27" t="s">
        <v>24</v>
      </c>
      <c r="E75" s="528"/>
      <c r="F75" s="120">
        <v>0</v>
      </c>
      <c r="I75" s="529" t="s">
        <v>25</v>
      </c>
      <c r="J75" s="530"/>
      <c r="K75" s="531">
        <f>K71+K73</f>
        <v>1295351.27</v>
      </c>
      <c r="L75" s="53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4" t="s">
        <v>610</v>
      </c>
      <c r="J77" s="615"/>
      <c r="K77" s="618">
        <v>0</v>
      </c>
      <c r="L77" s="61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6"/>
      <c r="J78" s="617"/>
      <c r="K78" s="620"/>
      <c r="L78" s="621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1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81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7">
    <mergeCell ref="AC81:AC82"/>
    <mergeCell ref="K73:L73"/>
    <mergeCell ref="D75:E75"/>
    <mergeCell ref="I75:J75"/>
    <mergeCell ref="K75:L75"/>
    <mergeCell ref="I77:J78"/>
    <mergeCell ref="K77:L78"/>
    <mergeCell ref="H69:I69"/>
    <mergeCell ref="K69:L69"/>
    <mergeCell ref="D70:E70"/>
    <mergeCell ref="R70:S70"/>
    <mergeCell ref="D71:E71"/>
    <mergeCell ref="I71:J71"/>
    <mergeCell ref="K71:L71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7:M58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06" sqref="D10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/>
      <c r="B3" s="193"/>
      <c r="C3" s="71"/>
      <c r="D3" s="194"/>
      <c r="E3" s="6"/>
      <c r="F3" s="182">
        <f>C3-E3</f>
        <v>0</v>
      </c>
    </row>
    <row r="4" spans="1:7" ht="18.75" x14ac:dyDescent="0.3">
      <c r="A4" s="192"/>
      <c r="B4" s="193"/>
      <c r="C4" s="71"/>
      <c r="D4" s="195"/>
      <c r="E4" s="71"/>
      <c r="F4" s="183">
        <f>F3+C4-E4</f>
        <v>0</v>
      </c>
      <c r="G4" s="184"/>
    </row>
    <row r="5" spans="1:7" ht="15.75" x14ac:dyDescent="0.25">
      <c r="A5" s="195"/>
      <c r="B5" s="193"/>
      <c r="C5" s="71"/>
      <c r="D5" s="195"/>
      <c r="E5" s="71"/>
      <c r="F5" s="183">
        <f t="shared" ref="F5:F68" si="0">F4+C5-E5</f>
        <v>0</v>
      </c>
    </row>
    <row r="6" spans="1:7" ht="15.75" x14ac:dyDescent="0.25">
      <c r="A6" s="195"/>
      <c r="B6" s="193"/>
      <c r="C6" s="71"/>
      <c r="D6" s="195"/>
      <c r="E6" s="71"/>
      <c r="F6" s="183">
        <f t="shared" si="0"/>
        <v>0</v>
      </c>
    </row>
    <row r="7" spans="1:7" ht="15.75" x14ac:dyDescent="0.25">
      <c r="A7" s="195"/>
      <c r="B7" s="193"/>
      <c r="C7" s="71"/>
      <c r="D7" s="195"/>
      <c r="E7" s="71"/>
      <c r="F7" s="183">
        <f t="shared" si="0"/>
        <v>0</v>
      </c>
    </row>
    <row r="8" spans="1:7" ht="15.75" x14ac:dyDescent="0.25">
      <c r="A8" s="195"/>
      <c r="B8" s="193"/>
      <c r="C8" s="71"/>
      <c r="D8" s="195"/>
      <c r="E8" s="71"/>
      <c r="F8" s="183">
        <f t="shared" si="0"/>
        <v>0</v>
      </c>
    </row>
    <row r="9" spans="1:7" ht="15.75" x14ac:dyDescent="0.25">
      <c r="A9" s="195"/>
      <c r="B9" s="193"/>
      <c r="C9" s="71"/>
      <c r="D9" s="195"/>
      <c r="E9" s="71"/>
      <c r="F9" s="183">
        <f t="shared" si="0"/>
        <v>0</v>
      </c>
    </row>
    <row r="10" spans="1:7" ht="18.75" x14ac:dyDescent="0.3">
      <c r="A10" s="195"/>
      <c r="B10" s="193"/>
      <c r="C10" s="71"/>
      <c r="D10" s="195"/>
      <c r="E10" s="71"/>
      <c r="F10" s="183">
        <f t="shared" si="0"/>
        <v>0</v>
      </c>
      <c r="G10" s="184"/>
    </row>
    <row r="11" spans="1:7" ht="15.75" x14ac:dyDescent="0.25">
      <c r="A11" s="192"/>
      <c r="B11" s="193"/>
      <c r="C11" s="71"/>
      <c r="D11" s="195"/>
      <c r="E11" s="71"/>
      <c r="F11" s="183">
        <f t="shared" si="0"/>
        <v>0</v>
      </c>
    </row>
    <row r="12" spans="1:7" ht="15.75" x14ac:dyDescent="0.25">
      <c r="A12" s="195"/>
      <c r="B12" s="193"/>
      <c r="C12" s="71"/>
      <c r="D12" s="195"/>
      <c r="E12" s="71"/>
      <c r="F12" s="183">
        <f t="shared" si="0"/>
        <v>0</v>
      </c>
    </row>
    <row r="13" spans="1:7" ht="15.75" x14ac:dyDescent="0.25">
      <c r="A13" s="195"/>
      <c r="B13" s="193"/>
      <c r="C13" s="71"/>
      <c r="D13" s="195"/>
      <c r="E13" s="71"/>
      <c r="F13" s="183">
        <f t="shared" si="0"/>
        <v>0</v>
      </c>
    </row>
    <row r="14" spans="1:7" ht="15.75" x14ac:dyDescent="0.25">
      <c r="A14" s="195"/>
      <c r="B14" s="193"/>
      <c r="C14" s="71"/>
      <c r="D14" s="195"/>
      <c r="E14" s="71"/>
      <c r="F14" s="183">
        <f t="shared" si="0"/>
        <v>0</v>
      </c>
    </row>
    <row r="15" spans="1:7" ht="15.75" x14ac:dyDescent="0.25">
      <c r="A15" s="195"/>
      <c r="B15" s="193"/>
      <c r="C15" s="71"/>
      <c r="D15" s="195"/>
      <c r="E15" s="71"/>
      <c r="F15" s="183">
        <f t="shared" si="0"/>
        <v>0</v>
      </c>
    </row>
    <row r="16" spans="1:7" ht="15.75" x14ac:dyDescent="0.25">
      <c r="A16" s="195"/>
      <c r="B16" s="193"/>
      <c r="C16" s="71"/>
      <c r="D16" s="195"/>
      <c r="E16" s="71"/>
      <c r="F16" s="183">
        <f t="shared" si="0"/>
        <v>0</v>
      </c>
    </row>
    <row r="17" spans="1:7" ht="15.75" x14ac:dyDescent="0.25">
      <c r="A17" s="195"/>
      <c r="B17" s="193"/>
      <c r="C17" s="71"/>
      <c r="D17" s="195"/>
      <c r="E17" s="71"/>
      <c r="F17" s="183">
        <f t="shared" si="0"/>
        <v>0</v>
      </c>
    </row>
    <row r="18" spans="1:7" ht="15.75" x14ac:dyDescent="0.25">
      <c r="A18" s="195"/>
      <c r="B18" s="193"/>
      <c r="C18" s="71"/>
      <c r="D18" s="195"/>
      <c r="E18" s="71"/>
      <c r="F18" s="183">
        <f t="shared" si="0"/>
        <v>0</v>
      </c>
    </row>
    <row r="19" spans="1:7" ht="15.75" x14ac:dyDescent="0.25">
      <c r="A19" s="195"/>
      <c r="B19" s="193"/>
      <c r="C19" s="71"/>
      <c r="D19" s="195"/>
      <c r="E19" s="71"/>
      <c r="F19" s="183">
        <f t="shared" si="0"/>
        <v>0</v>
      </c>
    </row>
    <row r="20" spans="1:7" ht="15.75" x14ac:dyDescent="0.25">
      <c r="A20" s="195"/>
      <c r="B20" s="193"/>
      <c r="C20" s="71"/>
      <c r="D20" s="195"/>
      <c r="E20" s="71"/>
      <c r="F20" s="183">
        <f t="shared" si="0"/>
        <v>0</v>
      </c>
    </row>
    <row r="21" spans="1:7" ht="15.75" x14ac:dyDescent="0.25">
      <c r="A21" s="195"/>
      <c r="B21" s="193"/>
      <c r="C21" s="71"/>
      <c r="D21" s="195"/>
      <c r="E21" s="71"/>
      <c r="F21" s="183">
        <f t="shared" si="0"/>
        <v>0</v>
      </c>
    </row>
    <row r="22" spans="1:7" ht="18.75" x14ac:dyDescent="0.3">
      <c r="A22" s="195"/>
      <c r="B22" s="193"/>
      <c r="C22" s="71"/>
      <c r="D22" s="195"/>
      <c r="E22" s="71"/>
      <c r="F22" s="183">
        <f t="shared" si="0"/>
        <v>0</v>
      </c>
      <c r="G22" s="184"/>
    </row>
    <row r="23" spans="1:7" ht="15.75" x14ac:dyDescent="0.25">
      <c r="A23" s="195"/>
      <c r="B23" s="193"/>
      <c r="C23" s="71"/>
      <c r="D23" s="195"/>
      <c r="E23" s="71"/>
      <c r="F23" s="183">
        <f t="shared" si="0"/>
        <v>0</v>
      </c>
    </row>
    <row r="24" spans="1:7" ht="15.75" x14ac:dyDescent="0.25">
      <c r="A24" s="195"/>
      <c r="B24" s="193"/>
      <c r="C24" s="71"/>
      <c r="D24" s="195"/>
      <c r="E24" s="71"/>
      <c r="F24" s="183">
        <f t="shared" si="0"/>
        <v>0</v>
      </c>
    </row>
    <row r="25" spans="1:7" ht="15.75" x14ac:dyDescent="0.25">
      <c r="A25" s="195"/>
      <c r="B25" s="193"/>
      <c r="C25" s="71"/>
      <c r="D25" s="195"/>
      <c r="E25" s="71"/>
      <c r="F25" s="183">
        <f t="shared" si="0"/>
        <v>0</v>
      </c>
    </row>
    <row r="26" spans="1:7" ht="15.75" x14ac:dyDescent="0.25">
      <c r="A26" s="195"/>
      <c r="B26" s="193"/>
      <c r="C26" s="71"/>
      <c r="D26" s="195"/>
      <c r="E26" s="71"/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5.75" x14ac:dyDescent="0.25">
      <c r="A29" s="195"/>
      <c r="B29" s="193"/>
      <c r="C29" s="71"/>
      <c r="D29" s="195"/>
      <c r="E29" s="71"/>
      <c r="F29" s="183">
        <f t="shared" si="0"/>
        <v>0</v>
      </c>
    </row>
    <row r="30" spans="1:7" ht="18.75" x14ac:dyDescent="0.3">
      <c r="A30" s="195"/>
      <c r="B30" s="193"/>
      <c r="C30" s="71"/>
      <c r="D30" s="195"/>
      <c r="E30" s="71"/>
      <c r="F30" s="183">
        <f t="shared" si="0"/>
        <v>0</v>
      </c>
      <c r="G30" s="184"/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7" si="1">F68+C69-E69</f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0</v>
      </c>
      <c r="D98" s="1"/>
      <c r="E98" s="4">
        <f>SUM(E3:E97)</f>
        <v>0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I42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24" t="s">
        <v>726</v>
      </c>
      <c r="C1" s="624"/>
      <c r="D1" s="624"/>
      <c r="E1" s="624"/>
      <c r="H1" s="625" t="s">
        <v>726</v>
      </c>
      <c r="I1" s="625"/>
      <c r="J1" s="625"/>
      <c r="K1" s="205"/>
      <c r="L1" s="205"/>
      <c r="N1" t="s">
        <v>11</v>
      </c>
      <c r="O1" s="624" t="s">
        <v>725</v>
      </c>
      <c r="P1" s="624"/>
    </row>
    <row r="2" spans="1:17" ht="18" thickBot="1" x14ac:dyDescent="0.35">
      <c r="B2" s="18"/>
      <c r="C2" s="4"/>
      <c r="D2" s="6"/>
      <c r="E2" s="555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55"/>
      <c r="F3" s="497"/>
      <c r="H3" s="444">
        <v>126476.5</v>
      </c>
      <c r="I3" s="334">
        <v>10456</v>
      </c>
      <c r="J3" s="496">
        <v>44378</v>
      </c>
      <c r="K3" s="496"/>
      <c r="L3" s="600" t="s">
        <v>567</v>
      </c>
      <c r="M3" s="600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588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589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590" t="s">
        <v>719</v>
      </c>
      <c r="M19" s="591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9">
        <f>L16-H37</f>
        <v>-383122.2200000002</v>
      </c>
      <c r="M21" s="630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31"/>
      <c r="M22" s="632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596">
        <f>SUM(H3:H36)</f>
        <v>3989872.22</v>
      </c>
      <c r="I37" s="598">
        <f>SUM(I3:I36)</f>
        <v>688820.5</v>
      </c>
      <c r="J37" s="496"/>
      <c r="K37" s="496"/>
      <c r="L37" s="496"/>
      <c r="O37" s="596">
        <f>SUM(O3:O36)</f>
        <v>1464800.09</v>
      </c>
      <c r="P37" s="598">
        <f>SUM(P3:P36)</f>
        <v>121896</v>
      </c>
      <c r="Q37" s="392"/>
    </row>
    <row r="38" spans="7:17" ht="16.5" thickBot="1" x14ac:dyDescent="0.3">
      <c r="H38" s="597"/>
      <c r="I38" s="599"/>
      <c r="J38" s="496"/>
      <c r="K38" s="496"/>
      <c r="L38" s="496"/>
      <c r="O38" s="597"/>
      <c r="P38" s="599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27"/>
      <c r="I40" s="627"/>
      <c r="O40" s="600" t="s">
        <v>567</v>
      </c>
      <c r="P40" s="600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28"/>
      <c r="I53" s="7"/>
      <c r="O53" s="588">
        <f>SUM(O41:O52)</f>
        <v>1682687</v>
      </c>
      <c r="P53" s="476"/>
      <c r="Q53" s="392"/>
    </row>
    <row r="54" spans="7:17" ht="16.5" thickBot="1" x14ac:dyDescent="0.3">
      <c r="G54" s="272"/>
      <c r="H54" s="628"/>
      <c r="I54" s="7"/>
      <c r="O54" s="589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27"/>
      <c r="I56" s="627"/>
      <c r="O56" s="590" t="s">
        <v>719</v>
      </c>
      <c r="P56" s="591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26"/>
      <c r="I58" s="626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26"/>
      <c r="I59" s="626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22">
        <f>SUM(O58:O61)</f>
        <v>-328961.31000000006</v>
      </c>
      <c r="P62" s="623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7:G64"/>
  <sheetViews>
    <sheetView topLeftCell="A35" zoomScale="130" zoomScaleNormal="130" workbookViewId="0">
      <selection activeCell="G66" sqref="G66"/>
    </sheetView>
  </sheetViews>
  <sheetFormatPr baseColWidth="10" defaultRowHeight="15" x14ac:dyDescent="0.25"/>
  <cols>
    <col min="3" max="3" width="12.5703125" bestFit="1" customWidth="1"/>
  </cols>
  <sheetData>
    <row r="47" spans="1:6" ht="15.75" thickBot="1" x14ac:dyDescent="0.3"/>
    <row r="48" spans="1:6" ht="15" customHeight="1" thickBot="1" x14ac:dyDescent="0.3">
      <c r="A48" s="32"/>
      <c r="B48" s="633" t="s">
        <v>32</v>
      </c>
      <c r="C48" s="634"/>
      <c r="D48" s="634"/>
      <c r="E48" s="635"/>
      <c r="F48" s="4"/>
    </row>
    <row r="49" spans="1:7" ht="16.5" customHeight="1" x14ac:dyDescent="0.25">
      <c r="A49" s="19">
        <v>44425</v>
      </c>
      <c r="B49" s="196" t="s">
        <v>771</v>
      </c>
      <c r="C49" s="197">
        <v>2143.54</v>
      </c>
      <c r="D49" s="198" t="s">
        <v>33</v>
      </c>
      <c r="E49" s="199" t="s">
        <v>772</v>
      </c>
      <c r="F49" s="72">
        <v>2108</v>
      </c>
      <c r="G49" s="469"/>
    </row>
    <row r="50" spans="1:7" ht="13.9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7" hidden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7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72">
        <v>0</v>
      </c>
    </row>
    <row r="56" spans="1:7" ht="14.25" hidden="1" customHeight="1" thickBot="1" x14ac:dyDescent="0.3">
      <c r="A56" s="330"/>
      <c r="B56" s="196" t="s">
        <v>611</v>
      </c>
      <c r="C56" s="197">
        <v>0</v>
      </c>
      <c r="D56" s="331" t="s">
        <v>33</v>
      </c>
      <c r="E56" s="199" t="s">
        <v>611</v>
      </c>
      <c r="F56" s="72">
        <v>0</v>
      </c>
    </row>
    <row r="57" spans="1:7" ht="14.25" hidden="1" customHeight="1" x14ac:dyDescent="0.25">
      <c r="A57" s="329"/>
      <c r="B57" s="196" t="s">
        <v>611</v>
      </c>
      <c r="C57" s="197">
        <v>0</v>
      </c>
      <c r="D57" s="198" t="s">
        <v>33</v>
      </c>
      <c r="E57" s="199" t="s">
        <v>611</v>
      </c>
      <c r="F57" s="72">
        <v>0</v>
      </c>
    </row>
    <row r="58" spans="1:7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611</v>
      </c>
      <c r="F58" s="72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72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72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72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72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72">
        <v>0</v>
      </c>
    </row>
    <row r="64" spans="1:7" hidden="1" x14ac:dyDescent="0.25">
      <c r="C64" s="197">
        <v>0</v>
      </c>
    </row>
  </sheetData>
  <sortState ref="A45:F46">
    <sortCondition ref="B45:B46"/>
  </sortState>
  <mergeCells count="1">
    <mergeCell ref="B48:E48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33" t="s">
        <v>32</v>
      </c>
      <c r="C1" s="634"/>
      <c r="D1" s="634"/>
      <c r="E1" s="635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33" t="s">
        <v>32</v>
      </c>
      <c r="C9" s="634"/>
      <c r="D9" s="634"/>
      <c r="E9" s="635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33" t="s">
        <v>32</v>
      </c>
      <c r="C20" s="634"/>
      <c r="D20" s="634"/>
      <c r="E20" s="635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33" t="s">
        <v>32</v>
      </c>
      <c r="C31" s="634"/>
      <c r="D31" s="634"/>
      <c r="E31" s="635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33" t="s">
        <v>32</v>
      </c>
      <c r="C42" s="634"/>
      <c r="D42" s="634"/>
      <c r="E42" s="635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33" t="s">
        <v>32</v>
      </c>
      <c r="C54" s="634"/>
      <c r="D54" s="634"/>
      <c r="E54" s="635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34" t="s">
        <v>147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1" t="s">
        <v>16</v>
      </c>
      <c r="I64" s="522"/>
      <c r="J64" s="101"/>
      <c r="K64" s="523">
        <f>I62+L62</f>
        <v>259947.00000000003</v>
      </c>
      <c r="L64" s="524"/>
      <c r="M64" s="525">
        <f>M62+N62</f>
        <v>2744320</v>
      </c>
      <c r="N64" s="526"/>
      <c r="O64" s="102"/>
      <c r="P64" s="99"/>
      <c r="Q64" s="99"/>
      <c r="S64" s="174"/>
    </row>
    <row r="65" spans="2:19" ht="19.5" customHeight="1" thickBot="1" x14ac:dyDescent="0.3">
      <c r="D65" s="533" t="s">
        <v>17</v>
      </c>
      <c r="E65" s="533"/>
      <c r="F65" s="103">
        <f>F62-K64-C62</f>
        <v>2374814.2599999998</v>
      </c>
      <c r="I65" s="104"/>
      <c r="J65" s="105"/>
      <c r="P65" s="512">
        <f>P62+Q62</f>
        <v>3144691.75</v>
      </c>
      <c r="Q65" s="513"/>
      <c r="S65" s="50"/>
    </row>
    <row r="66" spans="2:19" ht="15.75" customHeight="1" x14ac:dyDescent="0.3">
      <c r="D66" s="514" t="s">
        <v>18</v>
      </c>
      <c r="E66" s="514"/>
      <c r="F66" s="95">
        <v>-2261593.1</v>
      </c>
      <c r="I66" s="515" t="s">
        <v>19</v>
      </c>
      <c r="J66" s="516"/>
      <c r="K66" s="517">
        <f>F68+F69+F70</f>
        <v>355407.6199999997</v>
      </c>
      <c r="L66" s="51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19">
        <f>-C4</f>
        <v>-209541.1</v>
      </c>
      <c r="L68" s="52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27" t="s">
        <v>24</v>
      </c>
      <c r="E70" s="528"/>
      <c r="F70" s="120">
        <v>223014.26</v>
      </c>
      <c r="I70" s="529" t="s">
        <v>25</v>
      </c>
      <c r="J70" s="530"/>
      <c r="K70" s="531">
        <f>K66+K68</f>
        <v>145866.5199999997</v>
      </c>
      <c r="L70" s="53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4" t="s">
        <v>429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21" t="s">
        <v>16</v>
      </c>
      <c r="I62" s="522"/>
      <c r="J62" s="101"/>
      <c r="K62" s="523">
        <f>I60+L60</f>
        <v>781851.32000000007</v>
      </c>
      <c r="L62" s="524"/>
      <c r="M62" s="525">
        <f>M60+N60</f>
        <v>4064802.5</v>
      </c>
      <c r="N62" s="526"/>
      <c r="O62" s="102"/>
      <c r="P62" s="99"/>
      <c r="Q62" s="99"/>
      <c r="S62" s="174"/>
    </row>
    <row r="63" spans="1:23" ht="19.5" customHeight="1" thickBot="1" x14ac:dyDescent="0.3">
      <c r="D63" s="533" t="s">
        <v>17</v>
      </c>
      <c r="E63" s="533"/>
      <c r="F63" s="103">
        <f>F60-K62-C60</f>
        <v>3177878.1399999997</v>
      </c>
      <c r="I63" s="104"/>
      <c r="J63" s="105"/>
      <c r="P63" s="512">
        <f>P60+Q60</f>
        <v>4585432.34</v>
      </c>
      <c r="Q63" s="513"/>
      <c r="S63" s="50"/>
    </row>
    <row r="64" spans="1:23" ht="15.75" customHeight="1" x14ac:dyDescent="0.3">
      <c r="D64" s="514" t="s">
        <v>18</v>
      </c>
      <c r="E64" s="514"/>
      <c r="F64" s="95">
        <v>-3579271.89</v>
      </c>
      <c r="I64" s="515" t="s">
        <v>19</v>
      </c>
      <c r="J64" s="516"/>
      <c r="K64" s="517">
        <f>F66+F67+F68</f>
        <v>-110332.85000000047</v>
      </c>
      <c r="L64" s="518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19">
        <f>-C4</f>
        <v>-223014.26</v>
      </c>
      <c r="L66" s="520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27" t="s">
        <v>24</v>
      </c>
      <c r="E68" s="528"/>
      <c r="F68" s="120">
        <v>215362.9</v>
      </c>
      <c r="I68" s="542" t="s">
        <v>431</v>
      </c>
      <c r="J68" s="543"/>
      <c r="K68" s="544">
        <f>K64+K66</f>
        <v>-333347.11000000045</v>
      </c>
      <c r="L68" s="545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4" t="s">
        <v>430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38" t="s">
        <v>7</v>
      </c>
      <c r="F4" s="539"/>
      <c r="H4" s="540" t="s">
        <v>8</v>
      </c>
      <c r="I4" s="54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21" t="s">
        <v>16</v>
      </c>
      <c r="I58" s="522"/>
      <c r="J58" s="101"/>
      <c r="K58" s="523">
        <f>I56+L56</f>
        <v>370346.35000000003</v>
      </c>
      <c r="L58" s="548"/>
      <c r="M58" s="525">
        <f>M56+N56</f>
        <v>3537422</v>
      </c>
      <c r="N58" s="526"/>
      <c r="O58" s="102"/>
      <c r="P58" s="99"/>
      <c r="Q58" s="99"/>
      <c r="S58" s="174"/>
    </row>
    <row r="59" spans="1:23" ht="15.75" customHeight="1" thickBot="1" x14ac:dyDescent="0.3">
      <c r="D59" s="533" t="s">
        <v>17</v>
      </c>
      <c r="E59" s="546"/>
      <c r="F59" s="103">
        <f>F56-K58-C56</f>
        <v>3048717.54</v>
      </c>
      <c r="I59" s="104"/>
      <c r="J59" s="105"/>
      <c r="P59" s="512">
        <f>P56+Q56</f>
        <v>8073324.3200000003</v>
      </c>
      <c r="Q59" s="513"/>
      <c r="S59" s="50"/>
    </row>
    <row r="60" spans="1:23" ht="15.75" customHeight="1" x14ac:dyDescent="0.3">
      <c r="D60" s="514" t="s">
        <v>18</v>
      </c>
      <c r="E60" s="514"/>
      <c r="F60" s="95">
        <v>-3102716.28</v>
      </c>
      <c r="I60" s="515" t="s">
        <v>19</v>
      </c>
      <c r="J60" s="516"/>
      <c r="K60" s="517">
        <f>F62+F63+F64</f>
        <v>216465.62000000023</v>
      </c>
      <c r="L60" s="518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19">
        <f>-C4</f>
        <v>-215362.9</v>
      </c>
      <c r="L62" s="520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27" t="s">
        <v>24</v>
      </c>
      <c r="E64" s="528"/>
      <c r="F64" s="120">
        <v>249311.35999999999</v>
      </c>
      <c r="I64" s="529" t="s">
        <v>25</v>
      </c>
      <c r="J64" s="530"/>
      <c r="K64" s="531">
        <f>K60+K62</f>
        <v>1102.720000000234</v>
      </c>
      <c r="L64" s="532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34" t="s">
        <v>504</v>
      </c>
      <c r="D1" s="534"/>
      <c r="E1" s="534"/>
      <c r="F1" s="534"/>
      <c r="G1" s="534"/>
      <c r="H1" s="534"/>
      <c r="I1" s="534"/>
      <c r="J1" s="534"/>
      <c r="K1" s="53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5" t="s">
        <v>1</v>
      </c>
      <c r="C3" s="536"/>
      <c r="D3" s="14"/>
      <c r="E3" s="15"/>
      <c r="F3" s="15"/>
      <c r="H3" s="537" t="s">
        <v>2</v>
      </c>
      <c r="I3" s="53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38" t="s">
        <v>7</v>
      </c>
      <c r="F4" s="539"/>
      <c r="H4" s="540" t="s">
        <v>8</v>
      </c>
      <c r="I4" s="54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1" t="s">
        <v>16</v>
      </c>
      <c r="I64" s="522"/>
      <c r="J64" s="101"/>
      <c r="K64" s="523">
        <f>I62+L62</f>
        <v>779034.56000000017</v>
      </c>
      <c r="L64" s="524"/>
      <c r="M64" s="525">
        <f>M62+N62</f>
        <v>4478181</v>
      </c>
      <c r="N64" s="526"/>
      <c r="O64" s="102"/>
      <c r="P64" s="99"/>
      <c r="Q64" s="99"/>
      <c r="S64" s="174"/>
    </row>
    <row r="65" spans="2:19" ht="19.5" customHeight="1" thickBot="1" x14ac:dyDescent="0.3">
      <c r="D65" s="533" t="s">
        <v>17</v>
      </c>
      <c r="E65" s="533"/>
      <c r="F65" s="103">
        <f>F62-K64-C62</f>
        <v>3602842.44</v>
      </c>
      <c r="I65" s="104"/>
      <c r="J65" s="105"/>
      <c r="P65" s="512">
        <f>P62+Q62</f>
        <v>5004562.5599999996</v>
      </c>
      <c r="Q65" s="513"/>
      <c r="S65" s="50"/>
    </row>
    <row r="66" spans="2:19" ht="15.75" customHeight="1" x14ac:dyDescent="0.3">
      <c r="B66" s="549" t="s">
        <v>528</v>
      </c>
      <c r="C66" s="550"/>
      <c r="D66" s="533" t="s">
        <v>502</v>
      </c>
      <c r="E66" s="533"/>
      <c r="F66" s="95">
        <v>-3854423.8</v>
      </c>
      <c r="I66" s="515" t="s">
        <v>19</v>
      </c>
      <c r="J66" s="516"/>
      <c r="K66" s="517">
        <f>F68+F69+F70</f>
        <v>14998.430000000139</v>
      </c>
      <c r="L66" s="518"/>
      <c r="P66" s="50"/>
      <c r="S66" s="107"/>
    </row>
    <row r="67" spans="2:19" ht="19.5" thickBot="1" x14ac:dyDescent="0.35">
      <c r="B67" s="551"/>
      <c r="C67" s="552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53"/>
      <c r="C68" s="554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19">
        <f>-C4</f>
        <v>-249311.35999999999</v>
      </c>
      <c r="L68" s="52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27" t="s">
        <v>24</v>
      </c>
      <c r="E70" s="528"/>
      <c r="F70" s="120">
        <v>255764.39</v>
      </c>
      <c r="I70" s="529" t="s">
        <v>431</v>
      </c>
      <c r="J70" s="530"/>
      <c r="K70" s="531">
        <f>K66+K68</f>
        <v>-234312.92999999985</v>
      </c>
      <c r="L70" s="53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REPORTE  JUNIO  JULIO  AGOSTO  </vt:lpstr>
      <vt:lpstr>C A N C E L A C I O N E S   </vt:lpstr>
      <vt:lpstr>RELACION DE TIKETS       00000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2021-08-23T15:40:00Z</cp:lastPrinted>
  <dcterms:created xsi:type="dcterms:W3CDTF">2021-01-11T14:43:39Z</dcterms:created>
  <dcterms:modified xsi:type="dcterms:W3CDTF">2021-08-23T16:24:22Z</dcterms:modified>
</cp:coreProperties>
</file>