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10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1" i="11"/>
  <c r="Q32" i="11"/>
  <c r="Q33" i="11"/>
  <c r="Q34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P33" i="11"/>
  <c r="P32" i="11"/>
  <c r="P31" i="1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<sst xmlns="http://schemas.openxmlformats.org/spreadsheetml/2006/main" count="647" uniqueCount="360">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</sst>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53" fillId="0" borderId="25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0"/>
      <c r="C1" s="292" t="s">
        <v>28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18" ht="16.5" thickBot="1" x14ac:dyDescent="0.3">
      <c r="B2" s="291"/>
      <c r="C2" s="3"/>
      <c r="H2" s="5"/>
      <c r="I2" s="6"/>
      <c r="J2" s="7"/>
      <c r="L2" s="8"/>
      <c r="M2" s="6"/>
      <c r="N2" s="9"/>
    </row>
    <row r="3" spans="1:18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0">
        <f>SUM(M5:M39)</f>
        <v>1527030</v>
      </c>
      <c r="N40" s="312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1"/>
      <c r="N41" s="31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50143.28</v>
      </c>
      <c r="L53" s="317"/>
      <c r="M53" s="318">
        <f>N40+M40</f>
        <v>1577043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-1419082.77</v>
      </c>
      <c r="I55" s="322" t="s">
        <v>15</v>
      </c>
      <c r="J55" s="323"/>
      <c r="K55" s="324">
        <f>F57+F58+F59</f>
        <v>296963.46999999997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26">
        <f>-C4</f>
        <v>-221059.7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3" t="s">
        <v>20</v>
      </c>
      <c r="E59" s="304"/>
      <c r="F59" s="134">
        <v>154314.51999999999</v>
      </c>
      <c r="I59" s="305" t="s">
        <v>168</v>
      </c>
      <c r="J59" s="306"/>
      <c r="K59" s="307">
        <f>K55+K57</f>
        <v>75903.76999999996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F10" workbookViewId="0">
      <selection activeCell="R30" sqref="R3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0"/>
      <c r="C1" s="292" t="s">
        <v>326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21" ht="16.5" thickBot="1" x14ac:dyDescent="0.3">
      <c r="B2" s="29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4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329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/>
      <c r="G31" s="2"/>
      <c r="H31" s="30">
        <v>44737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/>
      <c r="G32" s="2"/>
      <c r="H32" s="30">
        <v>44738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/>
      <c r="G33" s="2"/>
      <c r="H33" s="30">
        <v>44739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/>
      <c r="G34" s="2"/>
      <c r="H34" s="30">
        <v>44740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>
        <v>44741</v>
      </c>
      <c r="C35" s="26">
        <v>0</v>
      </c>
      <c r="D35" s="83"/>
      <c r="E35" s="28">
        <v>44741</v>
      </c>
      <c r="F35" s="29"/>
      <c r="G35" s="2"/>
      <c r="H35" s="30">
        <v>44741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/>
      <c r="G36" s="2"/>
      <c r="H36" s="30">
        <v>44742</v>
      </c>
      <c r="I36" s="31"/>
      <c r="J36" s="73"/>
      <c r="K36" s="221"/>
      <c r="L36" s="80"/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/>
      <c r="G37" s="2"/>
      <c r="H37" s="30">
        <v>44743</v>
      </c>
      <c r="I37" s="31"/>
      <c r="J37" s="73"/>
      <c r="K37" s="76"/>
      <c r="L37" s="80"/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0</v>
      </c>
      <c r="D38" s="79"/>
      <c r="E38" s="28">
        <v>44744</v>
      </c>
      <c r="F38" s="29"/>
      <c r="G38" s="2"/>
      <c r="H38" s="30">
        <v>44744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/>
      <c r="G39" s="2"/>
      <c r="H39" s="30">
        <v>44745</v>
      </c>
      <c r="I39" s="31"/>
      <c r="J39" s="73"/>
      <c r="K39" s="276"/>
      <c r="L39" s="75"/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0">
        <f>SUM(M5:M39)</f>
        <v>1989464</v>
      </c>
      <c r="N40" s="312">
        <f>SUM(N5:N39)</f>
        <v>78229</v>
      </c>
      <c r="P40" s="34">
        <f>SUM(P5:P39)</f>
        <v>2197085</v>
      </c>
      <c r="Q40" s="13">
        <f t="shared" si="1"/>
        <v>2197085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1"/>
      <c r="N41" s="313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98072</v>
      </c>
      <c r="D51" s="107"/>
      <c r="E51" s="108" t="s">
        <v>9</v>
      </c>
      <c r="F51" s="109">
        <f>SUM(F5:F50)</f>
        <v>2171952</v>
      </c>
      <c r="G51" s="107"/>
      <c r="H51" s="110" t="s">
        <v>10</v>
      </c>
      <c r="I51" s="111">
        <f>SUM(I5:I50)</f>
        <v>2087</v>
      </c>
      <c r="J51" s="112"/>
      <c r="K51" s="113" t="s">
        <v>11</v>
      </c>
      <c r="L51" s="114">
        <f>SUM(L5:L50)</f>
        <v>29233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31320</v>
      </c>
      <c r="L53" s="317"/>
      <c r="M53" s="318">
        <f>N40+M40</f>
        <v>2067693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2042560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0</v>
      </c>
      <c r="I55" s="322" t="s">
        <v>15</v>
      </c>
      <c r="J55" s="323"/>
      <c r="K55" s="324">
        <f>F57+F58+F59</f>
        <v>2042560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2042560</v>
      </c>
      <c r="H57" s="24"/>
      <c r="I57" s="129" t="s">
        <v>17</v>
      </c>
      <c r="J57" s="130"/>
      <c r="K57" s="326">
        <f>-C4</f>
        <v>-149938.81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03" t="s">
        <v>20</v>
      </c>
      <c r="E59" s="304"/>
      <c r="F59" s="134">
        <v>0</v>
      </c>
      <c r="I59" s="305" t="s">
        <v>325</v>
      </c>
      <c r="J59" s="306"/>
      <c r="K59" s="307">
        <f>K55+K57</f>
        <v>1892621.19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workbookViewId="0">
      <selection activeCell="C28" sqref="C28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5.75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5.75" x14ac:dyDescent="0.25">
      <c r="A28" s="267"/>
      <c r="B28" s="268"/>
      <c r="C28" s="132"/>
      <c r="D28" s="269"/>
      <c r="E28" s="132"/>
      <c r="F28" s="196">
        <f t="shared" si="0"/>
        <v>582497.13</v>
      </c>
    </row>
    <row r="29" spans="1:7" ht="15.75" x14ac:dyDescent="0.25">
      <c r="A29" s="267"/>
      <c r="B29" s="268"/>
      <c r="C29" s="132"/>
      <c r="D29" s="269"/>
      <c r="E29" s="132"/>
      <c r="F29" s="196">
        <f t="shared" si="0"/>
        <v>582497.13</v>
      </c>
    </row>
    <row r="30" spans="1:7" ht="15.75" x14ac:dyDescent="0.25">
      <c r="A30" s="267"/>
      <c r="B30" s="268"/>
      <c r="C30" s="132"/>
      <c r="D30" s="267"/>
      <c r="E30" s="132"/>
      <c r="F30" s="196">
        <f t="shared" si="0"/>
        <v>582497.13</v>
      </c>
    </row>
    <row r="31" spans="1:7" ht="15.75" x14ac:dyDescent="0.25">
      <c r="A31" s="267"/>
      <c r="B31" s="268"/>
      <c r="C31" s="132"/>
      <c r="D31" s="269"/>
      <c r="E31" s="132"/>
      <c r="F31" s="196">
        <f t="shared" si="0"/>
        <v>582497.13</v>
      </c>
    </row>
    <row r="32" spans="1:7" ht="18.75" x14ac:dyDescent="0.3">
      <c r="A32" s="267"/>
      <c r="B32" s="268"/>
      <c r="C32" s="132"/>
      <c r="D32" s="269"/>
      <c r="E32" s="132"/>
      <c r="F32" s="196">
        <f t="shared" si="0"/>
        <v>582497.13</v>
      </c>
      <c r="G32" s="162"/>
    </row>
    <row r="33" spans="1:6" ht="15.75" x14ac:dyDescent="0.25">
      <c r="A33" s="267"/>
      <c r="B33" s="268"/>
      <c r="C33" s="132"/>
      <c r="D33" s="269"/>
      <c r="E33" s="132"/>
      <c r="F33" s="196">
        <f t="shared" si="0"/>
        <v>582497.13</v>
      </c>
    </row>
    <row r="34" spans="1:6" ht="23.25" customHeight="1" x14ac:dyDescent="0.25">
      <c r="A34" s="267"/>
      <c r="B34" s="268"/>
      <c r="C34" s="132"/>
      <c r="D34" s="269"/>
      <c r="E34" s="132"/>
      <c r="F34" s="196">
        <f t="shared" si="0"/>
        <v>582497.13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582497.13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582497.13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582497.13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582497.13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582497.13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582497.13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582497.13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582497.13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582497.13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582497.13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582497.13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582497.13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582497.13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582497.13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582497.13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582497.13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582497.13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582497.13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582497.13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582497.13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582497.13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582497.13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582497.13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582497.13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582497.13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582497.13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582497.13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582497.13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582497.13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582497.13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582497.13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582497.13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582497.13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582497.13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582497.13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582497.13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582497.13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582497.13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582497.13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582497.13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582497.13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582497.13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582497.13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582497.13</v>
      </c>
    </row>
    <row r="79" spans="1:6" ht="19.5" thickBot="1" x14ac:dyDescent="0.35">
      <c r="A79" s="212"/>
      <c r="B79" s="232"/>
      <c r="C79" s="250">
        <f>SUM(C3:C78)</f>
        <v>1627189.3099999996</v>
      </c>
      <c r="D79" s="189"/>
      <c r="E79" s="178">
        <f>SUM(E3:E78)</f>
        <v>1044692.1799999999</v>
      </c>
      <c r="F79" s="179">
        <f>F78</f>
        <v>582497.13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0"/>
      <c r="C1" s="292" t="s">
        <v>125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21" ht="16.5" thickBot="1" x14ac:dyDescent="0.3">
      <c r="B2" s="29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28">
        <f>SUM(M5:M39)</f>
        <v>1636108</v>
      </c>
      <c r="N40" s="312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1"/>
      <c r="N41" s="31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45634.280000000006</v>
      </c>
      <c r="L53" s="317"/>
      <c r="M53" s="318">
        <f>N40+M40</f>
        <v>1691783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-1631962.77</v>
      </c>
      <c r="I55" s="322" t="s">
        <v>15</v>
      </c>
      <c r="J55" s="323"/>
      <c r="K55" s="324">
        <f>F57+F58+F59</f>
        <v>238822.13999999996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26">
        <f>-C4</f>
        <v>-154314.51999999999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3" t="s">
        <v>20</v>
      </c>
      <c r="E59" s="304"/>
      <c r="F59" s="134">
        <v>184342.19</v>
      </c>
      <c r="I59" s="305" t="s">
        <v>168</v>
      </c>
      <c r="J59" s="306"/>
      <c r="K59" s="307">
        <f>K55+K57</f>
        <v>84507.619999999966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0"/>
      <c r="C1" s="292" t="s">
        <v>135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21" ht="16.5" thickBot="1" x14ac:dyDescent="0.3">
      <c r="B2" s="29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0">
        <f>SUM(M5:M39)</f>
        <v>1793435</v>
      </c>
      <c r="N40" s="312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1"/>
      <c r="N41" s="313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4" t="s">
        <v>12</v>
      </c>
      <c r="I49" s="315"/>
      <c r="J49" s="119"/>
      <c r="K49" s="316">
        <f>I47+L47</f>
        <v>90434.03</v>
      </c>
      <c r="L49" s="317"/>
      <c r="M49" s="318">
        <f>N40+M40</f>
        <v>1857430</v>
      </c>
      <c r="N49" s="319"/>
      <c r="P49" s="34"/>
      <c r="Q49" s="9"/>
    </row>
    <row r="50" spans="1:17" ht="15.75" x14ac:dyDescent="0.25">
      <c r="D50" s="320" t="s">
        <v>13</v>
      </c>
      <c r="E50" s="320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1" t="s">
        <v>14</v>
      </c>
      <c r="E51" s="321"/>
      <c r="F51" s="115">
        <v>-1848136.64</v>
      </c>
      <c r="I51" s="322" t="s">
        <v>15</v>
      </c>
      <c r="J51" s="323"/>
      <c r="K51" s="324">
        <f>F53+F54+F55</f>
        <v>195541.70000000007</v>
      </c>
      <c r="L51" s="325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26">
        <f>-C4</f>
        <v>-184342.19</v>
      </c>
      <c r="L53" s="327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3" t="s">
        <v>20</v>
      </c>
      <c r="E55" s="304"/>
      <c r="F55" s="134">
        <v>219417.37</v>
      </c>
      <c r="I55" s="305" t="s">
        <v>226</v>
      </c>
      <c r="J55" s="306"/>
      <c r="K55" s="307">
        <f>K51+K53</f>
        <v>11199.510000000068</v>
      </c>
      <c r="L55" s="307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7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0"/>
      <c r="C1" s="292" t="s">
        <v>225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21" ht="16.5" thickBot="1" x14ac:dyDescent="0.3">
      <c r="B2" s="29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0">
        <f>SUM(M5:M39)</f>
        <v>2146671</v>
      </c>
      <c r="N40" s="312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1"/>
      <c r="N41" s="313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91272.77</v>
      </c>
      <c r="L53" s="317"/>
      <c r="M53" s="318">
        <f>N40+M40</f>
        <v>2215261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-2227493.48</v>
      </c>
      <c r="I55" s="322" t="s">
        <v>15</v>
      </c>
      <c r="J55" s="323"/>
      <c r="K55" s="324">
        <f>F57+F58+F59</f>
        <v>261521.34000000003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26">
        <f>-C4</f>
        <v>-219417.37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3" t="s">
        <v>20</v>
      </c>
      <c r="E59" s="304"/>
      <c r="F59" s="134">
        <v>297874.59000000003</v>
      </c>
      <c r="I59" s="305" t="s">
        <v>168</v>
      </c>
      <c r="J59" s="306"/>
      <c r="K59" s="307">
        <f>K55+K57</f>
        <v>42103.97000000003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3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0"/>
      <c r="C1" s="292" t="s">
        <v>277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21" ht="16.5" thickBot="1" x14ac:dyDescent="0.3">
      <c r="B2" s="29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4" t="s">
        <v>0</v>
      </c>
      <c r="C3" s="295"/>
      <c r="D3" s="10"/>
      <c r="E3" s="11"/>
      <c r="F3" s="11"/>
      <c r="H3" s="296" t="s">
        <v>1</v>
      </c>
      <c r="I3" s="296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97" t="s">
        <v>3</v>
      </c>
      <c r="F4" s="298"/>
      <c r="H4" s="299" t="s">
        <v>4</v>
      </c>
      <c r="I4" s="300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0">
        <f>SUM(M5:M39)</f>
        <v>2144215</v>
      </c>
      <c r="N40" s="312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1"/>
      <c r="N41" s="313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51231.42</v>
      </c>
      <c r="L53" s="317"/>
      <c r="M53" s="318">
        <f>N40+M40</f>
        <v>2206740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-2251924.65</v>
      </c>
      <c r="I55" s="322" t="s">
        <v>15</v>
      </c>
      <c r="J55" s="323"/>
      <c r="K55" s="324">
        <f>F57+F58+F59</f>
        <v>112552.74000000017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26">
        <f>-C4</f>
        <v>-297874.59000000003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3" t="s">
        <v>20</v>
      </c>
      <c r="E59" s="304"/>
      <c r="F59" s="134">
        <v>149938.81</v>
      </c>
      <c r="I59" s="305" t="s">
        <v>325</v>
      </c>
      <c r="J59" s="306"/>
      <c r="K59" s="307">
        <f>K55+K57</f>
        <v>-185321.84999999986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2022-07-06T20:52:12Z</dcterms:modified>
</cp:coreProperties>
</file>