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6710" windowHeight="10305" firstSheet="11" activeTab="12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Hoja1" sheetId="14" r:id="rId14"/>
    <sheet name="Hoja3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0" i="13" l="1"/>
  <c r="Q40" i="13"/>
  <c r="M17" i="13"/>
  <c r="M16" i="13"/>
  <c r="M15" i="13"/>
  <c r="F51" i="13" l="1"/>
  <c r="M12" i="13" l="1"/>
  <c r="M13" i="13"/>
  <c r="M11" i="13" l="1"/>
  <c r="M10" i="13"/>
  <c r="M9" i="13" l="1"/>
  <c r="M8" i="13"/>
  <c r="M7" i="13"/>
  <c r="Q33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P39" i="13"/>
  <c r="P38" i="13"/>
  <c r="P37" i="13"/>
  <c r="P36" i="13"/>
  <c r="P35" i="13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M53" i="13" l="1"/>
  <c r="K53" i="13"/>
  <c r="F54" i="13" s="1"/>
  <c r="F57" i="13" s="1"/>
  <c r="K55" i="13" s="1"/>
  <c r="K59" i="13" s="1"/>
  <c r="P5" i="13"/>
  <c r="P40" i="13" l="1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F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<sst xmlns="http://schemas.openxmlformats.org/spreadsheetml/2006/main" count="717" uniqueCount="386">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</sst>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6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2" fillId="0" borderId="47" xfId="1" applyFont="1" applyFill="1" applyBorder="1"/>
    <xf numFmtId="44" fontId="3" fillId="0" borderId="65" xfId="1" applyFont="1" applyFill="1" applyBorder="1"/>
    <xf numFmtId="44" fontId="3" fillId="0" borderId="48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0000FF"/>
      <color rgb="FF80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94"/>
      <c r="C1" s="296" t="s">
        <v>28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18" ht="16.5" thickBot="1" x14ac:dyDescent="0.3">
      <c r="B2" s="295"/>
      <c r="C2" s="3"/>
      <c r="H2" s="5"/>
      <c r="I2" s="6"/>
      <c r="J2" s="7"/>
      <c r="L2" s="8"/>
      <c r="M2" s="6"/>
      <c r="N2" s="9"/>
    </row>
    <row r="3" spans="1:18" ht="21.75" thickBot="1" x14ac:dyDescent="0.35">
      <c r="B3" s="298" t="s">
        <v>0</v>
      </c>
      <c r="C3" s="299"/>
      <c r="D3" s="10"/>
      <c r="E3" s="11"/>
      <c r="F3" s="11"/>
      <c r="H3" s="300" t="s">
        <v>1</v>
      </c>
      <c r="I3" s="300"/>
      <c r="K3" s="13"/>
      <c r="L3" s="13"/>
      <c r="M3" s="14"/>
      <c r="R3" s="305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01" t="s">
        <v>3</v>
      </c>
      <c r="F4" s="302"/>
      <c r="H4" s="303" t="s">
        <v>4</v>
      </c>
      <c r="I4" s="304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4">
        <f>SUM(M5:M39)</f>
        <v>1527030</v>
      </c>
      <c r="N40" s="316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5"/>
      <c r="N41" s="31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50143.28</v>
      </c>
      <c r="L53" s="321"/>
      <c r="M53" s="322">
        <f>N40+M40</f>
        <v>1577043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-1419082.77</v>
      </c>
      <c r="I55" s="326" t="s">
        <v>15</v>
      </c>
      <c r="J55" s="327"/>
      <c r="K55" s="328">
        <f>F57+F58+F59</f>
        <v>296963.46999999997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30">
        <f>-C4</f>
        <v>-221059.7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307" t="s">
        <v>20</v>
      </c>
      <c r="E59" s="308"/>
      <c r="F59" s="134">
        <v>154314.51999999999</v>
      </c>
      <c r="I59" s="309" t="s">
        <v>168</v>
      </c>
      <c r="J59" s="310"/>
      <c r="K59" s="311">
        <f>K55+K57</f>
        <v>75903.76999999996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37" workbookViewId="0">
      <selection activeCell="A37" sqref="A1:XFD1048576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294"/>
      <c r="C1" s="296" t="s">
        <v>326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21" ht="16.5" thickBot="1" x14ac:dyDescent="0.3">
      <c r="B2" s="29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8" t="s">
        <v>0</v>
      </c>
      <c r="C3" s="299"/>
      <c r="D3" s="10"/>
      <c r="E3" s="11"/>
      <c r="F3" s="11"/>
      <c r="H3" s="300" t="s">
        <v>1</v>
      </c>
      <c r="I3" s="300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01" t="s">
        <v>3</v>
      </c>
      <c r="F4" s="302"/>
      <c r="H4" s="303" t="s">
        <v>4</v>
      </c>
      <c r="I4" s="304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4">
        <f>SUM(M5:M39)</f>
        <v>2772689</v>
      </c>
      <c r="N40" s="316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15"/>
      <c r="N41" s="317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76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60691.69</v>
      </c>
      <c r="L53" s="321"/>
      <c r="M53" s="322">
        <f>N40+M40</f>
        <v>2880043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-2747780.48</v>
      </c>
      <c r="I55" s="326" t="s">
        <v>15</v>
      </c>
      <c r="J55" s="327"/>
      <c r="K55" s="328">
        <f>F57+F58+F59</f>
        <v>375154.74000000011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30">
        <f>-C4</f>
        <v>-149938.81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307" t="s">
        <v>20</v>
      </c>
      <c r="E59" s="308"/>
      <c r="F59" s="134">
        <v>232165.91</v>
      </c>
      <c r="I59" s="309" t="s">
        <v>168</v>
      </c>
      <c r="J59" s="310"/>
      <c r="K59" s="311">
        <f>K55+K57</f>
        <v>225215.93000000011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82" sqref="B82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tabSelected="1" topLeftCell="F7" workbookViewId="0">
      <selection activeCell="Q44" sqref="Q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294"/>
      <c r="C1" s="296" t="s">
        <v>380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21" ht="16.5" thickBot="1" x14ac:dyDescent="0.3">
      <c r="B2" s="29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8" t="s">
        <v>0</v>
      </c>
      <c r="C3" s="299"/>
      <c r="D3" s="10"/>
      <c r="E3" s="11"/>
      <c r="F3" s="11"/>
      <c r="H3" s="300" t="s">
        <v>1</v>
      </c>
      <c r="I3" s="300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01" t="s">
        <v>3</v>
      </c>
      <c r="F4" s="302"/>
      <c r="H4" s="303" t="s">
        <v>4</v>
      </c>
      <c r="I4" s="304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39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R40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/>
      <c r="G18" s="2"/>
      <c r="H18" s="30">
        <v>44759</v>
      </c>
      <c r="I18" s="31"/>
      <c r="J18" s="38"/>
      <c r="K18" s="53"/>
      <c r="L18" s="40"/>
      <c r="M18" s="32">
        <v>0</v>
      </c>
      <c r="N18" s="33">
        <v>0</v>
      </c>
      <c r="P18" s="34">
        <f t="shared" si="0"/>
        <v>0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0</v>
      </c>
      <c r="D19" s="36"/>
      <c r="E19" s="28">
        <v>44760</v>
      </c>
      <c r="F19" s="29"/>
      <c r="G19" s="2"/>
      <c r="H19" s="30">
        <v>44760</v>
      </c>
      <c r="I19" s="31"/>
      <c r="J19" s="38"/>
      <c r="K19" s="54"/>
      <c r="L19" s="55"/>
      <c r="M19" s="32">
        <v>0</v>
      </c>
      <c r="N19" s="33">
        <v>0</v>
      </c>
      <c r="O19" s="2"/>
      <c r="P19" s="34">
        <f t="shared" si="0"/>
        <v>0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0</v>
      </c>
      <c r="D20" s="36"/>
      <c r="E20" s="28">
        <v>44761</v>
      </c>
      <c r="F20" s="29"/>
      <c r="G20" s="2"/>
      <c r="H20" s="30">
        <v>44761</v>
      </c>
      <c r="I20" s="31"/>
      <c r="J20" s="38"/>
      <c r="K20" s="56"/>
      <c r="L20" s="48"/>
      <c r="M20" s="32">
        <v>0</v>
      </c>
      <c r="N20" s="33">
        <v>0</v>
      </c>
      <c r="P20" s="34">
        <f t="shared" si="0"/>
        <v>0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/>
      <c r="G21" s="2"/>
      <c r="H21" s="30">
        <v>44762</v>
      </c>
      <c r="I21" s="31"/>
      <c r="J21" s="38"/>
      <c r="K21" s="57"/>
      <c r="L21" s="48"/>
      <c r="M21" s="32">
        <v>0</v>
      </c>
      <c r="N21" s="33">
        <v>0</v>
      </c>
      <c r="P21" s="34">
        <f t="shared" si="0"/>
        <v>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0</v>
      </c>
      <c r="D22" s="36"/>
      <c r="E22" s="28">
        <v>44763</v>
      </c>
      <c r="F22" s="29"/>
      <c r="G22" s="2"/>
      <c r="H22" s="30">
        <v>44763</v>
      </c>
      <c r="I22" s="31"/>
      <c r="J22" s="38"/>
      <c r="K22" s="45"/>
      <c r="L22" s="58"/>
      <c r="M22" s="32">
        <v>0</v>
      </c>
      <c r="N22" s="33">
        <v>0</v>
      </c>
      <c r="P22" s="34">
        <f t="shared" si="0"/>
        <v>0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/>
      <c r="G23" s="2"/>
      <c r="H23" s="30">
        <v>44764</v>
      </c>
      <c r="I23" s="31"/>
      <c r="J23" s="59"/>
      <c r="K23" s="60"/>
      <c r="L23" s="48"/>
      <c r="M23" s="32">
        <v>0</v>
      </c>
      <c r="N23" s="33">
        <v>0</v>
      </c>
      <c r="P23" s="34">
        <f t="shared" si="0"/>
        <v>0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0</v>
      </c>
      <c r="D24" s="41"/>
      <c r="E24" s="28">
        <v>44765</v>
      </c>
      <c r="F24" s="29"/>
      <c r="G24" s="2"/>
      <c r="H24" s="30">
        <v>44765</v>
      </c>
      <c r="I24" s="31"/>
      <c r="J24" s="181"/>
      <c r="K24" s="62"/>
      <c r="L24" s="63"/>
      <c r="M24" s="32">
        <v>0</v>
      </c>
      <c r="N24" s="33">
        <v>0</v>
      </c>
      <c r="P24" s="34">
        <f t="shared" si="0"/>
        <v>0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/>
      <c r="G25" s="2"/>
      <c r="H25" s="30">
        <v>44766</v>
      </c>
      <c r="I25" s="31"/>
      <c r="J25" s="64"/>
      <c r="K25" s="290"/>
      <c r="L25" s="66"/>
      <c r="M25" s="32">
        <v>0</v>
      </c>
      <c r="N25" s="33">
        <v>0</v>
      </c>
      <c r="O25" t="s">
        <v>8</v>
      </c>
      <c r="P25" s="34">
        <f t="shared" si="0"/>
        <v>0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0</v>
      </c>
      <c r="D26" s="36"/>
      <c r="E26" s="28">
        <v>44767</v>
      </c>
      <c r="F26" s="29"/>
      <c r="G26" s="2"/>
      <c r="H26" s="30">
        <v>44767</v>
      </c>
      <c r="I26" s="31"/>
      <c r="J26" s="38"/>
      <c r="K26" s="62"/>
      <c r="L26" s="48"/>
      <c r="M26" s="32">
        <v>0</v>
      </c>
      <c r="N26" s="33">
        <v>0</v>
      </c>
      <c r="P26" s="34">
        <f t="shared" si="0"/>
        <v>0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/>
      <c r="G27" s="2"/>
      <c r="H27" s="30">
        <v>44768</v>
      </c>
      <c r="I27" s="31"/>
      <c r="J27" s="67"/>
      <c r="K27" s="68"/>
      <c r="L27" s="66"/>
      <c r="M27" s="32">
        <v>0</v>
      </c>
      <c r="N27" s="33">
        <v>0</v>
      </c>
      <c r="P27" s="34">
        <f t="shared" si="0"/>
        <v>0</v>
      </c>
      <c r="Q27" s="13">
        <f t="shared" si="1"/>
        <v>0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/>
      <c r="G28" s="2"/>
      <c r="H28" s="30">
        <v>44769</v>
      </c>
      <c r="I28" s="31"/>
      <c r="J28" s="69"/>
      <c r="K28" s="70"/>
      <c r="L28" s="66"/>
      <c r="M28" s="32">
        <v>0</v>
      </c>
      <c r="N28" s="33">
        <v>0</v>
      </c>
      <c r="P28" s="34">
        <f t="shared" si="0"/>
        <v>0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0</v>
      </c>
      <c r="D29" s="71"/>
      <c r="E29" s="28">
        <v>44770</v>
      </c>
      <c r="F29" s="29"/>
      <c r="G29" s="2"/>
      <c r="H29" s="30">
        <v>44770</v>
      </c>
      <c r="I29" s="31"/>
      <c r="J29" s="67"/>
      <c r="K29" s="72"/>
      <c r="L29" s="66"/>
      <c r="M29" s="32">
        <v>0</v>
      </c>
      <c r="N29" s="33">
        <v>0</v>
      </c>
      <c r="P29" s="34">
        <f t="shared" si="0"/>
        <v>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/>
      <c r="G30" s="2"/>
      <c r="H30" s="30">
        <v>44771</v>
      </c>
      <c r="I30" s="31"/>
      <c r="J30" s="73"/>
      <c r="K30" s="74"/>
      <c r="L30" s="75"/>
      <c r="M30" s="32">
        <v>0</v>
      </c>
      <c r="N30" s="33">
        <v>0</v>
      </c>
      <c r="P30" s="34">
        <f t="shared" si="0"/>
        <v>0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/>
      <c r="G31" s="2"/>
      <c r="H31" s="30">
        <v>44772</v>
      </c>
      <c r="I31" s="31"/>
      <c r="J31" s="73"/>
      <c r="K31" s="76"/>
      <c r="L31" s="77"/>
      <c r="M31" s="32">
        <v>0</v>
      </c>
      <c r="N31" s="33">
        <v>0</v>
      </c>
      <c r="P31" s="34">
        <f t="shared" si="0"/>
        <v>0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/>
      <c r="G32" s="2"/>
      <c r="H32" s="30">
        <v>44773</v>
      </c>
      <c r="I32" s="31"/>
      <c r="J32" s="73"/>
      <c r="K32" s="74"/>
      <c r="L32" s="75"/>
      <c r="M32" s="32">
        <v>0</v>
      </c>
      <c r="N32" s="33">
        <v>0</v>
      </c>
      <c r="P32" s="34">
        <f t="shared" si="0"/>
        <v>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13">
        <f t="shared" si="1"/>
        <v>0</v>
      </c>
      <c r="R35" s="9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221"/>
      <c r="L36" s="80"/>
      <c r="M36" s="32">
        <v>0</v>
      </c>
      <c r="N36" s="33">
        <v>0</v>
      </c>
      <c r="P36" s="34">
        <f t="shared" si="0"/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76"/>
      <c r="L37" s="80"/>
      <c r="M37" s="32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4">
        <f>SUM(M5:M39)</f>
        <v>925333</v>
      </c>
      <c r="N40" s="316">
        <f>SUM(N5:N39)</f>
        <v>25666</v>
      </c>
      <c r="P40" s="333">
        <f>SUM(P5:P39)</f>
        <v>1026778</v>
      </c>
      <c r="Q40" s="334">
        <f>SUM(Q5:Q39)</f>
        <v>0</v>
      </c>
      <c r="R40" s="33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5"/>
      <c r="N41" s="317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54627</v>
      </c>
      <c r="D51" s="107"/>
      <c r="E51" s="108" t="s">
        <v>9</v>
      </c>
      <c r="F51" s="109">
        <f>SUM(F5:F50)</f>
        <v>980557</v>
      </c>
      <c r="G51" s="107"/>
      <c r="H51" s="110" t="s">
        <v>10</v>
      </c>
      <c r="I51" s="111">
        <f>SUM(I5:I50)</f>
        <v>939</v>
      </c>
      <c r="J51" s="112"/>
      <c r="K51" s="113" t="s">
        <v>11</v>
      </c>
      <c r="L51" s="114">
        <f>SUM(L5:L50)</f>
        <v>20213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21152</v>
      </c>
      <c r="L53" s="321"/>
      <c r="M53" s="322">
        <f>N40+M40</f>
        <v>950999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904778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0</v>
      </c>
      <c r="I55" s="326" t="s">
        <v>15</v>
      </c>
      <c r="J55" s="327"/>
      <c r="K55" s="328">
        <f>F57+F58+F59</f>
        <v>904778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904778</v>
      </c>
      <c r="H57" s="24"/>
      <c r="I57" s="129" t="s">
        <v>17</v>
      </c>
      <c r="J57" s="130"/>
      <c r="K57" s="330">
        <f>-C4</f>
        <v>-232165.91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/>
      <c r="D59" s="307" t="s">
        <v>20</v>
      </c>
      <c r="E59" s="308"/>
      <c r="F59" s="134">
        <v>0</v>
      </c>
      <c r="I59" s="309" t="s">
        <v>168</v>
      </c>
      <c r="J59" s="310"/>
      <c r="K59" s="311">
        <f>K55+K57</f>
        <v>672612.09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32" right="0.26" top="0.37" bottom="0.37" header="0.3" footer="0.3"/>
  <pageSetup paperSize="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4"/>
      <c r="C1" s="296" t="s">
        <v>125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21" ht="16.5" thickBot="1" x14ac:dyDescent="0.3">
      <c r="B2" s="29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8" t="s">
        <v>0</v>
      </c>
      <c r="C3" s="299"/>
      <c r="D3" s="10"/>
      <c r="E3" s="11"/>
      <c r="F3" s="11"/>
      <c r="H3" s="300" t="s">
        <v>1</v>
      </c>
      <c r="I3" s="300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01" t="s">
        <v>3</v>
      </c>
      <c r="F4" s="302"/>
      <c r="H4" s="303" t="s">
        <v>4</v>
      </c>
      <c r="I4" s="304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2">
        <f>SUM(M5:M39)</f>
        <v>1636108</v>
      </c>
      <c r="N40" s="316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15"/>
      <c r="N41" s="31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45634.280000000006</v>
      </c>
      <c r="L53" s="321"/>
      <c r="M53" s="322">
        <f>N40+M40</f>
        <v>1691783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-1631962.77</v>
      </c>
      <c r="I55" s="326" t="s">
        <v>15</v>
      </c>
      <c r="J55" s="327"/>
      <c r="K55" s="328">
        <f>F57+F58+F59</f>
        <v>238822.13999999996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30">
        <f>-C4</f>
        <v>-154314.51999999999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307" t="s">
        <v>20</v>
      </c>
      <c r="E59" s="308"/>
      <c r="F59" s="134">
        <v>184342.19</v>
      </c>
      <c r="I59" s="309" t="s">
        <v>168</v>
      </c>
      <c r="J59" s="310"/>
      <c r="K59" s="311">
        <f>K55+K57</f>
        <v>84507.619999999966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94"/>
      <c r="C1" s="296" t="s">
        <v>135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21" ht="16.5" thickBot="1" x14ac:dyDescent="0.3">
      <c r="B2" s="29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8" t="s">
        <v>0</v>
      </c>
      <c r="C3" s="299"/>
      <c r="D3" s="10"/>
      <c r="E3" s="11"/>
      <c r="F3" s="11"/>
      <c r="H3" s="300" t="s">
        <v>1</v>
      </c>
      <c r="I3" s="300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01" t="s">
        <v>3</v>
      </c>
      <c r="F4" s="302"/>
      <c r="H4" s="303" t="s">
        <v>4</v>
      </c>
      <c r="I4" s="304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14">
        <f>SUM(M5:M39)</f>
        <v>1793435</v>
      </c>
      <c r="N40" s="316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15"/>
      <c r="N41" s="317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18" t="s">
        <v>12</v>
      </c>
      <c r="I49" s="319"/>
      <c r="J49" s="119"/>
      <c r="K49" s="320">
        <f>I47+L47</f>
        <v>90434.03</v>
      </c>
      <c r="L49" s="321"/>
      <c r="M49" s="322">
        <f>N40+M40</f>
        <v>1857430</v>
      </c>
      <c r="N49" s="323"/>
      <c r="P49" s="34"/>
      <c r="Q49" s="9"/>
    </row>
    <row r="50" spans="1:17" ht="15.75" x14ac:dyDescent="0.25">
      <c r="D50" s="324" t="s">
        <v>13</v>
      </c>
      <c r="E50" s="324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25" t="s">
        <v>14</v>
      </c>
      <c r="E51" s="325"/>
      <c r="F51" s="115">
        <v>-1848136.64</v>
      </c>
      <c r="I51" s="326" t="s">
        <v>15</v>
      </c>
      <c r="J51" s="327"/>
      <c r="K51" s="328">
        <f>F53+F54+F55</f>
        <v>195541.70000000007</v>
      </c>
      <c r="L51" s="329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30">
        <f>-C4</f>
        <v>-184342.19</v>
      </c>
      <c r="L53" s="331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307" t="s">
        <v>20</v>
      </c>
      <c r="E55" s="308"/>
      <c r="F55" s="134">
        <v>219417.37</v>
      </c>
      <c r="I55" s="309" t="s">
        <v>226</v>
      </c>
      <c r="J55" s="310"/>
      <c r="K55" s="311">
        <f>K51+K53</f>
        <v>11199.510000000068</v>
      </c>
      <c r="L55" s="311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43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4"/>
      <c r="C1" s="296" t="s">
        <v>225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21" ht="16.5" thickBot="1" x14ac:dyDescent="0.3">
      <c r="B2" s="29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8" t="s">
        <v>0</v>
      </c>
      <c r="C3" s="299"/>
      <c r="D3" s="10"/>
      <c r="E3" s="11"/>
      <c r="F3" s="11"/>
      <c r="H3" s="300" t="s">
        <v>1</v>
      </c>
      <c r="I3" s="300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01" t="s">
        <v>3</v>
      </c>
      <c r="F4" s="302"/>
      <c r="H4" s="303" t="s">
        <v>4</v>
      </c>
      <c r="I4" s="304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14">
        <f>SUM(M5:M39)</f>
        <v>2146671</v>
      </c>
      <c r="N40" s="316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15"/>
      <c r="N41" s="317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91272.77</v>
      </c>
      <c r="L53" s="321"/>
      <c r="M53" s="322">
        <f>N40+M40</f>
        <v>2215261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-2227493.48</v>
      </c>
      <c r="I55" s="326" t="s">
        <v>15</v>
      </c>
      <c r="J55" s="327"/>
      <c r="K55" s="328">
        <f>F57+F58+F59</f>
        <v>261521.34000000003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30">
        <f>-C4</f>
        <v>-219417.37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307" t="s">
        <v>20</v>
      </c>
      <c r="E59" s="308"/>
      <c r="F59" s="134">
        <v>297874.59000000003</v>
      </c>
      <c r="I59" s="309" t="s">
        <v>168</v>
      </c>
      <c r="J59" s="310"/>
      <c r="K59" s="311">
        <f>K55+K57</f>
        <v>42103.97000000003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41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94"/>
      <c r="C1" s="296" t="s">
        <v>277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21" ht="16.5" thickBot="1" x14ac:dyDescent="0.3">
      <c r="B2" s="295"/>
      <c r="C2" s="3"/>
      <c r="H2" s="5"/>
      <c r="I2" s="6"/>
      <c r="J2" s="7"/>
      <c r="L2" s="8"/>
      <c r="M2" s="6"/>
      <c r="N2" s="9"/>
    </row>
    <row r="3" spans="1:21" ht="21.75" thickBot="1" x14ac:dyDescent="0.35">
      <c r="B3" s="298" t="s">
        <v>0</v>
      </c>
      <c r="C3" s="299"/>
      <c r="D3" s="10"/>
      <c r="E3" s="11"/>
      <c r="F3" s="11"/>
      <c r="H3" s="300" t="s">
        <v>1</v>
      </c>
      <c r="I3" s="300"/>
      <c r="K3" s="13"/>
      <c r="L3" s="13"/>
      <c r="M3" s="14"/>
      <c r="R3" s="305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01" t="s">
        <v>3</v>
      </c>
      <c r="F4" s="302"/>
      <c r="H4" s="303" t="s">
        <v>4</v>
      </c>
      <c r="I4" s="304"/>
      <c r="J4" s="19"/>
      <c r="K4" s="20"/>
      <c r="L4" s="21"/>
      <c r="M4" s="22" t="s">
        <v>5</v>
      </c>
      <c r="N4" s="23" t="s">
        <v>6</v>
      </c>
      <c r="P4" s="312" t="s">
        <v>7</v>
      </c>
      <c r="Q4" s="313"/>
      <c r="R4" s="306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14">
        <f>SUM(M5:M39)</f>
        <v>2144215</v>
      </c>
      <c r="N40" s="316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15"/>
      <c r="N41" s="317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8" t="s">
        <v>12</v>
      </c>
      <c r="I53" s="319"/>
      <c r="J53" s="119"/>
      <c r="K53" s="320">
        <f>I51+L51</f>
        <v>51231.42</v>
      </c>
      <c r="L53" s="321"/>
      <c r="M53" s="322">
        <f>N40+M40</f>
        <v>2206740</v>
      </c>
      <c r="N53" s="323"/>
      <c r="P53" s="34"/>
      <c r="Q53" s="9"/>
    </row>
    <row r="54" spans="1:17" ht="15.75" x14ac:dyDescent="0.25">
      <c r="D54" s="324" t="s">
        <v>13</v>
      </c>
      <c r="E54" s="324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25" t="s">
        <v>14</v>
      </c>
      <c r="E55" s="325"/>
      <c r="F55" s="115">
        <v>-2251924.65</v>
      </c>
      <c r="I55" s="326" t="s">
        <v>15</v>
      </c>
      <c r="J55" s="327"/>
      <c r="K55" s="328">
        <f>F57+F58+F59</f>
        <v>112552.74000000017</v>
      </c>
      <c r="L55" s="32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30">
        <f>-C4</f>
        <v>-297874.59000000003</v>
      </c>
      <c r="L57" s="331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307" t="s">
        <v>20</v>
      </c>
      <c r="E59" s="308"/>
      <c r="F59" s="134">
        <v>149938.81</v>
      </c>
      <c r="I59" s="309" t="s">
        <v>325</v>
      </c>
      <c r="J59" s="310"/>
      <c r="K59" s="311">
        <f>K55+K57</f>
        <v>-185321.84999999986</v>
      </c>
      <c r="L59" s="31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2022-07-15T20:31:20Z</cp:lastPrinted>
  <dcterms:created xsi:type="dcterms:W3CDTF">2022-01-21T15:38:45Z</dcterms:created>
  <dcterms:modified xsi:type="dcterms:W3CDTF">2022-08-05T20:52:14Z</dcterms:modified>
</cp:coreProperties>
</file>