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1135" windowHeight="11715" firstSheet="8" activeTab="10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<sst xmlns="http://schemas.openxmlformats.org/spreadsheetml/2006/main" count="1231" uniqueCount="765">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</sst>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99"/>
      <color rgb="FFFFCCFF"/>
      <color rgb="FF800080"/>
      <color rgb="FF0000FF"/>
      <color rgb="FFCC99FF"/>
      <color rgb="FF66FFFF"/>
      <color rgb="FFFF99CC"/>
      <color rgb="FFFF00FF"/>
      <color rgb="FF66FF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2"/>
      <c r="C1" s="544" t="s">
        <v>26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18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R3" s="51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15" t="s">
        <v>5</v>
      </c>
      <c r="F4" s="516"/>
      <c r="H4" s="517" t="s">
        <v>6</v>
      </c>
      <c r="I4" s="518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1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24">
        <f>SUM(M5:M40)</f>
        <v>1399609.5</v>
      </c>
      <c r="N49" s="524">
        <f>SUM(N5:N40)</f>
        <v>910600</v>
      </c>
      <c r="P49" s="111">
        <f>SUM(P5:P40)</f>
        <v>3236981.46</v>
      </c>
      <c r="Q49" s="536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25"/>
      <c r="N50" s="525"/>
      <c r="P50" s="44"/>
      <c r="Q50" s="53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38">
        <f>M49+N49</f>
        <v>2310209.5</v>
      </c>
      <c r="N53" s="53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2" t="s">
        <v>15</v>
      </c>
      <c r="I77" s="533"/>
      <c r="J77" s="154"/>
      <c r="K77" s="534">
        <f>I75+L75</f>
        <v>1552957.04</v>
      </c>
      <c r="L77" s="535"/>
      <c r="M77" s="155"/>
      <c r="N77" s="155"/>
      <c r="P77" s="44"/>
      <c r="Q77" s="19"/>
    </row>
    <row r="78" spans="1:17" x14ac:dyDescent="0.25">
      <c r="D78" s="526" t="s">
        <v>16</v>
      </c>
      <c r="E78" s="526"/>
      <c r="F78" s="156">
        <f>F75-K77-C75</f>
        <v>-123007.98000000021</v>
      </c>
      <c r="I78" s="157"/>
      <c r="J78" s="158"/>
    </row>
    <row r="79" spans="1:17" ht="18.75" x14ac:dyDescent="0.3">
      <c r="D79" s="527" t="s">
        <v>17</v>
      </c>
      <c r="E79" s="527"/>
      <c r="F79" s="101">
        <v>-1513561.68</v>
      </c>
      <c r="I79" s="528" t="s">
        <v>18</v>
      </c>
      <c r="J79" s="529"/>
      <c r="K79" s="530">
        <f>F81+F82+F83</f>
        <v>1950142.8099999996</v>
      </c>
      <c r="L79" s="53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31">
        <f>-C4</f>
        <v>-3445405.07</v>
      </c>
      <c r="L81" s="53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19" t="s">
        <v>24</v>
      </c>
      <c r="E83" s="520"/>
      <c r="F83" s="173">
        <v>3504178.07</v>
      </c>
      <c r="I83" s="521" t="s">
        <v>220</v>
      </c>
      <c r="J83" s="522"/>
      <c r="K83" s="523">
        <f>K79+K81</f>
        <v>-1495262.2600000002</v>
      </c>
      <c r="L83" s="52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52" t="s">
        <v>35</v>
      </c>
      <c r="J37" s="553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54"/>
      <c r="J38" s="555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56"/>
      <c r="J39" s="557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58" t="s">
        <v>35</v>
      </c>
      <c r="J67" s="559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62" t="s">
        <v>36</v>
      </c>
      <c r="I68" s="567"/>
      <c r="J68" s="56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6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abSelected="1" topLeftCell="A5" workbookViewId="0">
      <selection activeCell="E57" sqref="E5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42"/>
      <c r="C1" s="544" t="s">
        <v>642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21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Q3" s="467" t="s">
        <v>509</v>
      </c>
      <c r="R3" s="569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15" t="s">
        <v>5</v>
      </c>
      <c r="F4" s="516"/>
      <c r="H4" s="517" t="s">
        <v>6</v>
      </c>
      <c r="I4" s="518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70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24">
        <f>SUM(M5:M40)</f>
        <v>1601794.8800000001</v>
      </c>
      <c r="N49" s="524">
        <f>SUM(N5:N40)</f>
        <v>1523056</v>
      </c>
      <c r="P49" s="111">
        <f>SUM(P5:P40)</f>
        <v>3794729.3800000004</v>
      </c>
      <c r="Q49" s="536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75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25"/>
      <c r="N50" s="525"/>
      <c r="P50" s="44"/>
      <c r="Q50" s="537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76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38">
        <f>M49+N49</f>
        <v>3124850.88</v>
      </c>
      <c r="N53" s="53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87"/>
      <c r="C66" s="588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86" t="s">
        <v>12</v>
      </c>
      <c r="C67" s="577">
        <f>SUM(C5:C61)</f>
        <v>1835108.4700000002</v>
      </c>
      <c r="D67" s="578"/>
      <c r="E67" s="579" t="s">
        <v>12</v>
      </c>
      <c r="F67" s="580">
        <f>SUM(F5:F61)</f>
        <v>3795152</v>
      </c>
      <c r="G67" s="581"/>
      <c r="H67" s="579" t="s">
        <v>13</v>
      </c>
      <c r="I67" s="582">
        <f>SUM(I5:I61)</f>
        <v>90249.5</v>
      </c>
      <c r="J67" s="583"/>
      <c r="K67" s="584" t="s">
        <v>14</v>
      </c>
      <c r="L67" s="585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32" t="s">
        <v>15</v>
      </c>
      <c r="I69" s="533"/>
      <c r="J69" s="154"/>
      <c r="K69" s="534">
        <f>I67+L67</f>
        <v>513056.63999999996</v>
      </c>
      <c r="L69" s="535"/>
      <c r="M69" s="155"/>
      <c r="N69" s="155"/>
      <c r="P69" s="44"/>
      <c r="Q69" s="19"/>
    </row>
    <row r="70" spans="1:17" x14ac:dyDescent="0.25">
      <c r="D70" s="526" t="s">
        <v>16</v>
      </c>
      <c r="E70" s="526"/>
      <c r="F70" s="156">
        <f>F67-K69-C67</f>
        <v>1446986.8899999997</v>
      </c>
      <c r="I70" s="157"/>
      <c r="J70" s="158"/>
    </row>
    <row r="71" spans="1:17" ht="18.75" x14ac:dyDescent="0.3">
      <c r="D71" s="527" t="s">
        <v>17</v>
      </c>
      <c r="E71" s="527"/>
      <c r="F71" s="101">
        <f>-'   COMPRAS     JUNIO     2023  '!G67</f>
        <v>-1585182.9300000004</v>
      </c>
      <c r="I71" s="528" t="s">
        <v>18</v>
      </c>
      <c r="J71" s="529"/>
      <c r="K71" s="530">
        <f>F73+F74+F75</f>
        <v>3054589.7999999993</v>
      </c>
      <c r="L71" s="530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31">
        <f>-C4</f>
        <v>-3897967.53</v>
      </c>
      <c r="L73" s="530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19" t="s">
        <v>24</v>
      </c>
      <c r="E75" s="520"/>
      <c r="F75" s="173">
        <v>3131387.04</v>
      </c>
      <c r="I75" s="521" t="s">
        <v>764</v>
      </c>
      <c r="J75" s="522"/>
      <c r="K75" s="523">
        <f>K71+K73</f>
        <v>-843377.73000000045</v>
      </c>
      <c r="L75" s="523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J72" sqref="J72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71"/>
      <c r="J4" s="572"/>
      <c r="K4" s="573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71"/>
      <c r="J5" s="572"/>
      <c r="K5" s="573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74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74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74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74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74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74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74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74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74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74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74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74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74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74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74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74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74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74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74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74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74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74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74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74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74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74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74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52" t="s">
        <v>35</v>
      </c>
      <c r="J37" s="553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54"/>
      <c r="J38" s="555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56"/>
      <c r="J39" s="557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58" t="s">
        <v>35</v>
      </c>
      <c r="J67" s="559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62" t="s">
        <v>36</v>
      </c>
      <c r="I68" s="567"/>
      <c r="J68" s="56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6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49"/>
      <c r="J36" s="550"/>
      <c r="K36" s="550"/>
      <c r="L36" s="551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49"/>
      <c r="J37" s="550"/>
      <c r="K37" s="550"/>
      <c r="L37" s="55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52" t="s">
        <v>35</v>
      </c>
      <c r="J40" s="55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54"/>
      <c r="J41" s="55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6"/>
      <c r="J42" s="55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58" t="s">
        <v>35</v>
      </c>
      <c r="J67" s="559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62" t="s">
        <v>36</v>
      </c>
      <c r="I68" s="560"/>
      <c r="J68" s="56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6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2"/>
      <c r="C1" s="544" t="s">
        <v>120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18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R3" s="51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5" t="s">
        <v>5</v>
      </c>
      <c r="F4" s="516"/>
      <c r="H4" s="517" t="s">
        <v>6</v>
      </c>
      <c r="I4" s="518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1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24">
        <f>SUM(M5:M40)</f>
        <v>1964337.8699999999</v>
      </c>
      <c r="N49" s="524">
        <f>SUM(N5:N40)</f>
        <v>1314937</v>
      </c>
      <c r="P49" s="111">
        <f>SUM(P5:P40)</f>
        <v>3956557.8699999996</v>
      </c>
      <c r="Q49" s="536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25"/>
      <c r="N50" s="525"/>
      <c r="P50" s="44"/>
      <c r="Q50" s="537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38">
        <f>M49+N49</f>
        <v>3279274.87</v>
      </c>
      <c r="N53" s="53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2" t="s">
        <v>15</v>
      </c>
      <c r="I77" s="533"/>
      <c r="J77" s="154"/>
      <c r="K77" s="534">
        <f>I75+L75</f>
        <v>526980.64000000013</v>
      </c>
      <c r="L77" s="535"/>
      <c r="M77" s="155"/>
      <c r="N77" s="155"/>
      <c r="P77" s="44"/>
      <c r="Q77" s="19"/>
    </row>
    <row r="78" spans="1:17" x14ac:dyDescent="0.25">
      <c r="D78" s="526" t="s">
        <v>16</v>
      </c>
      <c r="E78" s="526"/>
      <c r="F78" s="156">
        <f>F75-K77-C75</f>
        <v>1939381.5999999999</v>
      </c>
      <c r="I78" s="157"/>
      <c r="J78" s="158"/>
    </row>
    <row r="79" spans="1:17" ht="18.75" x14ac:dyDescent="0.3">
      <c r="D79" s="527" t="s">
        <v>17</v>
      </c>
      <c r="E79" s="527"/>
      <c r="F79" s="101">
        <v>-1830849.67</v>
      </c>
      <c r="I79" s="528" t="s">
        <v>18</v>
      </c>
      <c r="J79" s="529"/>
      <c r="K79" s="530">
        <f>F81+F82+F83</f>
        <v>3946521.55</v>
      </c>
      <c r="L79" s="53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31">
        <f>-C4</f>
        <v>-3504178.07</v>
      </c>
      <c r="L81" s="53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19" t="s">
        <v>24</v>
      </c>
      <c r="E83" s="520"/>
      <c r="F83" s="173">
        <v>3720574.62</v>
      </c>
      <c r="I83" s="564" t="s">
        <v>25</v>
      </c>
      <c r="J83" s="565"/>
      <c r="K83" s="566">
        <f>K79+K81</f>
        <v>442343.48</v>
      </c>
      <c r="L83" s="56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49"/>
      <c r="J36" s="550"/>
      <c r="K36" s="550"/>
      <c r="L36" s="55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49"/>
      <c r="J37" s="550"/>
      <c r="K37" s="550"/>
      <c r="L37" s="55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52" t="s">
        <v>35</v>
      </c>
      <c r="J40" s="55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54"/>
      <c r="J41" s="55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6"/>
      <c r="J42" s="55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58" t="s">
        <v>35</v>
      </c>
      <c r="J67" s="559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62" t="s">
        <v>36</v>
      </c>
      <c r="I68" s="567"/>
      <c r="J68" s="56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6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2"/>
      <c r="C1" s="544" t="s">
        <v>238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18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R3" s="56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5" t="s">
        <v>5</v>
      </c>
      <c r="F4" s="516"/>
      <c r="H4" s="517" t="s">
        <v>6</v>
      </c>
      <c r="I4" s="518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7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24">
        <f>SUM(M5:M40)</f>
        <v>1803019.98</v>
      </c>
      <c r="N49" s="524">
        <f>SUM(N5:N40)</f>
        <v>1138524</v>
      </c>
      <c r="P49" s="111">
        <f>SUM(P5:P40)</f>
        <v>3684795.48</v>
      </c>
      <c r="Q49" s="536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25"/>
      <c r="N50" s="525"/>
      <c r="P50" s="44"/>
      <c r="Q50" s="537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38">
        <f>M49+N49</f>
        <v>2941543.98</v>
      </c>
      <c r="N53" s="53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2" t="s">
        <v>15</v>
      </c>
      <c r="I77" s="533"/>
      <c r="J77" s="154"/>
      <c r="K77" s="534">
        <f>I75+L75</f>
        <v>646140.08000000031</v>
      </c>
      <c r="L77" s="535"/>
      <c r="M77" s="155"/>
      <c r="N77" s="155"/>
      <c r="P77" s="44"/>
      <c r="Q77" s="19"/>
    </row>
    <row r="78" spans="1:17" x14ac:dyDescent="0.25">
      <c r="D78" s="526" t="s">
        <v>16</v>
      </c>
      <c r="E78" s="526"/>
      <c r="F78" s="156">
        <f>F75-K77-C75</f>
        <v>1113109.92</v>
      </c>
      <c r="I78" s="157"/>
      <c r="J78" s="158"/>
    </row>
    <row r="79" spans="1:17" ht="18.75" x14ac:dyDescent="0.3">
      <c r="D79" s="527" t="s">
        <v>17</v>
      </c>
      <c r="E79" s="527"/>
      <c r="F79" s="101">
        <v>-1405309.97</v>
      </c>
      <c r="I79" s="528" t="s">
        <v>18</v>
      </c>
      <c r="J79" s="529"/>
      <c r="K79" s="530">
        <f>F81+F82+F83</f>
        <v>3400888.74</v>
      </c>
      <c r="L79" s="53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31">
        <f>-C4</f>
        <v>-3504178.07</v>
      </c>
      <c r="L81" s="53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19" t="s">
        <v>24</v>
      </c>
      <c r="E83" s="520"/>
      <c r="F83" s="173">
        <v>3567993.62</v>
      </c>
      <c r="I83" s="521" t="s">
        <v>220</v>
      </c>
      <c r="J83" s="522"/>
      <c r="K83" s="523">
        <f>K79+K81</f>
        <v>-103289.32999999961</v>
      </c>
      <c r="L83" s="52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49"/>
      <c r="J36" s="550"/>
      <c r="K36" s="550"/>
      <c r="L36" s="55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49"/>
      <c r="J37" s="550"/>
      <c r="K37" s="550"/>
      <c r="L37" s="55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52" t="s">
        <v>35</v>
      </c>
      <c r="J40" s="55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54"/>
      <c r="J41" s="55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6"/>
      <c r="J42" s="55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58" t="s">
        <v>35</v>
      </c>
      <c r="J67" s="559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62" t="s">
        <v>36</v>
      </c>
      <c r="I68" s="567"/>
      <c r="J68" s="56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6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2"/>
      <c r="C1" s="544" t="s">
        <v>368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18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R3" s="569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15" t="s">
        <v>5</v>
      </c>
      <c r="F4" s="516"/>
      <c r="H4" s="517" t="s">
        <v>6</v>
      </c>
      <c r="I4" s="518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70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24">
        <f>SUM(M5:M40)</f>
        <v>2051765.3</v>
      </c>
      <c r="N49" s="524">
        <f>SUM(N5:N40)</f>
        <v>1741324</v>
      </c>
      <c r="P49" s="111">
        <f>SUM(P5:P40)</f>
        <v>4831473.13</v>
      </c>
      <c r="Q49" s="536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25"/>
      <c r="N50" s="525"/>
      <c r="P50" s="44"/>
      <c r="Q50" s="537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38">
        <f>M49+N49</f>
        <v>3793089.3</v>
      </c>
      <c r="N53" s="53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32" t="s">
        <v>15</v>
      </c>
      <c r="I79" s="533"/>
      <c r="J79" s="154"/>
      <c r="K79" s="534">
        <f>I77+L77</f>
        <v>739761.38</v>
      </c>
      <c r="L79" s="535"/>
      <c r="M79" s="155"/>
      <c r="N79" s="155"/>
      <c r="P79" s="44"/>
      <c r="Q79" s="19"/>
    </row>
    <row r="80" spans="1:17" x14ac:dyDescent="0.25">
      <c r="D80" s="526" t="s">
        <v>16</v>
      </c>
      <c r="E80" s="526"/>
      <c r="F80" s="156">
        <f>F77-K79-C77</f>
        <v>2011425.4899999998</v>
      </c>
      <c r="I80" s="157"/>
      <c r="J80" s="158"/>
    </row>
    <row r="81" spans="2:17" ht="18.75" x14ac:dyDescent="0.3">
      <c r="D81" s="527" t="s">
        <v>17</v>
      </c>
      <c r="E81" s="527"/>
      <c r="F81" s="101">
        <v>-2021696.34</v>
      </c>
      <c r="I81" s="528" t="s">
        <v>18</v>
      </c>
      <c r="J81" s="529"/>
      <c r="K81" s="530">
        <f>F83+F84+F85</f>
        <v>2945239.9399999995</v>
      </c>
      <c r="L81" s="530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31">
        <f>-C4</f>
        <v>-3567993.62</v>
      </c>
      <c r="L83" s="530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19" t="s">
        <v>24</v>
      </c>
      <c r="E85" s="520"/>
      <c r="F85" s="173">
        <v>3065283.79</v>
      </c>
      <c r="I85" s="521" t="s">
        <v>220</v>
      </c>
      <c r="J85" s="522"/>
      <c r="K85" s="523">
        <f>K81+K83</f>
        <v>-622753.68000000063</v>
      </c>
      <c r="L85" s="523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49"/>
      <c r="J36" s="550"/>
      <c r="K36" s="550"/>
      <c r="L36" s="551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49"/>
      <c r="J37" s="550"/>
      <c r="K37" s="550"/>
      <c r="L37" s="551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52" t="s">
        <v>35</v>
      </c>
      <c r="J40" s="553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54"/>
      <c r="J41" s="555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56"/>
      <c r="J42" s="557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58" t="s">
        <v>35</v>
      </c>
      <c r="J67" s="559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62" t="s">
        <v>36</v>
      </c>
      <c r="I68" s="567"/>
      <c r="J68" s="56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6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55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2"/>
      <c r="C1" s="544" t="s">
        <v>502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18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Q3" s="467" t="s">
        <v>509</v>
      </c>
      <c r="R3" s="569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15" t="s">
        <v>5</v>
      </c>
      <c r="F4" s="516"/>
      <c r="H4" s="517" t="s">
        <v>6</v>
      </c>
      <c r="I4" s="518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70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24">
        <f>SUM(M5:M40)</f>
        <v>1683911.56</v>
      </c>
      <c r="N49" s="524">
        <f>SUM(N5:N40)</f>
        <v>1355406.15</v>
      </c>
      <c r="P49" s="111">
        <f>SUM(P5:P40)</f>
        <v>3685318.7</v>
      </c>
      <c r="Q49" s="536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25"/>
      <c r="N50" s="525"/>
      <c r="P50" s="44"/>
      <c r="Q50" s="537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38">
        <f>M49+N49</f>
        <v>3039317.71</v>
      </c>
      <c r="N53" s="53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2" t="s">
        <v>15</v>
      </c>
      <c r="I77" s="533"/>
      <c r="J77" s="154"/>
      <c r="K77" s="534">
        <f>I75+L75</f>
        <v>484126.00999999989</v>
      </c>
      <c r="L77" s="535"/>
      <c r="M77" s="155"/>
      <c r="N77" s="155"/>
      <c r="P77" s="44"/>
      <c r="Q77" s="19"/>
    </row>
    <row r="78" spans="1:17" x14ac:dyDescent="0.25">
      <c r="D78" s="526" t="s">
        <v>16</v>
      </c>
      <c r="E78" s="526"/>
      <c r="F78" s="156">
        <f>F75-K77-C75</f>
        <v>1743477.6000000003</v>
      </c>
      <c r="I78" s="157"/>
      <c r="J78" s="158"/>
    </row>
    <row r="79" spans="1:17" ht="18.75" x14ac:dyDescent="0.3">
      <c r="D79" s="527" t="s">
        <v>17</v>
      </c>
      <c r="E79" s="527"/>
      <c r="F79" s="101">
        <v>-1542483.8</v>
      </c>
      <c r="I79" s="528" t="s">
        <v>18</v>
      </c>
      <c r="J79" s="529"/>
      <c r="K79" s="530">
        <f>F81+F82+F83</f>
        <v>4235033.33</v>
      </c>
      <c r="L79" s="53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31">
        <f>-C4</f>
        <v>-3065283.79</v>
      </c>
      <c r="L81" s="530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19" t="s">
        <v>24</v>
      </c>
      <c r="E83" s="520"/>
      <c r="F83" s="173">
        <v>3897967.53</v>
      </c>
      <c r="I83" s="564" t="s">
        <v>25</v>
      </c>
      <c r="J83" s="565"/>
      <c r="K83" s="566">
        <f>K79+K81</f>
        <v>1169749.54</v>
      </c>
      <c r="L83" s="56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2023-07-08T17:09:59Z</dcterms:modified>
</cp:coreProperties>
</file>