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3690" yWindow="0" windowWidth="16605" windowHeight="10920" firstSheet="4" activeTab="6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Hoja4" sheetId="12" r:id="rId7"/>
    <sheet name="REPORTE ENERO 2022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4" i="8" l="1"/>
  <c r="F17" i="9" l="1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Q32" i="7" l="1"/>
  <c r="N3" i="8" l="1"/>
  <c r="M30" i="7" l="1"/>
  <c r="M28" i="7"/>
  <c r="M32" i="7" l="1"/>
  <c r="M29" i="7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<sst xmlns="http://schemas.openxmlformats.org/spreadsheetml/2006/main" count="582" uniqueCount="324">
  <si>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</si>
  <si>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</si>
  <si>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</si>
  <si>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</si>
  <si>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</si>
  <si>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</si>
  <si>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</si>
  <si>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</si>
  <si>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</si>
  <si>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</si>
  <si>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</si>
  <si>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</si>
  <si>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</si>
  <si>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</si>
  <si>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</si>
  <si>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</si>
  <si>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</si>
  <si>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</si>
  <si>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</si>
  <si>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</si>
  <si>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</si>
  <si>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</si>
  <si>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</si>
  <si>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</si>
  <si>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</si>
  <si>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</si>
  <si>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</si>
  <si>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</si>
  <si>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</si>
  <si>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</si>
  <si>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</si>
  <si>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</si>
  <si>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</si>
  <si>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</si>
  <si>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</si>
  <si>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</si>
  <si>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</si>
  <si>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</si>
  <si>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</si>
  <si>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</si>
  <si>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</si>
  <si>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</si>
  <si>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</si>
  <si>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</si>
  <si>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</si>
  <si>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</si>
  <si>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</si>
  <si>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</si>
  <si>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</si>
  <si>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</si>
  <si>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</si>
  <si>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</si>
  <si>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</si>
  <si>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</si>
  <si>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</si>
  <si>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</si>
  <si>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</si>
  <si>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</si>
  <si>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</si>
  <si>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</si>
  <si>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</si>
  <si>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</si>
  <si>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</si>
  <si>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</si>
  <si>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</si>
  <si>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</si>
  <si>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</si>
  <si>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</si>
  <si>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</si>
  <si>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</si>
  <si>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</si>
  <si>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</si>
  <si>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</si>
  <si>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</si>
  <si>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</si>
  <si>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</si>
  <si>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</si>
  <si>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</si>
  <si>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</si>
  <si>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</si>
  <si>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</si>
  <si>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</si>
  <si>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</si>
  <si>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</si>
  <si>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</si>
  <si>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</si>
  <si>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</si>
  <si>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</si>
  <si>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</si>
  <si>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</si>
  <si>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</si>
  <si>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</si>
  <si>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</si>
  <si>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</si>
  <si>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</si>
  <si>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</si>
  <si>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</si>
  <si>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</si>
  <si>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</si>
  <si>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</si>
  <si>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</si>
  <si>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</si>
  <si>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</si>
  <si>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</si>
  <si>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</si>
  <si>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</si>
  <si>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</si>
  <si>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</si>
  <si>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</si>
  <si>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</si>
  <si>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</si>
  <si>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</si>
  <si>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</si>
  <si>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</si>
  <si>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</si>
  <si>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</si>
  <si>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</si>
  <si>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</si>
  <si>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</si>
  <si>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</si>
  <si>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</si>
  <si>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</si>
  <si>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</si>
  <si>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</si>
  <si>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</si>
  <si>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</si>
  <si>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</si>
  <si>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</si>
  <si>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</si>
  <si>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</si>
  <si>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</si>
  <si>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</si>
  <si>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</si>
  <si>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</si>
  <si>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</si>
  <si>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</si>
  <si>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</si>
  <si>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</si>
  <si>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</si>
  <si>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</si>
  <si>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</si>
  <si>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</si>
  <si>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</si>
  <si>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</si>
  <si>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</si>
  <si>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</si>
  <si>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</si>
  <si>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</si>
  <si>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</si>
  <si>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</si>
  <si>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</si>
  <si>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</si>
  <si>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</si>
  <si>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</si>
  <si>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</si>
  <si>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</si>
  <si>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</si>
  <si>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</si>
  <si>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</si>
  <si>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</si>
  <si>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</si>
  <si>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</si>
  <si>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</si>
  <si>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</si>
  <si>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</si>
  <si>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</si>
  <si>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</si>
  <si>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</si>
  <si>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</si>
  <si>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</si>
  <si>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</si>
  <si>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</si>
  <si>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</si>
  <si>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</si>
  <si>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</si>
  <si>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</si>
  <si>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</si>
  <si>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</si>
  <si>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</si>
  <si>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</si>
  <si>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</si>
  <si>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</si>
  <si>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</si>
  <si>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</si>
  <si>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</si>
  <si>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</si>
  <si>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</si>
  <si>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</si>
  <si>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</si>
  <si>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</si>
  <si>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</si>
  <si>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</si>
  <si>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</si>
  <si>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</si>
  <si>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</si>
  <si>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</si>
  <si>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</si>
  <si>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</si>
  <si>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</si>
  <si>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</si>
  <si>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</si>
  <si>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</si>
  <si>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</si>
  <si>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</si>
  <si>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</si>
  <si>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</si>
  <si>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</si>
  <si>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</si>
  <si>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</si>
  <si>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</si>
  <si>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</si>
  <si>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</si>
  <si>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</si>
  <si>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</si>
  <si>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</si>
  <si>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</si>
  <si>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</si>
  <si>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</si>
  <si>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</si>
  <si>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</si>
  <si>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</si>
  <si>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</si>
  <si>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</si>
  <si>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</si>
  <si>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</si>
  <si>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</si>
  <si>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</si>
  <si>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</si>
  <si>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</si>
  <si>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</si>
  <si>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</si>
  <si>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</si>
  <si>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</si>
  <si>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</si>
  <si>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</si>
  <si>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</si>
  <si>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</si>
  <si>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</si>
  <si>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</si>
  <si>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</si>
  <si>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</si>
  <si>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</si>
  <si>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</si>
  <si>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</si>
  <si>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</si>
  <si>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</si>
  <si>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</si>
  <si>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</si>
  <si>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</si>
  <si>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</si>
  <si>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</si>
  <si>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</si>
  <si>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</si>
  <si>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</si>
  <si>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</si>
  <si>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</si>
  <si>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</si>
  <si>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</si>
  <si>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</si>
  <si>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</si>
  <si>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</si>
  <si>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</si>
  <si>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</si>
  <si>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</si>
  <si>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</si>
  <si>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</si>
  <si>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</si>
  <si>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</si>
  <si>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</si>
  <si>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</si>
  <si>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</si>
  <si>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</si>
  <si>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</si>
  <si>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</si>
  <si>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</si>
  <si>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</si>
  <si>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</si>
  <si>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</si>
  <si>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</si>
  <si>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</si>
  <si>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</si>
  <si>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</si>
  <si>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</si>
  <si>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</si>
  <si>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</si>
  <si>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</si>
  <si>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</si>
  <si>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</si>
  <si>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</si>
  <si>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</si>
  <si>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</si>
  <si>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</si>
  <si>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</si>
  <si>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</si>
  <si>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</si>
  <si>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</si>
  <si>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</si>
  <si>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</si>
  <si>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</si>
  <si>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</si>
  <si>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</si>
  <si>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</si>
  <si>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</si>
  <si>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</si>
  <si>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</si>
  <si>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</si>
  <si>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</si>
  <si>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</si>
  <si>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</si>
  <si>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</si>
  <si>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</si>
  <si>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</si>
  <si>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</si>
  <si>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</si>
  <si>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</si>
  <si>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</si>
  <si>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</si>
  <si>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</si>
  <si>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</si>
  <si>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</si>
  <si>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</si>
  <si>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</si>
  <si>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</si>
  <si>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DICIEMBRE           2 0 2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</si>
</sst>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sz val="11"/>
      <color rgb="FF8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5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44" fontId="47" fillId="6" borderId="25" xfId="1" applyFont="1" applyFill="1" applyBorder="1"/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165" fontId="53" fillId="20" borderId="25" xfId="0" applyNumberFormat="1" applyFont="1" applyFill="1" applyBorder="1" applyAlignment="1">
      <alignment horizontal="center"/>
    </xf>
    <xf numFmtId="44" fontId="44" fillId="20" borderId="0" xfId="1" applyFont="1" applyFill="1"/>
    <xf numFmtId="164" fontId="3" fillId="0" borderId="79" xfId="0" applyNumberFormat="1" applyFont="1" applyBorder="1" applyAlignment="1">
      <alignment horizontal="center"/>
    </xf>
    <xf numFmtId="164" fontId="19" fillId="0" borderId="21" xfId="0" applyNumberFormat="1" applyFont="1" applyFill="1" applyBorder="1"/>
    <xf numFmtId="44" fontId="19" fillId="0" borderId="86" xfId="1" applyFont="1" applyFill="1" applyBorder="1"/>
    <xf numFmtId="44" fontId="19" fillId="0" borderId="89" xfId="1" applyFont="1" applyFill="1" applyBorder="1"/>
    <xf numFmtId="44" fontId="19" fillId="0" borderId="88" xfId="1" applyFont="1" applyFill="1" applyBorder="1"/>
    <xf numFmtId="164" fontId="2" fillId="9" borderId="77" xfId="0" applyNumberFormat="1" applyFont="1" applyFill="1" applyBorder="1"/>
    <xf numFmtId="44" fontId="2" fillId="9" borderId="77" xfId="1" applyFont="1" applyFill="1" applyBorder="1"/>
    <xf numFmtId="164" fontId="2" fillId="0" borderId="0" xfId="0" applyNumberFormat="1" applyFont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0000FF"/>
      <color rgb="FF99CCFF"/>
      <color rgb="FF66FFFF"/>
      <color rgb="FF6600FF"/>
      <color rgb="FFCCFF66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E60" sqref="E6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407"/>
      <c r="C1" s="409" t="s">
        <v>25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19" ht="16.5" thickBot="1" x14ac:dyDescent="0.3">
      <c r="B2" s="408"/>
      <c r="C2" s="3"/>
      <c r="H2" s="5"/>
      <c r="I2" s="6"/>
      <c r="J2" s="7"/>
      <c r="L2" s="8"/>
      <c r="M2" s="6"/>
      <c r="N2" s="9"/>
    </row>
    <row r="3" spans="1:19" ht="21.75" thickBot="1" x14ac:dyDescent="0.35">
      <c r="B3" s="411" t="s">
        <v>0</v>
      </c>
      <c r="C3" s="412"/>
      <c r="D3" s="10"/>
      <c r="E3" s="11"/>
      <c r="F3" s="11"/>
      <c r="H3" s="413" t="s">
        <v>26</v>
      </c>
      <c r="I3" s="413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414" t="s">
        <v>2</v>
      </c>
      <c r="F4" s="415"/>
      <c r="H4" s="416" t="s">
        <v>3</v>
      </c>
      <c r="I4" s="417"/>
      <c r="J4" s="19"/>
      <c r="K4" s="166"/>
      <c r="L4" s="20"/>
      <c r="M4" s="21" t="s">
        <v>4</v>
      </c>
      <c r="N4" s="22" t="s">
        <v>5</v>
      </c>
      <c r="P4" s="423" t="s">
        <v>6</v>
      </c>
      <c r="Q4" s="424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25">
        <f>SUM(M5:M38)</f>
        <v>247061</v>
      </c>
      <c r="N39" s="427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26"/>
      <c r="N40" s="428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429" t="s">
        <v>11</v>
      </c>
      <c r="I52" s="430"/>
      <c r="J52" s="100"/>
      <c r="K52" s="431">
        <f>I50+L50</f>
        <v>53873.49</v>
      </c>
      <c r="L52" s="432"/>
      <c r="M52" s="433">
        <f>N39+M39</f>
        <v>419924</v>
      </c>
      <c r="N52" s="434"/>
      <c r="P52" s="34"/>
      <c r="Q52" s="9"/>
    </row>
    <row r="53" spans="1:17" ht="15.75" x14ac:dyDescent="0.25">
      <c r="D53" s="435" t="s">
        <v>12</v>
      </c>
      <c r="E53" s="435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435" t="s">
        <v>95</v>
      </c>
      <c r="E54" s="435"/>
      <c r="F54" s="96">
        <v>-549976.4</v>
      </c>
      <c r="I54" s="436" t="s">
        <v>13</v>
      </c>
      <c r="J54" s="437"/>
      <c r="K54" s="438">
        <f>F56+F57+F58</f>
        <v>-24577.400000000023</v>
      </c>
      <c r="L54" s="439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440">
        <f>-C4</f>
        <v>0</v>
      </c>
      <c r="L56" s="441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18" t="s">
        <v>18</v>
      </c>
      <c r="E58" s="419"/>
      <c r="F58" s="113">
        <v>567389.35</v>
      </c>
      <c r="I58" s="420" t="s">
        <v>97</v>
      </c>
      <c r="J58" s="421"/>
      <c r="K58" s="422">
        <f>K54+K56</f>
        <v>-24577.400000000023</v>
      </c>
      <c r="L58" s="422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7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6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442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443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407"/>
      <c r="C1" s="409" t="s">
        <v>208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25" ht="16.5" thickBot="1" x14ac:dyDescent="0.3">
      <c r="B2" s="408"/>
      <c r="C2" s="3"/>
      <c r="H2" s="5"/>
      <c r="I2" s="6"/>
      <c r="J2" s="7"/>
      <c r="L2" s="8"/>
      <c r="M2" s="6"/>
      <c r="N2" s="9"/>
    </row>
    <row r="3" spans="1:25" ht="21.75" thickBot="1" x14ac:dyDescent="0.35">
      <c r="B3" s="411" t="s">
        <v>0</v>
      </c>
      <c r="C3" s="412"/>
      <c r="D3" s="10"/>
      <c r="E3" s="11"/>
      <c r="F3" s="11"/>
      <c r="H3" s="413" t="s">
        <v>26</v>
      </c>
      <c r="I3" s="413"/>
      <c r="K3" s="165"/>
      <c r="L3" s="13"/>
      <c r="M3" s="14"/>
      <c r="P3" s="450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414" t="s">
        <v>2</v>
      </c>
      <c r="F4" s="415"/>
      <c r="H4" s="416" t="s">
        <v>3</v>
      </c>
      <c r="I4" s="417"/>
      <c r="J4" s="19"/>
      <c r="K4" s="166"/>
      <c r="L4" s="20"/>
      <c r="M4" s="21" t="s">
        <v>4</v>
      </c>
      <c r="N4" s="22" t="s">
        <v>5</v>
      </c>
      <c r="P4" s="451"/>
      <c r="Q4" s="286" t="s">
        <v>209</v>
      </c>
      <c r="W4" s="460" t="s">
        <v>124</v>
      </c>
      <c r="X4" s="460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460"/>
      <c r="X5" s="460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ref="P10:P14" si="2">N10+M10+L10+I10+C10</f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464">
        <f t="shared" ref="W19" si="3"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465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466"/>
      <c r="X21" s="466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467"/>
      <c r="X23" s="467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467"/>
      <c r="X24" s="467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468"/>
      <c r="X25" s="468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468"/>
      <c r="X26" s="468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461"/>
      <c r="X27" s="462"/>
      <c r="Y27" s="463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462"/>
      <c r="X28" s="462"/>
      <c r="Y28" s="463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452">
        <f t="shared" ref="M36" si="4">SUM(M5:M35)</f>
        <v>321168.83</v>
      </c>
      <c r="N36" s="454">
        <f t="shared" ref="N36" si="5">SUM(N5:N35)</f>
        <v>467016</v>
      </c>
      <c r="O36" s="276"/>
      <c r="P36" s="277">
        <v>0</v>
      </c>
      <c r="Q36" s="456">
        <f t="shared" ref="Q36" si="6"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453"/>
      <c r="N37" s="455"/>
      <c r="O37" s="276"/>
      <c r="P37" s="277">
        <v>0</v>
      </c>
      <c r="Q37" s="457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29" t="s">
        <v>11</v>
      </c>
      <c r="I52" s="430"/>
      <c r="J52" s="100"/>
      <c r="K52" s="431">
        <f>I50+L50</f>
        <v>71911.59</v>
      </c>
      <c r="L52" s="458"/>
      <c r="M52" s="272"/>
      <c r="N52" s="272"/>
      <c r="P52" s="34"/>
      <c r="Q52" s="13"/>
    </row>
    <row r="53" spans="1:17" ht="16.5" thickBot="1" x14ac:dyDescent="0.3">
      <c r="D53" s="435" t="s">
        <v>12</v>
      </c>
      <c r="E53" s="435"/>
      <c r="F53" s="312">
        <f>F50-K52-C50</f>
        <v>-25952.549999999814</v>
      </c>
      <c r="I53" s="102"/>
      <c r="J53" s="103"/>
    </row>
    <row r="54" spans="1:17" ht="18.75" x14ac:dyDescent="0.3">
      <c r="D54" s="459" t="s">
        <v>95</v>
      </c>
      <c r="E54" s="459"/>
      <c r="F54" s="111">
        <v>-706888.38</v>
      </c>
      <c r="I54" s="436" t="s">
        <v>13</v>
      </c>
      <c r="J54" s="437"/>
      <c r="K54" s="438">
        <f>F56+F57+F58</f>
        <v>1308778.3500000003</v>
      </c>
      <c r="L54" s="438"/>
      <c r="M54" s="444" t="s">
        <v>211</v>
      </c>
      <c r="N54" s="445"/>
      <c r="O54" s="445"/>
      <c r="P54" s="445"/>
      <c r="Q54" s="446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447"/>
      <c r="N55" s="448"/>
      <c r="O55" s="448"/>
      <c r="P55" s="448"/>
      <c r="Q55" s="449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440">
        <f>-C4</f>
        <v>-567389.35</v>
      </c>
      <c r="L56" s="441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18" t="s">
        <v>18</v>
      </c>
      <c r="E58" s="419"/>
      <c r="F58" s="113">
        <v>2142307.62</v>
      </c>
      <c r="I58" s="420" t="s">
        <v>198</v>
      </c>
      <c r="J58" s="421"/>
      <c r="K58" s="422">
        <f>K54+K56</f>
        <v>741389.00000000035</v>
      </c>
      <c r="L58" s="42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8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9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70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1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1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1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1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1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1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1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1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1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1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1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1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1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1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1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1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1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1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1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1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1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1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1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1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1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1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1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1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1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1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1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1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6">
        <v>44536</v>
      </c>
      <c r="E36" s="263">
        <v>440783.04</v>
      </c>
      <c r="F36" s="365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1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1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1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1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1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1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1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1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469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470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F1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07"/>
      <c r="C1" s="409" t="s">
        <v>323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25" ht="16.5" thickBot="1" x14ac:dyDescent="0.3">
      <c r="B2" s="408"/>
      <c r="C2" s="3"/>
      <c r="H2" s="5"/>
      <c r="I2" s="6"/>
      <c r="J2" s="7"/>
      <c r="L2" s="8"/>
      <c r="M2" s="6"/>
      <c r="N2" s="9"/>
    </row>
    <row r="3" spans="1:25" ht="21.75" thickBot="1" x14ac:dyDescent="0.35">
      <c r="B3" s="411" t="s">
        <v>0</v>
      </c>
      <c r="C3" s="412"/>
      <c r="D3" s="10"/>
      <c r="E3" s="11"/>
      <c r="F3" s="11"/>
      <c r="H3" s="413" t="s">
        <v>26</v>
      </c>
      <c r="I3" s="413"/>
      <c r="K3" s="165"/>
      <c r="L3" s="13"/>
      <c r="M3" s="14"/>
      <c r="P3" s="450" t="s">
        <v>6</v>
      </c>
      <c r="R3" s="471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414" t="s">
        <v>2</v>
      </c>
      <c r="F4" s="415"/>
      <c r="H4" s="416" t="s">
        <v>3</v>
      </c>
      <c r="I4" s="417"/>
      <c r="J4" s="19"/>
      <c r="K4" s="166"/>
      <c r="L4" s="20"/>
      <c r="M4" s="21" t="s">
        <v>4</v>
      </c>
      <c r="N4" s="22" t="s">
        <v>5</v>
      </c>
      <c r="P4" s="451"/>
      <c r="Q4" s="322" t="s">
        <v>217</v>
      </c>
      <c r="R4" s="472"/>
      <c r="W4" s="460" t="s">
        <v>124</v>
      </c>
      <c r="X4" s="460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460"/>
      <c r="X5" s="460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ref="P10:P14" si="2">N10+M10+L10+I10+C10</f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464">
        <f t="shared" ref="W19" si="3"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465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466"/>
      <c r="X21" s="466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467"/>
      <c r="X23" s="467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467"/>
      <c r="X24" s="467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468"/>
      <c r="X25" s="468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468"/>
      <c r="X26" s="468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461"/>
      <c r="X27" s="462"/>
      <c r="Y27" s="463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18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462"/>
      <c r="X28" s="462"/>
      <c r="Y28" s="463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P30" s="34">
        <f t="shared" si="0"/>
        <v>139265</v>
      </c>
      <c r="Q30" s="317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</f>
        <v>8736</v>
      </c>
      <c r="N32" s="33">
        <v>9239</v>
      </c>
      <c r="P32" s="34">
        <f t="shared" si="0"/>
        <v>18308</v>
      </c>
      <c r="Q32" s="347">
        <f t="shared" si="1"/>
        <v>-23017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52">
        <f t="shared" ref="M36" si="4">SUM(M5:M35)</f>
        <v>1054774.3</v>
      </c>
      <c r="N36" s="454">
        <f t="shared" ref="N36" si="5">SUM(N5:N35)</f>
        <v>936398</v>
      </c>
      <c r="O36" s="276"/>
      <c r="P36" s="277">
        <v>0</v>
      </c>
      <c r="Q36" s="456">
        <f t="shared" ref="Q36" si="6">SUM(Q5:Q35)</f>
        <v>-37279.94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453"/>
      <c r="N37" s="455"/>
      <c r="O37" s="276"/>
      <c r="P37" s="277">
        <v>0</v>
      </c>
      <c r="Q37" s="457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2455735.06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29" t="s">
        <v>11</v>
      </c>
      <c r="I52" s="430"/>
      <c r="J52" s="100"/>
      <c r="K52" s="431">
        <f>I50+L50</f>
        <v>90750.75</v>
      </c>
      <c r="L52" s="458"/>
      <c r="M52" s="272"/>
      <c r="N52" s="272"/>
      <c r="P52" s="34"/>
      <c r="Q52" s="13"/>
    </row>
    <row r="53" spans="1:17" ht="16.5" thickBot="1" x14ac:dyDescent="0.3">
      <c r="D53" s="435" t="s">
        <v>12</v>
      </c>
      <c r="E53" s="435"/>
      <c r="F53" s="312">
        <f>F50-K52-C50</f>
        <v>1739855.03</v>
      </c>
      <c r="I53" s="102"/>
      <c r="J53" s="103"/>
    </row>
    <row r="54" spans="1:17" ht="18.75" x14ac:dyDescent="0.3">
      <c r="D54" s="459" t="s">
        <v>95</v>
      </c>
      <c r="E54" s="459"/>
      <c r="F54" s="111">
        <v>-1567070.66</v>
      </c>
      <c r="I54" s="436" t="s">
        <v>13</v>
      </c>
      <c r="J54" s="437"/>
      <c r="K54" s="438">
        <f>F56+F57+F58</f>
        <v>703192.8600000001</v>
      </c>
      <c r="L54" s="438"/>
      <c r="M54" s="444" t="s">
        <v>211</v>
      </c>
      <c r="N54" s="445"/>
      <c r="O54" s="445"/>
      <c r="P54" s="445"/>
      <c r="Q54" s="446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447"/>
      <c r="N55" s="448"/>
      <c r="O55" s="448"/>
      <c r="P55" s="448"/>
      <c r="Q55" s="449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440">
        <f>-C4</f>
        <v>-567389.35</v>
      </c>
      <c r="L56" s="441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18" t="s">
        <v>18</v>
      </c>
      <c r="E58" s="419"/>
      <c r="F58" s="113">
        <v>754143.23</v>
      </c>
      <c r="I58" s="420" t="s">
        <v>198</v>
      </c>
      <c r="J58" s="421"/>
      <c r="K58" s="422">
        <f>K54+K56</f>
        <v>135803.51000000013</v>
      </c>
      <c r="L58" s="42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23622047244094491" right="0.23622047244094491" top="0.31496062992125984" bottom="0.35433070866141736" header="0.31496062992125984" footer="0.31496062992125984"/>
  <pageSetup scale="75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workbookViewId="0">
      <selection activeCell="H84" sqref="H84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06" bestFit="1" customWidth="1"/>
    <col min="13" max="13" width="15.140625" style="1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2"/>
      <c r="E1" s="292"/>
      <c r="F1" s="379" t="s">
        <v>314</v>
      </c>
      <c r="I1" s="301" t="s">
        <v>91</v>
      </c>
      <c r="J1" s="302"/>
      <c r="K1" s="303"/>
      <c r="L1" s="404"/>
      <c r="M1" s="405"/>
      <c r="N1" s="378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9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99" t="s">
        <v>22</v>
      </c>
      <c r="M2" s="299" t="s">
        <v>23</v>
      </c>
      <c r="N2" s="309" t="s">
        <v>210</v>
      </c>
    </row>
    <row r="3" spans="1:14" ht="15.75" x14ac:dyDescent="0.25">
      <c r="A3" s="355" t="s">
        <v>195</v>
      </c>
      <c r="B3" s="356" t="s">
        <v>266</v>
      </c>
      <c r="C3" s="96">
        <v>7068.6</v>
      </c>
      <c r="D3" s="373">
        <v>44560</v>
      </c>
      <c r="E3" s="96">
        <v>7068.6</v>
      </c>
      <c r="F3" s="183">
        <f>C3-E3</f>
        <v>0</v>
      </c>
      <c r="I3" s="349" t="s">
        <v>195</v>
      </c>
      <c r="J3" s="348">
        <v>7950</v>
      </c>
      <c r="K3" s="350">
        <v>563.79999999999995</v>
      </c>
      <c r="L3" s="400">
        <v>44580</v>
      </c>
      <c r="M3" s="401">
        <v>563.79999999999995</v>
      </c>
      <c r="N3" s="183">
        <f>K3-M3</f>
        <v>0</v>
      </c>
    </row>
    <row r="4" spans="1:14" ht="18.75" x14ac:dyDescent="0.3">
      <c r="A4" s="355" t="s">
        <v>195</v>
      </c>
      <c r="B4" s="356" t="s">
        <v>267</v>
      </c>
      <c r="C4" s="96">
        <v>11495.4</v>
      </c>
      <c r="D4" s="373">
        <v>44560</v>
      </c>
      <c r="E4" s="96">
        <v>11495.4</v>
      </c>
      <c r="F4" s="137">
        <f>F3+C4-E4</f>
        <v>0</v>
      </c>
      <c r="G4" s="138"/>
      <c r="I4" s="349" t="s">
        <v>195</v>
      </c>
      <c r="J4" s="348">
        <v>7944</v>
      </c>
      <c r="K4" s="350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5" t="s">
        <v>247</v>
      </c>
      <c r="B5" s="356" t="s">
        <v>268</v>
      </c>
      <c r="C5" s="96">
        <v>276755.14</v>
      </c>
      <c r="D5" s="373">
        <v>44560</v>
      </c>
      <c r="E5" s="96">
        <v>276755.14</v>
      </c>
      <c r="F5" s="137">
        <f t="shared" ref="F5:F68" si="0">F4+C5-E5</f>
        <v>0</v>
      </c>
      <c r="I5" s="349" t="s">
        <v>195</v>
      </c>
      <c r="J5" s="348">
        <v>7952</v>
      </c>
      <c r="K5" s="350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5" t="s">
        <v>247</v>
      </c>
      <c r="B6" s="356" t="s">
        <v>269</v>
      </c>
      <c r="C6" s="96">
        <v>62881.4</v>
      </c>
      <c r="D6" s="373">
        <v>44560</v>
      </c>
      <c r="E6" s="96">
        <v>62881.4</v>
      </c>
      <c r="F6" s="137">
        <f t="shared" si="0"/>
        <v>0</v>
      </c>
      <c r="I6" s="349" t="s">
        <v>195</v>
      </c>
      <c r="J6" s="348">
        <v>7951</v>
      </c>
      <c r="K6" s="350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5" t="s">
        <v>248</v>
      </c>
      <c r="B7" s="356" t="s">
        <v>270</v>
      </c>
      <c r="C7" s="96">
        <v>7868.1</v>
      </c>
      <c r="D7" s="373">
        <v>44560</v>
      </c>
      <c r="E7" s="96">
        <v>7868.1</v>
      </c>
      <c r="F7" s="137">
        <f t="shared" si="0"/>
        <v>0</v>
      </c>
      <c r="I7" s="349" t="s">
        <v>247</v>
      </c>
      <c r="J7" s="348">
        <v>7956</v>
      </c>
      <c r="K7" s="350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5" t="s">
        <v>249</v>
      </c>
      <c r="B8" s="356" t="s">
        <v>271</v>
      </c>
      <c r="C8" s="96">
        <v>22425</v>
      </c>
      <c r="D8" s="373">
        <v>44560</v>
      </c>
      <c r="E8" s="96">
        <v>22425</v>
      </c>
      <c r="F8" s="137">
        <f t="shared" si="0"/>
        <v>0</v>
      </c>
      <c r="I8" s="349" t="s">
        <v>248</v>
      </c>
      <c r="J8" s="348">
        <v>7961</v>
      </c>
      <c r="K8" s="350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5" t="s">
        <v>250</v>
      </c>
      <c r="B9" s="356" t="s">
        <v>272</v>
      </c>
      <c r="C9" s="96">
        <v>46727.4</v>
      </c>
      <c r="D9" s="373">
        <v>44560</v>
      </c>
      <c r="E9" s="96">
        <v>46727.4</v>
      </c>
      <c r="F9" s="137">
        <f t="shared" si="0"/>
        <v>0</v>
      </c>
      <c r="I9" s="349" t="s">
        <v>249</v>
      </c>
      <c r="J9" s="348">
        <v>7971</v>
      </c>
      <c r="K9" s="350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5" t="s">
        <v>250</v>
      </c>
      <c r="B10" s="356" t="s">
        <v>273</v>
      </c>
      <c r="C10" s="96">
        <v>8457.5</v>
      </c>
      <c r="D10" s="373">
        <v>44560</v>
      </c>
      <c r="E10" s="96">
        <v>8457.5</v>
      </c>
      <c r="F10" s="137">
        <f t="shared" si="0"/>
        <v>0</v>
      </c>
      <c r="G10" s="138"/>
      <c r="I10" s="349" t="s">
        <v>249</v>
      </c>
      <c r="J10" s="348">
        <v>7972</v>
      </c>
      <c r="K10" s="350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5" t="s">
        <v>251</v>
      </c>
      <c r="B11" s="356" t="s">
        <v>274</v>
      </c>
      <c r="C11" s="96">
        <v>112011.05</v>
      </c>
      <c r="D11" s="373">
        <v>44560</v>
      </c>
      <c r="E11" s="96">
        <v>112011.05</v>
      </c>
      <c r="F11" s="137">
        <f t="shared" si="0"/>
        <v>0</v>
      </c>
      <c r="I11" s="349" t="s">
        <v>250</v>
      </c>
      <c r="J11" s="348">
        <v>7975</v>
      </c>
      <c r="K11" s="350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5" t="s">
        <v>275</v>
      </c>
      <c r="B12" s="356" t="s">
        <v>276</v>
      </c>
      <c r="C12" s="96">
        <v>5206.45</v>
      </c>
      <c r="D12" s="373">
        <v>44560</v>
      </c>
      <c r="E12" s="96">
        <v>5206.45</v>
      </c>
      <c r="F12" s="137">
        <f t="shared" si="0"/>
        <v>0</v>
      </c>
      <c r="I12" s="349" t="s">
        <v>250</v>
      </c>
      <c r="J12" s="348">
        <v>7979</v>
      </c>
      <c r="K12" s="350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5" t="s">
        <v>252</v>
      </c>
      <c r="B13" s="356" t="s">
        <v>277</v>
      </c>
      <c r="C13" s="96">
        <v>38821.5</v>
      </c>
      <c r="D13" s="373">
        <v>44560</v>
      </c>
      <c r="E13" s="96">
        <v>38821.5</v>
      </c>
      <c r="F13" s="137">
        <f t="shared" si="0"/>
        <v>0</v>
      </c>
      <c r="I13" s="349" t="s">
        <v>251</v>
      </c>
      <c r="J13" s="348">
        <v>7984</v>
      </c>
      <c r="K13" s="350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5" t="s">
        <v>252</v>
      </c>
      <c r="B14" s="356" t="s">
        <v>278</v>
      </c>
      <c r="C14" s="96">
        <v>14425.6</v>
      </c>
      <c r="D14" s="373">
        <v>44560</v>
      </c>
      <c r="E14" s="96">
        <v>14425.6</v>
      </c>
      <c r="F14" s="137">
        <f t="shared" si="0"/>
        <v>0</v>
      </c>
      <c r="I14" s="349" t="s">
        <v>252</v>
      </c>
      <c r="J14" s="348">
        <v>7996</v>
      </c>
      <c r="K14" s="350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5" t="s">
        <v>252</v>
      </c>
      <c r="B15" s="356" t="s">
        <v>279</v>
      </c>
      <c r="C15" s="96">
        <v>9421.7000000000007</v>
      </c>
      <c r="D15" s="373">
        <v>44560</v>
      </c>
      <c r="E15" s="96">
        <v>9421.7000000000007</v>
      </c>
      <c r="F15" s="137">
        <f t="shared" si="0"/>
        <v>0</v>
      </c>
      <c r="I15" s="349" t="s">
        <v>252</v>
      </c>
      <c r="J15" s="348">
        <v>8002</v>
      </c>
      <c r="K15" s="350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5" t="s">
        <v>252</v>
      </c>
      <c r="B16" s="356" t="s">
        <v>280</v>
      </c>
      <c r="C16" s="96">
        <v>9069.5</v>
      </c>
      <c r="D16" s="373">
        <v>44560</v>
      </c>
      <c r="E16" s="96">
        <v>9069.5</v>
      </c>
      <c r="F16" s="137">
        <f t="shared" si="0"/>
        <v>0</v>
      </c>
      <c r="I16" s="349" t="s">
        <v>253</v>
      </c>
      <c r="J16" s="348">
        <v>8009</v>
      </c>
      <c r="K16" s="350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5" t="s">
        <v>252</v>
      </c>
      <c r="B17" s="356" t="s">
        <v>281</v>
      </c>
      <c r="C17" s="96">
        <v>60</v>
      </c>
      <c r="D17" s="373">
        <v>44560</v>
      </c>
      <c r="E17" s="96">
        <v>60</v>
      </c>
      <c r="F17" s="137">
        <f t="shared" si="0"/>
        <v>0</v>
      </c>
      <c r="I17" s="349" t="s">
        <v>253</v>
      </c>
      <c r="J17" s="348">
        <v>8011</v>
      </c>
      <c r="K17" s="350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5" t="s">
        <v>252</v>
      </c>
      <c r="B18" s="356" t="s">
        <v>282</v>
      </c>
      <c r="C18" s="96">
        <v>16107.5</v>
      </c>
      <c r="D18" s="373">
        <v>44560</v>
      </c>
      <c r="E18" s="96">
        <v>16107.5</v>
      </c>
      <c r="F18" s="137">
        <f t="shared" si="0"/>
        <v>0</v>
      </c>
      <c r="I18" s="349" t="s">
        <v>254</v>
      </c>
      <c r="J18" s="348">
        <v>8019</v>
      </c>
      <c r="K18" s="350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5" t="s">
        <v>253</v>
      </c>
      <c r="B19" s="356" t="s">
        <v>283</v>
      </c>
      <c r="C19" s="96">
        <v>45709</v>
      </c>
      <c r="D19" s="373">
        <v>44560</v>
      </c>
      <c r="E19" s="96">
        <v>45709</v>
      </c>
      <c r="F19" s="137">
        <f t="shared" si="0"/>
        <v>0</v>
      </c>
      <c r="I19" s="349" t="s">
        <v>254</v>
      </c>
      <c r="J19" s="348">
        <v>8024</v>
      </c>
      <c r="K19" s="350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5" t="s">
        <v>254</v>
      </c>
      <c r="B20" s="356" t="s">
        <v>284</v>
      </c>
      <c r="C20" s="96">
        <v>0</v>
      </c>
      <c r="D20" s="373" t="s">
        <v>310</v>
      </c>
      <c r="E20" s="96">
        <v>0</v>
      </c>
      <c r="F20" s="137">
        <f t="shared" si="0"/>
        <v>0</v>
      </c>
      <c r="I20" s="349" t="s">
        <v>255</v>
      </c>
      <c r="J20" s="348">
        <v>8027</v>
      </c>
      <c r="K20" s="350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5" t="s">
        <v>254</v>
      </c>
      <c r="B21" s="356" t="s">
        <v>285</v>
      </c>
      <c r="C21" s="96">
        <v>58310.5</v>
      </c>
      <c r="D21" s="373">
        <v>44560</v>
      </c>
      <c r="E21" s="96">
        <v>58310.5</v>
      </c>
      <c r="F21" s="137">
        <f t="shared" si="0"/>
        <v>0</v>
      </c>
      <c r="I21" s="349" t="s">
        <v>255</v>
      </c>
      <c r="J21" s="348">
        <v>8028</v>
      </c>
      <c r="K21" s="350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5" t="s">
        <v>254</v>
      </c>
      <c r="B22" s="356" t="s">
        <v>286</v>
      </c>
      <c r="C22" s="96">
        <v>2844.3</v>
      </c>
      <c r="D22" s="373">
        <v>44560</v>
      </c>
      <c r="E22" s="96">
        <v>2844.3</v>
      </c>
      <c r="F22" s="137">
        <f t="shared" si="0"/>
        <v>0</v>
      </c>
      <c r="G22" s="138"/>
      <c r="I22" s="349" t="s">
        <v>256</v>
      </c>
      <c r="J22" s="348">
        <v>8044</v>
      </c>
      <c r="K22" s="350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5" t="s">
        <v>255</v>
      </c>
      <c r="B23" s="356" t="s">
        <v>287</v>
      </c>
      <c r="C23" s="96">
        <v>60433.2</v>
      </c>
      <c r="D23" s="373">
        <v>44560</v>
      </c>
      <c r="E23" s="96">
        <v>60433.2</v>
      </c>
      <c r="F23" s="137">
        <f t="shared" si="0"/>
        <v>0</v>
      </c>
      <c r="I23" s="349" t="s">
        <v>257</v>
      </c>
      <c r="J23" s="348">
        <v>8050</v>
      </c>
      <c r="K23" s="350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5" t="s">
        <v>256</v>
      </c>
      <c r="B24" s="356" t="s">
        <v>288</v>
      </c>
      <c r="C24" s="96">
        <v>78786.3</v>
      </c>
      <c r="D24" s="373">
        <v>44560</v>
      </c>
      <c r="E24" s="96">
        <v>78786.3</v>
      </c>
      <c r="F24" s="137">
        <f t="shared" si="0"/>
        <v>0</v>
      </c>
      <c r="I24" s="349" t="s">
        <v>257</v>
      </c>
      <c r="J24" s="348">
        <v>8056</v>
      </c>
      <c r="K24" s="350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5" t="s">
        <v>257</v>
      </c>
      <c r="B25" s="356" t="s">
        <v>289</v>
      </c>
      <c r="C25" s="96">
        <v>36160.1</v>
      </c>
      <c r="D25" s="373">
        <v>44560</v>
      </c>
      <c r="E25" s="96">
        <v>36160.1</v>
      </c>
      <c r="F25" s="137">
        <f t="shared" si="0"/>
        <v>0</v>
      </c>
      <c r="I25" s="349" t="s">
        <v>258</v>
      </c>
      <c r="J25" s="348">
        <v>8065</v>
      </c>
      <c r="K25" s="350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5" t="s">
        <v>257</v>
      </c>
      <c r="B26" s="356" t="s">
        <v>290</v>
      </c>
      <c r="C26" s="96">
        <v>2104.4</v>
      </c>
      <c r="D26" s="373">
        <v>44560</v>
      </c>
      <c r="E26" s="96">
        <v>2104.4</v>
      </c>
      <c r="F26" s="137">
        <f t="shared" si="0"/>
        <v>0</v>
      </c>
      <c r="I26" s="349" t="s">
        <v>258</v>
      </c>
      <c r="J26" s="348">
        <v>8073</v>
      </c>
      <c r="K26" s="350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5" t="s">
        <v>258</v>
      </c>
      <c r="B27" s="356" t="s">
        <v>291</v>
      </c>
      <c r="C27" s="96">
        <v>634.5</v>
      </c>
      <c r="D27" s="377">
        <v>44550</v>
      </c>
      <c r="E27" s="96">
        <v>634.5</v>
      </c>
      <c r="F27" s="137">
        <f t="shared" si="0"/>
        <v>0</v>
      </c>
      <c r="I27" s="349" t="s">
        <v>259</v>
      </c>
      <c r="J27" s="348">
        <v>8080</v>
      </c>
      <c r="K27" s="350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5" t="s">
        <v>258</v>
      </c>
      <c r="B28" s="356" t="s">
        <v>292</v>
      </c>
      <c r="C28" s="96">
        <v>47894.06</v>
      </c>
      <c r="D28" s="373">
        <v>44560</v>
      </c>
      <c r="E28" s="96">
        <v>47894.06</v>
      </c>
      <c r="F28" s="137">
        <f t="shared" si="0"/>
        <v>0</v>
      </c>
      <c r="I28" s="349" t="s">
        <v>259</v>
      </c>
      <c r="J28" s="348">
        <v>8083</v>
      </c>
      <c r="K28" s="350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5" t="s">
        <v>259</v>
      </c>
      <c r="B29" s="356" t="s">
        <v>293</v>
      </c>
      <c r="C29" s="96">
        <v>48036.26</v>
      </c>
      <c r="D29" s="373">
        <v>44560</v>
      </c>
      <c r="E29" s="96">
        <v>48036.26</v>
      </c>
      <c r="F29" s="137">
        <f t="shared" si="0"/>
        <v>0</v>
      </c>
      <c r="I29" s="349" t="s">
        <v>259</v>
      </c>
      <c r="J29" s="348">
        <v>8090</v>
      </c>
      <c r="K29" s="350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5" t="s">
        <v>260</v>
      </c>
      <c r="B30" s="356" t="s">
        <v>294</v>
      </c>
      <c r="C30" s="96">
        <v>61444</v>
      </c>
      <c r="D30" s="373">
        <v>44560</v>
      </c>
      <c r="E30" s="96">
        <v>61444</v>
      </c>
      <c r="F30" s="137">
        <f t="shared" si="0"/>
        <v>0</v>
      </c>
      <c r="G30" s="138"/>
      <c r="I30" s="349" t="s">
        <v>260</v>
      </c>
      <c r="J30" s="348">
        <v>8095</v>
      </c>
      <c r="K30" s="350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5" t="s">
        <v>260</v>
      </c>
      <c r="B31" s="356" t="s">
        <v>295</v>
      </c>
      <c r="C31" s="96">
        <v>134636</v>
      </c>
      <c r="D31" s="374">
        <v>44564</v>
      </c>
      <c r="E31" s="375">
        <v>134636</v>
      </c>
      <c r="F31" s="137">
        <f>F30+C31-E31</f>
        <v>0</v>
      </c>
      <c r="I31" s="349" t="s">
        <v>260</v>
      </c>
      <c r="J31" s="348">
        <v>8097</v>
      </c>
      <c r="K31" s="350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5" t="s">
        <v>260</v>
      </c>
      <c r="B32" s="356" t="s">
        <v>296</v>
      </c>
      <c r="C32" s="96">
        <v>2496</v>
      </c>
      <c r="D32" s="374">
        <v>44564</v>
      </c>
      <c r="E32" s="375">
        <v>2496</v>
      </c>
      <c r="F32" s="137">
        <f t="shared" si="0"/>
        <v>0</v>
      </c>
      <c r="I32" s="349" t="s">
        <v>260</v>
      </c>
      <c r="J32" s="348">
        <v>8099</v>
      </c>
      <c r="K32" s="350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5" t="s">
        <v>260</v>
      </c>
      <c r="B33" s="356" t="s">
        <v>297</v>
      </c>
      <c r="C33" s="96">
        <v>1835.32</v>
      </c>
      <c r="D33" s="374">
        <v>44564</v>
      </c>
      <c r="E33" s="375">
        <v>1835.32</v>
      </c>
      <c r="F33" s="137">
        <f t="shared" si="0"/>
        <v>0</v>
      </c>
      <c r="I33" s="349" t="s">
        <v>260</v>
      </c>
      <c r="J33" s="348">
        <v>8102</v>
      </c>
      <c r="K33" s="350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5" t="s">
        <v>261</v>
      </c>
      <c r="B34" s="356" t="s">
        <v>298</v>
      </c>
      <c r="C34" s="96">
        <v>37820</v>
      </c>
      <c r="D34" s="374">
        <v>44564</v>
      </c>
      <c r="E34" s="375">
        <v>37820</v>
      </c>
      <c r="F34" s="137">
        <f t="shared" si="0"/>
        <v>0</v>
      </c>
      <c r="I34" s="349" t="s">
        <v>261</v>
      </c>
      <c r="J34" s="348">
        <v>8104</v>
      </c>
      <c r="K34" s="350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5" t="s">
        <v>261</v>
      </c>
      <c r="B35" s="356" t="s">
        <v>299</v>
      </c>
      <c r="C35" s="96">
        <v>20355.400000000001</v>
      </c>
      <c r="D35" s="374">
        <v>44564</v>
      </c>
      <c r="E35" s="375">
        <v>20355.400000000001</v>
      </c>
      <c r="F35" s="137">
        <f t="shared" si="0"/>
        <v>0</v>
      </c>
      <c r="I35" s="349" t="s">
        <v>261</v>
      </c>
      <c r="J35" s="348">
        <v>8105</v>
      </c>
      <c r="K35" s="350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5" t="s">
        <v>300</v>
      </c>
      <c r="B36" s="356" t="s">
        <v>301</v>
      </c>
      <c r="C36" s="96">
        <v>37968.800000000003</v>
      </c>
      <c r="D36" s="397">
        <v>44580</v>
      </c>
      <c r="E36" s="398">
        <v>37968.800000000003</v>
      </c>
      <c r="F36" s="137">
        <f t="shared" si="0"/>
        <v>0</v>
      </c>
      <c r="I36" s="349" t="s">
        <v>261</v>
      </c>
      <c r="J36" s="348">
        <v>8110</v>
      </c>
      <c r="K36" s="350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5" t="s">
        <v>262</v>
      </c>
      <c r="B37" s="356" t="s">
        <v>302</v>
      </c>
      <c r="C37" s="96">
        <v>38370.6</v>
      </c>
      <c r="D37" s="397">
        <v>44580</v>
      </c>
      <c r="E37" s="398">
        <v>38370.6</v>
      </c>
      <c r="F37" s="137">
        <f t="shared" si="0"/>
        <v>0</v>
      </c>
      <c r="I37" s="359" t="s">
        <v>261</v>
      </c>
      <c r="J37" s="360">
        <v>8114</v>
      </c>
      <c r="K37" s="361">
        <v>78024.399999999994</v>
      </c>
      <c r="L37" s="400">
        <v>44580</v>
      </c>
      <c r="M37" s="402">
        <v>78024.399999999994</v>
      </c>
      <c r="N37" s="362">
        <f t="shared" si="1"/>
        <v>0</v>
      </c>
    </row>
    <row r="38" spans="1:14" ht="15.75" x14ac:dyDescent="0.25">
      <c r="A38" s="355" t="s">
        <v>262</v>
      </c>
      <c r="B38" s="356" t="s">
        <v>303</v>
      </c>
      <c r="C38" s="96">
        <v>2250</v>
      </c>
      <c r="D38" s="397">
        <v>44580</v>
      </c>
      <c r="E38" s="398">
        <v>2250</v>
      </c>
      <c r="F38" s="137">
        <f t="shared" si="0"/>
        <v>0</v>
      </c>
      <c r="I38" s="363" t="s">
        <v>262</v>
      </c>
      <c r="J38" s="38">
        <v>8133</v>
      </c>
      <c r="K38" s="69">
        <v>7344.28</v>
      </c>
      <c r="L38" s="400">
        <v>44580</v>
      </c>
      <c r="M38" s="66">
        <v>7344.28</v>
      </c>
      <c r="N38" s="364">
        <f t="shared" si="1"/>
        <v>0</v>
      </c>
    </row>
    <row r="39" spans="1:14" ht="15" customHeight="1" thickBot="1" x14ac:dyDescent="0.3">
      <c r="A39" s="355" t="s">
        <v>263</v>
      </c>
      <c r="B39" s="356" t="s">
        <v>304</v>
      </c>
      <c r="C39" s="96">
        <v>36332.379999999997</v>
      </c>
      <c r="D39" s="397">
        <v>44580</v>
      </c>
      <c r="E39" s="398">
        <v>36332.379999999997</v>
      </c>
      <c r="F39" s="137">
        <f t="shared" si="0"/>
        <v>0</v>
      </c>
      <c r="I39" s="351" t="s">
        <v>263</v>
      </c>
      <c r="J39" s="352">
        <v>8144</v>
      </c>
      <c r="K39" s="353">
        <v>0</v>
      </c>
      <c r="L39" s="400">
        <v>44580</v>
      </c>
      <c r="M39" s="403">
        <v>0</v>
      </c>
      <c r="N39" s="354">
        <f t="shared" si="1"/>
        <v>0</v>
      </c>
    </row>
    <row r="40" spans="1:14" ht="17.25" thickTop="1" thickBot="1" x14ac:dyDescent="0.3">
      <c r="A40" s="355" t="s">
        <v>263</v>
      </c>
      <c r="B40" s="356" t="s">
        <v>305</v>
      </c>
      <c r="C40" s="96">
        <v>31011.599999999999</v>
      </c>
      <c r="D40" s="397">
        <v>44580</v>
      </c>
      <c r="E40" s="398">
        <v>31011.599999999999</v>
      </c>
      <c r="F40" s="137">
        <f t="shared" si="0"/>
        <v>0</v>
      </c>
      <c r="I40" s="349" t="s">
        <v>263</v>
      </c>
      <c r="J40" s="348">
        <v>8145</v>
      </c>
      <c r="K40" s="350">
        <v>2592.81</v>
      </c>
      <c r="L40" s="400">
        <v>44580</v>
      </c>
      <c r="M40" s="401">
        <v>2592.81</v>
      </c>
      <c r="N40" s="354">
        <f t="shared" si="1"/>
        <v>0</v>
      </c>
    </row>
    <row r="41" spans="1:14" ht="17.25" thickTop="1" thickBot="1" x14ac:dyDescent="0.3">
      <c r="A41" s="355" t="s">
        <v>306</v>
      </c>
      <c r="B41" s="356" t="s">
        <v>307</v>
      </c>
      <c r="C41" s="96">
        <v>95276.3</v>
      </c>
      <c r="D41" s="397">
        <v>44580</v>
      </c>
      <c r="E41" s="398">
        <v>95276.3</v>
      </c>
      <c r="F41" s="137">
        <f t="shared" si="0"/>
        <v>0</v>
      </c>
      <c r="I41" s="349" t="s">
        <v>263</v>
      </c>
      <c r="J41" s="348">
        <v>8148</v>
      </c>
      <c r="K41" s="350">
        <v>89838.6</v>
      </c>
      <c r="L41" s="400">
        <v>44580</v>
      </c>
      <c r="M41" s="401">
        <v>89838.6</v>
      </c>
      <c r="N41" s="354">
        <f t="shared" si="1"/>
        <v>0</v>
      </c>
    </row>
    <row r="42" spans="1:14" ht="17.25" thickTop="1" thickBot="1" x14ac:dyDescent="0.3">
      <c r="A42" s="355" t="s">
        <v>306</v>
      </c>
      <c r="B42" s="356" t="s">
        <v>308</v>
      </c>
      <c r="C42" s="96">
        <v>4262.3999999999996</v>
      </c>
      <c r="D42" s="397">
        <v>44580</v>
      </c>
      <c r="E42" s="398">
        <v>4262.3999999999996</v>
      </c>
      <c r="F42" s="137">
        <f t="shared" si="0"/>
        <v>0</v>
      </c>
      <c r="I42" s="349" t="s">
        <v>264</v>
      </c>
      <c r="J42" s="348">
        <v>8164</v>
      </c>
      <c r="K42" s="350">
        <v>10475.799999999999</v>
      </c>
      <c r="L42" s="400">
        <v>44580</v>
      </c>
      <c r="M42" s="401">
        <v>10475.799999999999</v>
      </c>
      <c r="N42" s="354">
        <f t="shared" si="1"/>
        <v>0</v>
      </c>
    </row>
    <row r="43" spans="1:14" ht="17.25" thickTop="1" thickBot="1" x14ac:dyDescent="0.3">
      <c r="A43" s="355" t="s">
        <v>264</v>
      </c>
      <c r="B43" s="356" t="s">
        <v>309</v>
      </c>
      <c r="C43" s="96">
        <v>33297.4</v>
      </c>
      <c r="D43" s="397">
        <v>44580</v>
      </c>
      <c r="E43" s="398">
        <v>33297.4</v>
      </c>
      <c r="F43" s="137">
        <f t="shared" si="0"/>
        <v>0</v>
      </c>
      <c r="I43" s="349" t="s">
        <v>264</v>
      </c>
      <c r="J43" s="348">
        <v>8169</v>
      </c>
      <c r="K43" s="350">
        <v>21719.4</v>
      </c>
      <c r="L43" s="400">
        <v>44580</v>
      </c>
      <c r="M43" s="401">
        <v>21719.4</v>
      </c>
      <c r="N43" s="354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9" t="s">
        <v>264</v>
      </c>
      <c r="J44" s="348">
        <v>8170</v>
      </c>
      <c r="K44" s="350">
        <v>57983.8</v>
      </c>
      <c r="L44" s="400">
        <v>44580</v>
      </c>
      <c r="M44" s="401">
        <v>57983.8</v>
      </c>
      <c r="N44" s="354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140"/>
      <c r="M45" s="69"/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140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140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140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140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140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7"/>
      <c r="J57" s="358"/>
      <c r="K57" s="34"/>
      <c r="L57" s="147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7"/>
      <c r="J58" s="358"/>
      <c r="K58" s="34"/>
      <c r="L58" s="147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7"/>
      <c r="J59" s="358"/>
      <c r="K59" s="34"/>
      <c r="L59" s="147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7"/>
      <c r="J60" s="358"/>
      <c r="K60" s="34"/>
      <c r="L60" s="147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7"/>
      <c r="J61" s="358"/>
      <c r="K61" s="34"/>
      <c r="L61" s="147"/>
      <c r="M61" s="34"/>
      <c r="N61" s="137">
        <f t="shared" si="2"/>
        <v>0</v>
      </c>
    </row>
    <row r="62" spans="1:14" ht="15.75" hidden="1" x14ac:dyDescent="0.25">
      <c r="A62" s="357"/>
      <c r="B62" s="358"/>
      <c r="C62" s="34"/>
      <c r="D62" s="118"/>
      <c r="E62" s="34"/>
      <c r="F62" s="137">
        <f t="shared" si="0"/>
        <v>0</v>
      </c>
      <c r="I62" s="357"/>
      <c r="J62" s="358"/>
      <c r="K62" s="34"/>
      <c r="L62" s="147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148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148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148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148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148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148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ref="F69:F71" si="3">F68+C69-E69</f>
        <v>0</v>
      </c>
      <c r="I69" s="134"/>
      <c r="J69" s="139"/>
      <c r="K69" s="69"/>
      <c r="L69" s="148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3"/>
        <v>0</v>
      </c>
      <c r="I70" s="134"/>
      <c r="J70" s="139"/>
      <c r="K70" s="69"/>
      <c r="L70" s="148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3"/>
        <v>0</v>
      </c>
      <c r="I71" s="134"/>
      <c r="J71" s="139"/>
      <c r="K71" s="69"/>
      <c r="L71" s="148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ref="F72:F73" si="4">F71+C72-E72</f>
        <v>0</v>
      </c>
      <c r="I72" s="134"/>
      <c r="J72" s="139"/>
      <c r="K72" s="69"/>
      <c r="L72" s="148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 t="shared" si="4"/>
        <v>0</v>
      </c>
      <c r="I73" s="149"/>
      <c r="J73" s="150"/>
      <c r="K73" s="151">
        <v>0</v>
      </c>
      <c r="L73" s="152"/>
      <c r="M73" s="151"/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147"/>
      <c r="N74" s="153">
        <f>SUM(N3:N73)</f>
        <v>0</v>
      </c>
    </row>
    <row r="75" spans="1:14" ht="15.75" thickBot="1" x14ac:dyDescent="0.3">
      <c r="B75" s="213"/>
      <c r="C75" s="214"/>
      <c r="D75" s="256"/>
      <c r="E75" s="3"/>
      <c r="F75" s="469" t="s">
        <v>207</v>
      </c>
      <c r="K75" s="1"/>
      <c r="L75" s="147"/>
      <c r="N75" s="1"/>
    </row>
    <row r="76" spans="1:14" x14ac:dyDescent="0.25">
      <c r="B76" s="98"/>
      <c r="C76" s="1"/>
      <c r="D76" s="256"/>
      <c r="E76" s="3"/>
      <c r="F76" s="470"/>
      <c r="K76" s="1"/>
      <c r="L76" s="147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x14ac:dyDescent="0.25">
      <c r="A80"/>
      <c r="B80" s="23"/>
      <c r="F80"/>
      <c r="I80"/>
      <c r="J80" s="194"/>
      <c r="N80"/>
    </row>
    <row r="81" spans="1:14" x14ac:dyDescent="0.25">
      <c r="A81"/>
      <c r="B81" s="23"/>
      <c r="F81"/>
      <c r="I81"/>
      <c r="J81" s="194"/>
      <c r="N81"/>
    </row>
    <row r="82" spans="1:14" x14ac:dyDescent="0.25">
      <c r="A82"/>
      <c r="B82" s="23"/>
      <c r="F82"/>
      <c r="I82"/>
      <c r="J82" s="194"/>
      <c r="N82"/>
    </row>
    <row r="83" spans="1:14" x14ac:dyDescent="0.25">
      <c r="A83"/>
      <c r="B83" s="23"/>
      <c r="F83"/>
      <c r="I83"/>
      <c r="J83" s="194"/>
      <c r="N83"/>
    </row>
    <row r="84" spans="1:14" x14ac:dyDescent="0.25">
      <c r="A84"/>
      <c r="B84" s="23"/>
      <c r="F84"/>
      <c r="I84"/>
      <c r="J84" s="194"/>
      <c r="N8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 s="98"/>
      <c r="N89"/>
    </row>
    <row r="90" spans="1:14" x14ac:dyDescent="0.25">
      <c r="A90"/>
      <c r="B90" s="23"/>
      <c r="E90"/>
      <c r="F90"/>
      <c r="I90"/>
      <c r="J90" s="194"/>
      <c r="M90" s="98"/>
      <c r="N90"/>
    </row>
    <row r="91" spans="1:14" x14ac:dyDescent="0.25">
      <c r="A91"/>
      <c r="B91" s="23"/>
      <c r="E91"/>
      <c r="F91"/>
      <c r="I91"/>
      <c r="J91" s="194"/>
      <c r="M91" s="98"/>
      <c r="N91"/>
    </row>
    <row r="92" spans="1:14" x14ac:dyDescent="0.25">
      <c r="A92"/>
      <c r="B92" s="23"/>
      <c r="E92"/>
      <c r="F92"/>
      <c r="I92"/>
      <c r="J92" s="194"/>
      <c r="M92" s="98"/>
      <c r="N92"/>
    </row>
    <row r="93" spans="1:14" x14ac:dyDescent="0.25">
      <c r="A93"/>
      <c r="B93" s="23"/>
      <c r="E93"/>
      <c r="F93"/>
      <c r="I93"/>
      <c r="J93" s="194"/>
      <c r="M93" s="98"/>
      <c r="N93"/>
    </row>
    <row r="94" spans="1:14" x14ac:dyDescent="0.25">
      <c r="A94"/>
      <c r="B94" s="23"/>
      <c r="E94"/>
      <c r="F94"/>
      <c r="I94"/>
      <c r="J94" s="194"/>
      <c r="M94" s="98"/>
      <c r="N94"/>
    </row>
    <row r="95" spans="1:14" x14ac:dyDescent="0.25">
      <c r="B95" s="23"/>
      <c r="E95"/>
      <c r="J95" s="194"/>
      <c r="M95" s="98"/>
    </row>
    <row r="96" spans="1:14" x14ac:dyDescent="0.25">
      <c r="B96" s="23"/>
      <c r="E96"/>
      <c r="J96" s="194"/>
      <c r="M96" s="98"/>
    </row>
    <row r="97" spans="2:13" x14ac:dyDescent="0.25">
      <c r="B97" s="23"/>
      <c r="E97"/>
      <c r="J97" s="194"/>
      <c r="M97" s="98"/>
    </row>
    <row r="98" spans="2:13" x14ac:dyDescent="0.25">
      <c r="B98" s="23"/>
      <c r="E98"/>
      <c r="J98" s="194"/>
      <c r="M98" s="98"/>
    </row>
    <row r="99" spans="2:13" x14ac:dyDescent="0.25">
      <c r="B99" s="23"/>
      <c r="E99"/>
      <c r="J99" s="194"/>
      <c r="M99" s="98"/>
    </row>
    <row r="100" spans="2:13" x14ac:dyDescent="0.25">
      <c r="B100" s="23"/>
      <c r="E100"/>
      <c r="J100" s="194"/>
      <c r="M100" s="98"/>
    </row>
    <row r="101" spans="2:13" x14ac:dyDescent="0.25">
      <c r="B101" s="23"/>
      <c r="E101"/>
      <c r="J101" s="194"/>
      <c r="M101" s="98"/>
    </row>
    <row r="102" spans="2:13" x14ac:dyDescent="0.25">
      <c r="B102" s="23"/>
      <c r="E102"/>
      <c r="J102" s="194"/>
      <c r="M102" s="98"/>
    </row>
    <row r="103" spans="2:13" x14ac:dyDescent="0.25">
      <c r="B103" s="23"/>
      <c r="E103"/>
      <c r="J103" s="194"/>
      <c r="M103" s="98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14" sqref="F14"/>
    </sheetView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479" t="s">
        <v>320</v>
      </c>
      <c r="D1" s="479"/>
      <c r="E1" s="480"/>
      <c r="F1" s="386"/>
    </row>
    <row r="2" spans="2:6" ht="15.75" x14ac:dyDescent="0.25">
      <c r="B2" s="382"/>
      <c r="C2" s="383"/>
      <c r="D2" s="384"/>
      <c r="E2" s="385"/>
      <c r="F2" s="392"/>
    </row>
    <row r="3" spans="2:6" ht="15.75" x14ac:dyDescent="0.25">
      <c r="B3" s="387"/>
      <c r="C3" s="380"/>
      <c r="D3" s="381"/>
      <c r="E3" s="252"/>
      <c r="F3" s="393"/>
    </row>
    <row r="4" spans="2:6" ht="18.75" x14ac:dyDescent="0.3">
      <c r="B4" s="481" t="s">
        <v>316</v>
      </c>
      <c r="C4" s="482"/>
      <c r="D4" s="482"/>
      <c r="E4" s="482"/>
      <c r="F4" s="394">
        <v>499853.16</v>
      </c>
    </row>
    <row r="5" spans="2:6" ht="15.75" x14ac:dyDescent="0.25">
      <c r="B5" s="387"/>
      <c r="C5" s="380"/>
      <c r="D5" s="381"/>
      <c r="E5" s="252"/>
      <c r="F5" s="395">
        <v>0</v>
      </c>
    </row>
    <row r="6" spans="2:6" ht="18.75" x14ac:dyDescent="0.3">
      <c r="B6" s="483" t="s">
        <v>317</v>
      </c>
      <c r="C6" s="484"/>
      <c r="D6" s="484"/>
      <c r="E6" s="484"/>
      <c r="F6" s="394">
        <v>781251.72</v>
      </c>
    </row>
    <row r="7" spans="2:6" ht="16.5" thickBot="1" x14ac:dyDescent="0.3">
      <c r="B7" s="387"/>
      <c r="C7" s="380"/>
      <c r="D7" s="381"/>
      <c r="E7" s="252"/>
      <c r="F7" s="396">
        <v>0</v>
      </c>
    </row>
    <row r="8" spans="2:6" ht="15.75" x14ac:dyDescent="0.25">
      <c r="B8" s="387"/>
      <c r="C8" s="380"/>
      <c r="D8" s="381"/>
      <c r="E8" s="485" t="s">
        <v>315</v>
      </c>
      <c r="F8" s="487">
        <f>SUM(F4:F7)</f>
        <v>1281104.8799999999</v>
      </c>
    </row>
    <row r="9" spans="2:6" ht="16.5" thickBot="1" x14ac:dyDescent="0.3">
      <c r="B9" s="387"/>
      <c r="C9" s="380"/>
      <c r="D9" s="381"/>
      <c r="E9" s="486"/>
      <c r="F9" s="488"/>
    </row>
    <row r="10" spans="2:6" ht="15.75" x14ac:dyDescent="0.25">
      <c r="B10" s="387"/>
      <c r="C10" s="380"/>
      <c r="D10" s="381"/>
      <c r="E10" s="252"/>
      <c r="F10" s="393"/>
    </row>
    <row r="11" spans="2:6" ht="15.75" x14ac:dyDescent="0.25">
      <c r="B11" s="387"/>
      <c r="C11" s="380"/>
      <c r="D11" s="381"/>
      <c r="E11" s="252"/>
      <c r="F11" s="393"/>
    </row>
    <row r="12" spans="2:6" ht="15.75" x14ac:dyDescent="0.25">
      <c r="B12" s="387"/>
      <c r="C12" s="380"/>
      <c r="D12" s="381"/>
      <c r="E12" s="252"/>
      <c r="F12" s="393"/>
    </row>
    <row r="13" spans="2:6" ht="18.75" x14ac:dyDescent="0.3">
      <c r="B13" s="489" t="s">
        <v>318</v>
      </c>
      <c r="C13" s="490"/>
      <c r="D13" s="490"/>
      <c r="E13" s="490"/>
      <c r="F13" s="394">
        <v>255460.4</v>
      </c>
    </row>
    <row r="14" spans="2:6" ht="15.75" x14ac:dyDescent="0.25">
      <c r="B14" s="387"/>
      <c r="C14" s="380"/>
      <c r="D14" s="381"/>
      <c r="E14" s="252"/>
      <c r="F14" s="395">
        <v>0</v>
      </c>
    </row>
    <row r="15" spans="2:6" ht="18.75" x14ac:dyDescent="0.3">
      <c r="B15" s="489" t="s">
        <v>319</v>
      </c>
      <c r="C15" s="490"/>
      <c r="D15" s="490"/>
      <c r="E15" s="490"/>
      <c r="F15" s="394">
        <v>6037.34</v>
      </c>
    </row>
    <row r="16" spans="2:6" ht="16.5" thickBot="1" x14ac:dyDescent="0.3">
      <c r="B16" s="387"/>
      <c r="C16" s="380"/>
      <c r="D16" s="381"/>
      <c r="E16" s="252"/>
      <c r="F16" s="396">
        <v>0</v>
      </c>
    </row>
    <row r="17" spans="2:6" ht="18.75" customHeight="1" x14ac:dyDescent="0.25">
      <c r="B17" s="387"/>
      <c r="C17" s="380"/>
      <c r="D17" s="381"/>
      <c r="E17" s="491" t="s">
        <v>315</v>
      </c>
      <c r="F17" s="493">
        <f>SUM(F13:F16)</f>
        <v>261497.74</v>
      </c>
    </row>
    <row r="18" spans="2:6" ht="16.5" thickBot="1" x14ac:dyDescent="0.3">
      <c r="B18" s="387"/>
      <c r="C18" s="380"/>
      <c r="D18" s="381"/>
      <c r="E18" s="492"/>
      <c r="F18" s="494"/>
    </row>
    <row r="19" spans="2:6" ht="15.75" x14ac:dyDescent="0.25">
      <c r="B19" s="387"/>
      <c r="C19" s="380"/>
      <c r="D19" s="381"/>
      <c r="E19" s="252"/>
      <c r="F19" s="393"/>
    </row>
    <row r="20" spans="2:6" ht="15.75" x14ac:dyDescent="0.25">
      <c r="B20" s="387"/>
      <c r="C20" s="380"/>
      <c r="D20" s="381"/>
      <c r="E20" s="252"/>
      <c r="F20" s="393"/>
    </row>
    <row r="21" spans="2:6" ht="16.5" thickBot="1" x14ac:dyDescent="0.3">
      <c r="B21" s="388"/>
      <c r="C21" s="389"/>
      <c r="D21" s="390"/>
      <c r="E21" s="391"/>
      <c r="F21" s="393"/>
    </row>
    <row r="22" spans="2:6" x14ac:dyDescent="0.25">
      <c r="B22" s="473" t="s">
        <v>321</v>
      </c>
      <c r="C22" s="474"/>
      <c r="D22" s="474"/>
      <c r="E22" s="474"/>
      <c r="F22" s="477">
        <v>12020</v>
      </c>
    </row>
    <row r="23" spans="2:6" ht="15.75" thickBot="1" x14ac:dyDescent="0.3">
      <c r="B23" s="475"/>
      <c r="C23" s="476"/>
      <c r="D23" s="476"/>
      <c r="E23" s="476"/>
      <c r="F23" s="478"/>
    </row>
    <row r="24" spans="2:6" ht="15.75" x14ac:dyDescent="0.25">
      <c r="B24" s="355"/>
      <c r="C24" s="356"/>
      <c r="D24" s="96"/>
      <c r="E24" s="373"/>
      <c r="F24" s="393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Hoja4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2022-01-21T15:45:52Z</cp:lastPrinted>
  <dcterms:created xsi:type="dcterms:W3CDTF">2021-11-04T19:08:42Z</dcterms:created>
  <dcterms:modified xsi:type="dcterms:W3CDTF">2022-01-21T16:13:03Z</dcterms:modified>
</cp:coreProperties>
</file>