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/>
  </bookViews>
  <sheets>
    <sheet name="A G O S T O    2 0 2 1     " sheetId="1" r:id="rId1"/>
    <sheet name="REMISIONES  AGOSTO 2021    " sheetId="2" r:id="rId2"/>
    <sheet name="Hoja3" sheetId="3" r:id="rId3"/>
    <sheet name="Hoja2" sheetId="5" r:id="rId4"/>
    <sheet name="CANCELACIONES         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1" l="1"/>
  <c r="Q39" i="1"/>
  <c r="M23" i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3" i="1"/>
  <c r="Q34" i="1"/>
  <c r="Q35" i="1"/>
  <c r="Q36" i="1"/>
  <c r="Q37" i="1"/>
  <c r="Q38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P34" i="1"/>
  <c r="P35" i="1"/>
  <c r="P36" i="1"/>
  <c r="P37" i="1"/>
  <c r="P38" i="1"/>
  <c r="M5" i="1"/>
  <c r="P5" i="1"/>
  <c r="P39" i="1" l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42" i="1"/>
  <c r="C42" i="1"/>
  <c r="M39" i="1"/>
  <c r="N39" i="1"/>
  <c r="L42" i="1"/>
  <c r="F42" i="1"/>
  <c r="K44" i="1" l="1"/>
  <c r="F45" i="1" s="1"/>
  <c r="F48" i="1" l="1"/>
  <c r="K46" i="1" s="1"/>
  <c r="K50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<sst xmlns="http://schemas.openxmlformats.org/spreadsheetml/2006/main" count="74" uniqueCount="50">
  <si>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</si>
  <si>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</si>
  <si>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</si>
  <si>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</si>
  <si>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</si>
  <si>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</si>
  <si>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</si>
  <si>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</si>
  <si>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</si>
  <si>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</si>
  <si>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</si>
  <si>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</si>
  <si>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</si>
  <si>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</si>
  <si>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</si>
  <si>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</si>
  <si>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</si>
  <si>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</si>
  <si>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EFECTIVO PENDIENTE DE DEPOSITAR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</si>
  <si>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</si>
  <si>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</si>
  <si>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</si>
  <si>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</si>
  <si>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</si>
  <si>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</si>
  <si>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</si>
  <si>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</si>
  <si>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</si>
  <si>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</si>
  <si>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</si>
  <si>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</si>
  <si>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</si>
  <si>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</si>
  <si>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</si>
  <si>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</si>
  <si>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</si>
  <si>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</si>
  <si>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</si>
  <si>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</si>
  <si>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</si>
  <si>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</si>
  <si>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</si>
  <si>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</si>
  <si>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</si>
  <si>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</si>
  <si>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# 1243</t>
  </si>
  <si>
    <t>#  1338</t>
  </si>
  <si>
    <t># 1339</t>
  </si>
  <si>
    <t>CABEZA-CEBOLLA</t>
  </si>
  <si>
    <t>LONGANIZA-CHOTIZO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</si>
</sst>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7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0" fontId="20" fillId="0" borderId="0" xfId="0" applyFont="1" applyFill="1" applyAlignment="1">
      <alignment horizontal="center" wrapText="1"/>
    </xf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165" fontId="19" fillId="0" borderId="23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37" fillId="0" borderId="54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4" xfId="1" applyFont="1" applyFill="1" applyBorder="1"/>
    <xf numFmtId="0" fontId="14" fillId="0" borderId="0" xfId="0" applyFont="1"/>
    <xf numFmtId="164" fontId="35" fillId="0" borderId="55" xfId="0" applyNumberFormat="1" applyFont="1" applyBorder="1" applyAlignment="1">
      <alignment horizontal="center"/>
    </xf>
    <xf numFmtId="1" fontId="36" fillId="0" borderId="55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35" fillId="0" borderId="23" xfId="0" applyNumberFormat="1" applyFont="1" applyBorder="1" applyAlignment="1">
      <alignment horizontal="center"/>
    </xf>
    <xf numFmtId="1" fontId="36" fillId="0" borderId="23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6" xfId="0" applyNumberFormat="1" applyFont="1" applyBorder="1" applyAlignment="1">
      <alignment horizontal="center"/>
    </xf>
    <xf numFmtId="1" fontId="36" fillId="0" borderId="56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4" xfId="1" applyFont="1" applyFill="1" applyBorder="1"/>
    <xf numFmtId="44" fontId="13" fillId="0" borderId="0" xfId="1" applyFont="1"/>
    <xf numFmtId="0" fontId="34" fillId="5" borderId="6" xfId="0" applyFont="1" applyFill="1" applyBorder="1" applyAlignment="1">
      <alignment vertical="center"/>
    </xf>
    <xf numFmtId="0" fontId="0" fillId="5" borderId="7" xfId="0" applyFill="1" applyBorder="1"/>
    <xf numFmtId="44" fontId="1" fillId="5" borderId="7" xfId="1" applyFill="1" applyBorder="1"/>
    <xf numFmtId="164" fontId="39" fillId="5" borderId="57" xfId="0" applyNumberFormat="1" applyFont="1" applyFill="1" applyBorder="1" applyAlignment="1">
      <alignment horizontal="center" vertical="center"/>
    </xf>
    <xf numFmtId="44" fontId="15" fillId="7" borderId="0" xfId="1" applyFont="1" applyFill="1" applyAlignment="1">
      <alignment horizontal="center"/>
    </xf>
    <xf numFmtId="44" fontId="15" fillId="7" borderId="14" xfId="1" applyFont="1" applyFill="1" applyBorder="1" applyAlignment="1">
      <alignment horizontal="center"/>
    </xf>
    <xf numFmtId="44" fontId="2" fillId="5" borderId="0" xfId="1" applyFont="1" applyFill="1"/>
    <xf numFmtId="44" fontId="3" fillId="5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0" fontId="2" fillId="0" borderId="19" xfId="0" applyFont="1" applyBorder="1" applyAlignment="1">
      <alignment horizontal="center"/>
    </xf>
    <xf numFmtId="44" fontId="2" fillId="0" borderId="19" xfId="1" applyFont="1" applyBorder="1"/>
    <xf numFmtId="0" fontId="20" fillId="0" borderId="19" xfId="0" applyFont="1" applyBorder="1"/>
    <xf numFmtId="44" fontId="2" fillId="0" borderId="23" xfId="1" applyFont="1" applyBorder="1"/>
    <xf numFmtId="44" fontId="20" fillId="0" borderId="23" xfId="1" applyFont="1" applyBorder="1"/>
    <xf numFmtId="165" fontId="2" fillId="0" borderId="58" xfId="0" applyNumberFormat="1" applyFont="1" applyBorder="1"/>
    <xf numFmtId="44" fontId="20" fillId="0" borderId="58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0" fontId="40" fillId="6" borderId="6" xfId="0" applyFont="1" applyFill="1" applyBorder="1" applyAlignment="1">
      <alignment horizontal="center"/>
    </xf>
    <xf numFmtId="0" fontId="40" fillId="6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44" fontId="2" fillId="4" borderId="50" xfId="1" applyFont="1" applyFill="1" applyBorder="1" applyAlignment="1">
      <alignment horizontal="center" wrapText="1"/>
    </xf>
    <xf numFmtId="44" fontId="2" fillId="4" borderId="51" xfId="1" applyFont="1" applyFill="1" applyBorder="1" applyAlignment="1">
      <alignment horizontal="center" wrapText="1"/>
    </xf>
    <xf numFmtId="44" fontId="2" fillId="4" borderId="31" xfId="1" applyFont="1" applyFill="1" applyBorder="1" applyAlignment="1">
      <alignment horizontal="center" wrapText="1"/>
    </xf>
    <xf numFmtId="44" fontId="2" fillId="4" borderId="4" xfId="1" applyFont="1" applyFill="1" applyBorder="1" applyAlignment="1">
      <alignment horizontal="center" wrapText="1"/>
    </xf>
    <xf numFmtId="44" fontId="31" fillId="4" borderId="51" xfId="1" applyFont="1" applyFill="1" applyBorder="1" applyAlignment="1">
      <alignment horizontal="center" vertical="center" wrapText="1"/>
    </xf>
    <xf numFmtId="44" fontId="31" fillId="4" borderId="52" xfId="1" applyFont="1" applyFill="1" applyBorder="1" applyAlignment="1">
      <alignment horizontal="center" vertical="center" wrapText="1"/>
    </xf>
    <xf numFmtId="44" fontId="31" fillId="4" borderId="4" xfId="1" applyFont="1" applyFill="1" applyBorder="1" applyAlignment="1">
      <alignment horizontal="center" vertical="center" wrapText="1"/>
    </xf>
    <xf numFmtId="44" fontId="31" fillId="4" borderId="53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0" fontId="19" fillId="0" borderId="19" xfId="0" applyFont="1" applyBorder="1"/>
    <xf numFmtId="16" fontId="20" fillId="0" borderId="25" xfId="0" applyNumberFormat="1" applyFont="1" applyFill="1" applyBorder="1" applyAlignment="1">
      <alignment horizontal="center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33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295275</xdr:colOff>
      <xdr:row>43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45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45</xdr:row>
      <xdr:rowOff>85725</xdr:rowOff>
    </xdr:from>
    <xdr:to>
      <xdr:col>7</xdr:col>
      <xdr:colOff>695325</xdr:colOff>
      <xdr:row>49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72"/>
  <sheetViews>
    <sheetView tabSelected="1" topLeftCell="J22" workbookViewId="0">
      <selection activeCell="S41" sqref="S41"/>
    </sheetView>
  </sheetViews>
  <sheetFormatPr baseColWidth="10" defaultRowHeight="15" x14ac:dyDescent="0.25"/>
  <cols>
    <col min="1" max="1" width="2.5703125" customWidth="1"/>
    <col min="2" max="2" width="12.42578125" style="105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191"/>
      <c r="C1" s="200" t="s">
        <v>20</v>
      </c>
      <c r="D1" s="201"/>
      <c r="E1" s="201"/>
      <c r="F1" s="201"/>
      <c r="G1" s="201"/>
      <c r="H1" s="201"/>
      <c r="I1" s="201"/>
      <c r="J1" s="201"/>
      <c r="K1" s="201"/>
      <c r="L1" s="201"/>
      <c r="M1" s="201"/>
    </row>
    <row r="2" spans="1:18" ht="16.5" thickBot="1" x14ac:dyDescent="0.3">
      <c r="B2" s="192"/>
      <c r="C2" s="4"/>
      <c r="H2" s="6"/>
      <c r="I2" s="2"/>
      <c r="J2" s="7"/>
      <c r="L2" s="8"/>
      <c r="M2" s="2"/>
      <c r="N2" s="9"/>
    </row>
    <row r="3" spans="1:18" ht="21.75" thickBot="1" x14ac:dyDescent="0.35">
      <c r="B3" s="193" t="s">
        <v>0</v>
      </c>
      <c r="C3" s="194"/>
      <c r="D3" s="10"/>
      <c r="E3" s="11"/>
      <c r="F3" s="11"/>
      <c r="H3" s="195" t="s">
        <v>19</v>
      </c>
      <c r="I3" s="195"/>
      <c r="K3" s="138"/>
      <c r="L3" s="138"/>
      <c r="M3" s="139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196" t="s">
        <v>2</v>
      </c>
      <c r="F4" s="197"/>
      <c r="H4" s="198" t="s">
        <v>3</v>
      </c>
      <c r="I4" s="199"/>
      <c r="J4" s="17"/>
      <c r="K4" s="18"/>
      <c r="L4" s="19"/>
      <c r="M4" s="166" t="s">
        <v>21</v>
      </c>
      <c r="N4" s="167" t="s">
        <v>30</v>
      </c>
      <c r="P4" s="185" t="s">
        <v>29</v>
      </c>
      <c r="Q4" s="186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40">
        <f>31000+500+500+500+500+353</f>
        <v>33353</v>
      </c>
      <c r="N5" s="30">
        <v>0</v>
      </c>
      <c r="P5" s="84">
        <f>N5+M5+L5+I5+C5</f>
        <v>33353</v>
      </c>
      <c r="Q5" s="169">
        <f>P5-F5</f>
        <v>-3310.1100000000006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40">
        <v>50200</v>
      </c>
      <c r="N6" s="30">
        <v>0</v>
      </c>
      <c r="P6" s="84">
        <f t="shared" ref="P6:P38" si="0">N6+M6+L6+I6+C6</f>
        <v>50200</v>
      </c>
      <c r="Q6" s="138">
        <f t="shared" ref="Q6:Q46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31</v>
      </c>
      <c r="L7" s="35">
        <v>4500</v>
      </c>
      <c r="M7" s="140">
        <f>55000+3425</f>
        <v>58425</v>
      </c>
      <c r="N7" s="30">
        <v>369.97</v>
      </c>
      <c r="P7" s="84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40">
        <f>23200+5280</f>
        <v>28480</v>
      </c>
      <c r="N8" s="30">
        <v>0</v>
      </c>
      <c r="P8" s="84">
        <f t="shared" si="0"/>
        <v>30180</v>
      </c>
      <c r="Q8" s="168">
        <f t="shared" si="1"/>
        <v>-999.56000000000131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35</v>
      </c>
      <c r="L9" s="35">
        <v>835</v>
      </c>
      <c r="M9" s="140">
        <f>40000+4432</f>
        <v>44432</v>
      </c>
      <c r="N9" s="30">
        <v>0</v>
      </c>
      <c r="P9" s="84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40">
        <f>13600+4981</f>
        <v>18581</v>
      </c>
      <c r="N10" s="30">
        <v>0</v>
      </c>
      <c r="P10" s="84">
        <f t="shared" si="0"/>
        <v>18581</v>
      </c>
      <c r="Q10" s="168">
        <f t="shared" si="1"/>
        <v>-109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40">
        <f>19000+3003</f>
        <v>22003</v>
      </c>
      <c r="N11" s="30">
        <v>2094</v>
      </c>
      <c r="P11" s="84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36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40">
        <f>38000+4301</f>
        <v>42301</v>
      </c>
      <c r="N12" s="30">
        <v>2942</v>
      </c>
      <c r="P12" s="84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37</v>
      </c>
      <c r="L13" s="35">
        <v>10100</v>
      </c>
      <c r="M13" s="140">
        <f>34500+38726</f>
        <v>73226</v>
      </c>
      <c r="N13" s="30">
        <v>500</v>
      </c>
      <c r="P13" s="84">
        <f t="shared" si="0"/>
        <v>85810</v>
      </c>
      <c r="Q13" s="230">
        <f t="shared" si="1"/>
        <v>-5426</v>
      </c>
      <c r="R13" s="232" t="s">
        <v>38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40">
        <f>55426+5438</f>
        <v>60864</v>
      </c>
      <c r="N14" s="30">
        <v>2140</v>
      </c>
      <c r="P14" s="84">
        <f t="shared" si="0"/>
        <v>63004</v>
      </c>
      <c r="Q14" s="231">
        <f t="shared" si="1"/>
        <v>5426</v>
      </c>
      <c r="R14" s="232" t="s">
        <v>39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40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40">
        <f>20000+8678.5</f>
        <v>28678.5</v>
      </c>
      <c r="N15" s="30">
        <v>0</v>
      </c>
      <c r="P15" s="84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41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40">
        <f>15000+12316</f>
        <v>27316</v>
      </c>
      <c r="N16" s="30">
        <v>0</v>
      </c>
      <c r="P16" s="84">
        <f t="shared" si="0"/>
        <v>30627</v>
      </c>
      <c r="Q16" s="9">
        <f t="shared" si="1"/>
        <v>0</v>
      </c>
    </row>
    <row r="17" spans="1:17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40">
        <f>13500+14721</f>
        <v>28221</v>
      </c>
      <c r="N17" s="30">
        <v>312</v>
      </c>
      <c r="P17" s="84">
        <f t="shared" si="0"/>
        <v>28533</v>
      </c>
      <c r="Q17" s="9">
        <f t="shared" si="1"/>
        <v>0</v>
      </c>
    </row>
    <row r="18" spans="1:17" ht="18" thickBot="1" x14ac:dyDescent="0.35">
      <c r="A18" s="20"/>
      <c r="B18" s="21">
        <v>44427</v>
      </c>
      <c r="C18" s="22">
        <v>6241</v>
      </c>
      <c r="D18" s="31" t="s">
        <v>42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40">
        <f>16000+18258</f>
        <v>34258</v>
      </c>
      <c r="N18" s="30">
        <v>419</v>
      </c>
      <c r="P18" s="84">
        <f t="shared" si="0"/>
        <v>40944</v>
      </c>
      <c r="Q18" s="9">
        <f t="shared" si="1"/>
        <v>0</v>
      </c>
    </row>
    <row r="19" spans="1:17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40">
        <f>31000+22874</f>
        <v>53874</v>
      </c>
      <c r="N19" s="30">
        <v>136</v>
      </c>
      <c r="P19" s="84">
        <f t="shared" si="0"/>
        <v>54020</v>
      </c>
      <c r="Q19" s="9">
        <f t="shared" si="1"/>
        <v>0</v>
      </c>
    </row>
    <row r="20" spans="1:17" ht="18" thickBot="1" x14ac:dyDescent="0.35">
      <c r="A20" s="20"/>
      <c r="B20" s="21">
        <v>44429</v>
      </c>
      <c r="C20" s="22">
        <v>3574</v>
      </c>
      <c r="D20" s="31" t="s">
        <v>43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44</v>
      </c>
      <c r="L20" s="43">
        <v>9698</v>
      </c>
      <c r="M20" s="140">
        <f>12000+17976</f>
        <v>29976</v>
      </c>
      <c r="N20" s="30">
        <v>630</v>
      </c>
      <c r="P20" s="84">
        <f t="shared" si="0"/>
        <v>43878</v>
      </c>
      <c r="Q20" s="9">
        <f t="shared" si="1"/>
        <v>0</v>
      </c>
    </row>
    <row r="21" spans="1:17" ht="18" thickBot="1" x14ac:dyDescent="0.35">
      <c r="A21" s="20"/>
      <c r="B21" s="21">
        <v>44430</v>
      </c>
      <c r="C21" s="22">
        <v>792</v>
      </c>
      <c r="D21" s="31" t="s">
        <v>48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234" t="s">
        <v>31</v>
      </c>
      <c r="L21" s="43">
        <v>3000</v>
      </c>
      <c r="M21" s="140">
        <f>53000+6765</f>
        <v>59765</v>
      </c>
      <c r="N21" s="30">
        <v>209</v>
      </c>
      <c r="P21" s="84">
        <f t="shared" si="0"/>
        <v>63808</v>
      </c>
      <c r="Q21" s="9">
        <f t="shared" si="1"/>
        <v>0</v>
      </c>
    </row>
    <row r="22" spans="1:17" ht="18" thickBot="1" x14ac:dyDescent="0.35">
      <c r="A22" s="20"/>
      <c r="B22" s="21">
        <v>44431</v>
      </c>
      <c r="C22" s="22">
        <v>1275</v>
      </c>
      <c r="D22" s="31" t="s">
        <v>49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40">
        <f>13513+21500</f>
        <v>35013</v>
      </c>
      <c r="N22" s="30">
        <v>743</v>
      </c>
      <c r="P22" s="84">
        <f t="shared" si="0"/>
        <v>37191</v>
      </c>
      <c r="Q22" s="9">
        <f t="shared" si="1"/>
        <v>0</v>
      </c>
    </row>
    <row r="23" spans="1:17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40">
        <f>14000+15786</f>
        <v>29786</v>
      </c>
      <c r="N23" s="30">
        <v>0</v>
      </c>
      <c r="P23" s="84">
        <f t="shared" si="0"/>
        <v>29827</v>
      </c>
      <c r="Q23" s="9">
        <f t="shared" si="1"/>
        <v>0</v>
      </c>
    </row>
    <row r="24" spans="1:17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/>
      <c r="G24" s="26"/>
      <c r="H24" s="32">
        <v>44433</v>
      </c>
      <c r="I24" s="28">
        <v>0</v>
      </c>
      <c r="J24" s="55"/>
      <c r="K24" s="56"/>
      <c r="L24" s="57"/>
      <c r="M24" s="140">
        <v>0</v>
      </c>
      <c r="N24" s="30">
        <v>0</v>
      </c>
      <c r="P24" s="84">
        <f t="shared" si="0"/>
        <v>0</v>
      </c>
      <c r="Q24" s="9">
        <f t="shared" si="1"/>
        <v>0</v>
      </c>
    </row>
    <row r="25" spans="1:17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/>
      <c r="G25" s="26"/>
      <c r="H25" s="32">
        <v>44434</v>
      </c>
      <c r="I25" s="28">
        <v>0</v>
      </c>
      <c r="J25" s="58"/>
      <c r="K25" s="59"/>
      <c r="L25" s="60"/>
      <c r="M25" s="140">
        <v>0</v>
      </c>
      <c r="N25" s="30">
        <v>0</v>
      </c>
      <c r="P25" s="84">
        <f t="shared" si="0"/>
        <v>0</v>
      </c>
      <c r="Q25" s="9">
        <f t="shared" si="1"/>
        <v>0</v>
      </c>
    </row>
    <row r="26" spans="1:17" ht="18" thickBot="1" x14ac:dyDescent="0.35">
      <c r="A26" s="20"/>
      <c r="B26" s="21">
        <v>44435</v>
      </c>
      <c r="C26" s="22">
        <v>0</v>
      </c>
      <c r="D26" s="31"/>
      <c r="E26" s="24">
        <v>44435</v>
      </c>
      <c r="F26" s="25"/>
      <c r="G26" s="26"/>
      <c r="H26" s="32">
        <v>44435</v>
      </c>
      <c r="I26" s="28">
        <v>0</v>
      </c>
      <c r="J26" s="33"/>
      <c r="K26" s="56"/>
      <c r="L26" s="43"/>
      <c r="M26" s="140">
        <v>0</v>
      </c>
      <c r="N26" s="30">
        <v>0</v>
      </c>
      <c r="P26" s="84">
        <f t="shared" si="0"/>
        <v>0</v>
      </c>
      <c r="Q26" s="9">
        <f t="shared" si="1"/>
        <v>0</v>
      </c>
    </row>
    <row r="27" spans="1:17" ht="18" thickBot="1" x14ac:dyDescent="0.35">
      <c r="A27" s="20"/>
      <c r="B27" s="21">
        <v>44436</v>
      </c>
      <c r="C27" s="22">
        <v>0</v>
      </c>
      <c r="D27" s="38"/>
      <c r="E27" s="24">
        <v>44436</v>
      </c>
      <c r="F27" s="25"/>
      <c r="G27" s="26"/>
      <c r="H27" s="32">
        <v>44436</v>
      </c>
      <c r="I27" s="28">
        <v>0</v>
      </c>
      <c r="J27" s="61"/>
      <c r="K27" s="62"/>
      <c r="L27" s="60"/>
      <c r="M27" s="140">
        <v>0</v>
      </c>
      <c r="N27" s="30">
        <v>0</v>
      </c>
      <c r="P27" s="84">
        <f t="shared" si="0"/>
        <v>0</v>
      </c>
      <c r="Q27" s="9">
        <f t="shared" si="1"/>
        <v>0</v>
      </c>
    </row>
    <row r="28" spans="1:17" ht="18" thickBot="1" x14ac:dyDescent="0.35">
      <c r="A28" s="20"/>
      <c r="B28" s="21">
        <v>44437</v>
      </c>
      <c r="C28" s="22">
        <v>0</v>
      </c>
      <c r="D28" s="38"/>
      <c r="E28" s="24">
        <v>44437</v>
      </c>
      <c r="F28" s="25"/>
      <c r="G28" s="26"/>
      <c r="H28" s="32">
        <v>44437</v>
      </c>
      <c r="I28" s="28">
        <v>0</v>
      </c>
      <c r="J28" s="63"/>
      <c r="K28" s="34"/>
      <c r="L28" s="60"/>
      <c r="M28" s="140">
        <v>0</v>
      </c>
      <c r="N28" s="30">
        <v>0</v>
      </c>
      <c r="P28" s="84">
        <f t="shared" si="0"/>
        <v>0</v>
      </c>
      <c r="Q28" s="9">
        <f t="shared" si="1"/>
        <v>0</v>
      </c>
    </row>
    <row r="29" spans="1:17" ht="18" thickBot="1" x14ac:dyDescent="0.35">
      <c r="A29" s="20"/>
      <c r="B29" s="21">
        <v>44438</v>
      </c>
      <c r="C29" s="22">
        <v>0</v>
      </c>
      <c r="D29" s="64"/>
      <c r="E29" s="24">
        <v>44438</v>
      </c>
      <c r="F29" s="25"/>
      <c r="G29" s="26"/>
      <c r="H29" s="32">
        <v>44438</v>
      </c>
      <c r="I29" s="28">
        <v>0</v>
      </c>
      <c r="J29" s="65"/>
      <c r="K29" s="66"/>
      <c r="L29" s="60"/>
      <c r="M29" s="140">
        <v>0</v>
      </c>
      <c r="N29" s="30">
        <v>0</v>
      </c>
      <c r="P29" s="84">
        <f t="shared" si="0"/>
        <v>0</v>
      </c>
      <c r="Q29" s="9">
        <f t="shared" si="1"/>
        <v>0</v>
      </c>
    </row>
    <row r="30" spans="1:17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/>
      <c r="G30" s="26"/>
      <c r="H30" s="32">
        <v>44439</v>
      </c>
      <c r="I30" s="28">
        <v>0</v>
      </c>
      <c r="J30" s="67"/>
      <c r="K30" s="68"/>
      <c r="L30" s="69"/>
      <c r="M30" s="140">
        <v>0</v>
      </c>
      <c r="N30" s="30">
        <v>0</v>
      </c>
      <c r="P30" s="84">
        <f t="shared" si="0"/>
        <v>0</v>
      </c>
      <c r="Q30" s="9">
        <f t="shared" si="1"/>
        <v>0</v>
      </c>
    </row>
    <row r="31" spans="1:17" ht="18" thickBot="1" x14ac:dyDescent="0.35">
      <c r="A31" s="20"/>
      <c r="B31" s="21"/>
      <c r="C31" s="22"/>
      <c r="D31" s="70"/>
      <c r="E31" s="24"/>
      <c r="F31" s="25"/>
      <c r="G31" s="26"/>
      <c r="H31" s="32"/>
      <c r="I31" s="28">
        <v>0</v>
      </c>
      <c r="J31" s="67"/>
      <c r="K31" s="71"/>
      <c r="L31" s="72"/>
      <c r="M31" s="140">
        <v>0</v>
      </c>
      <c r="N31" s="30">
        <v>0</v>
      </c>
      <c r="P31" s="84">
        <f t="shared" si="0"/>
        <v>0</v>
      </c>
      <c r="Q31" s="9">
        <f t="shared" si="1"/>
        <v>0</v>
      </c>
    </row>
    <row r="32" spans="1:17" ht="18" thickBot="1" x14ac:dyDescent="0.35">
      <c r="A32" s="20"/>
      <c r="B32" s="21"/>
      <c r="C32" s="22"/>
      <c r="D32" s="73"/>
      <c r="E32" s="24"/>
      <c r="F32" s="25"/>
      <c r="G32" s="26"/>
      <c r="H32" s="32"/>
      <c r="I32" s="28">
        <v>0</v>
      </c>
      <c r="J32" s="67"/>
      <c r="K32" s="68"/>
      <c r="L32" s="69"/>
      <c r="M32" s="140">
        <v>0</v>
      </c>
      <c r="N32" s="30">
        <v>0</v>
      </c>
      <c r="P32" s="84">
        <f t="shared" si="0"/>
        <v>0</v>
      </c>
      <c r="Q32" s="9">
        <f t="shared" si="1"/>
        <v>0</v>
      </c>
    </row>
    <row r="33" spans="1:17" ht="18" thickBot="1" x14ac:dyDescent="0.35">
      <c r="A33" s="20"/>
      <c r="B33" s="21"/>
      <c r="C33" s="22">
        <v>0</v>
      </c>
      <c r="D33" s="74"/>
      <c r="E33" s="24"/>
      <c r="F33" s="25">
        <v>0</v>
      </c>
      <c r="G33" s="26"/>
      <c r="H33" s="32"/>
      <c r="I33" s="28">
        <v>0</v>
      </c>
      <c r="J33" s="67"/>
      <c r="K33" s="71"/>
      <c r="L33" s="75"/>
      <c r="M33" s="140">
        <v>0</v>
      </c>
      <c r="N33" s="30">
        <v>0</v>
      </c>
      <c r="P33" s="84">
        <f t="shared" si="0"/>
        <v>0</v>
      </c>
      <c r="Q33" s="9">
        <f t="shared" si="1"/>
        <v>0</v>
      </c>
    </row>
    <row r="34" spans="1:17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/>
      <c r="K34" s="76"/>
      <c r="L34" s="77"/>
      <c r="M34" s="140">
        <v>0</v>
      </c>
      <c r="N34" s="30">
        <v>0</v>
      </c>
      <c r="P34" s="84">
        <f t="shared" si="0"/>
        <v>0</v>
      </c>
      <c r="Q34" s="9">
        <f t="shared" si="1"/>
        <v>0</v>
      </c>
    </row>
    <row r="35" spans="1:17" ht="18" thickBot="1" x14ac:dyDescent="0.35">
      <c r="A35" s="20"/>
      <c r="B35" s="21"/>
      <c r="C35" s="22">
        <v>0</v>
      </c>
      <c r="D35" s="78"/>
      <c r="E35" s="24"/>
      <c r="F35" s="25">
        <v>0</v>
      </c>
      <c r="G35" s="26"/>
      <c r="H35" s="32"/>
      <c r="I35" s="28">
        <v>0</v>
      </c>
      <c r="J35" s="67"/>
      <c r="K35" s="71"/>
      <c r="L35" s="75"/>
      <c r="M35" s="140">
        <v>0</v>
      </c>
      <c r="N35" s="30">
        <v>0</v>
      </c>
      <c r="P35" s="84">
        <f t="shared" si="0"/>
        <v>0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9"/>
      <c r="L36" s="77"/>
      <c r="M36" s="140">
        <v>0</v>
      </c>
      <c r="N36" s="30">
        <v>0</v>
      </c>
      <c r="P36" s="84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/>
      <c r="K37" s="71"/>
      <c r="L37" s="75"/>
      <c r="M37" s="140">
        <v>0</v>
      </c>
      <c r="N37" s="30">
        <v>0</v>
      </c>
      <c r="P37" s="84">
        <f t="shared" si="0"/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40">
        <v>0</v>
      </c>
      <c r="N38" s="30">
        <v>0</v>
      </c>
      <c r="P38" s="84">
        <f t="shared" si="0"/>
        <v>0</v>
      </c>
      <c r="Q38" s="9">
        <f t="shared" si="1"/>
        <v>0</v>
      </c>
    </row>
    <row r="39" spans="1:17" ht="18.75" thickTop="1" thickBot="1" x14ac:dyDescent="0.35">
      <c r="A39" s="20"/>
      <c r="B39" s="21"/>
      <c r="C39" s="80"/>
      <c r="D39" s="70"/>
      <c r="E39" s="24"/>
      <c r="F39" s="81"/>
      <c r="G39" s="26"/>
      <c r="H39" s="32"/>
      <c r="I39" s="82"/>
      <c r="J39" s="67"/>
      <c r="K39" s="83"/>
      <c r="L39" s="69"/>
      <c r="M39" s="187">
        <f>SUM(M5:M38)</f>
        <v>758752.5</v>
      </c>
      <c r="N39" s="189">
        <f>SUM(N5:N38)</f>
        <v>10494.970000000001</v>
      </c>
      <c r="P39" s="84">
        <f>SUM(P5:P38)</f>
        <v>829105.97</v>
      </c>
      <c r="Q39" s="9">
        <f>SUM(Q5:Q38)</f>
        <v>-3146.3100000000013</v>
      </c>
    </row>
    <row r="40" spans="1:17" ht="18" thickBot="1" x14ac:dyDescent="0.35">
      <c r="A40" s="20"/>
      <c r="B40" s="21"/>
      <c r="C40" s="80"/>
      <c r="D40" s="70"/>
      <c r="E40" s="24"/>
      <c r="F40" s="81"/>
      <c r="G40" s="26"/>
      <c r="H40" s="32"/>
      <c r="I40" s="82"/>
      <c r="J40" s="67"/>
      <c r="K40" s="71"/>
      <c r="L40" s="69"/>
      <c r="M40" s="188"/>
      <c r="N40" s="190"/>
      <c r="P40" s="84"/>
      <c r="Q40" s="9"/>
    </row>
    <row r="41" spans="1:17" ht="15.75" thickBot="1" x14ac:dyDescent="0.3">
      <c r="A41" s="20"/>
      <c r="B41" s="90"/>
      <c r="C41" s="22">
        <v>0</v>
      </c>
      <c r="D41" s="91"/>
      <c r="E41" s="92"/>
      <c r="F41" s="85"/>
      <c r="H41" s="93"/>
      <c r="I41" s="86"/>
      <c r="J41" s="87"/>
      <c r="K41" s="88"/>
      <c r="L41" s="9"/>
      <c r="M41" s="89"/>
      <c r="N41" s="30"/>
      <c r="P41" s="84"/>
      <c r="Q41" s="9"/>
    </row>
    <row r="42" spans="1:17" ht="16.5" thickBot="1" x14ac:dyDescent="0.3">
      <c r="B42" s="94" t="s">
        <v>5</v>
      </c>
      <c r="C42" s="95">
        <f>SUM(C5:C41)</f>
        <v>26278</v>
      </c>
      <c r="D42" s="96"/>
      <c r="E42" s="97" t="s">
        <v>5</v>
      </c>
      <c r="F42" s="98">
        <f>SUM(F5:F41)</f>
        <v>832252.28</v>
      </c>
      <c r="G42" s="96"/>
      <c r="H42" s="99" t="s">
        <v>6</v>
      </c>
      <c r="I42" s="100">
        <f>SUM(I5:I41)</f>
        <v>5447.5</v>
      </c>
      <c r="J42" s="101"/>
      <c r="K42" s="102" t="s">
        <v>7</v>
      </c>
      <c r="L42" s="103">
        <f>SUM(L5:L41)</f>
        <v>28133</v>
      </c>
      <c r="M42" s="104"/>
      <c r="N42" s="104"/>
      <c r="P42" s="84"/>
      <c r="Q42" s="9"/>
    </row>
    <row r="43" spans="1:17" ht="16.5" thickTop="1" thickBot="1" x14ac:dyDescent="0.3">
      <c r="C43" s="4" t="s">
        <v>4</v>
      </c>
      <c r="P43" s="84"/>
      <c r="Q43" s="9"/>
    </row>
    <row r="44" spans="1:17" ht="19.5" thickBot="1" x14ac:dyDescent="0.3">
      <c r="A44" s="106"/>
      <c r="B44" s="107"/>
      <c r="C44" s="3"/>
      <c r="H44" s="202" t="s">
        <v>8</v>
      </c>
      <c r="I44" s="203"/>
      <c r="J44" s="108"/>
      <c r="K44" s="204">
        <f>I42+L42</f>
        <v>33580.5</v>
      </c>
      <c r="L44" s="205"/>
      <c r="M44" s="235">
        <f>N39+M39</f>
        <v>769247.47</v>
      </c>
      <c r="N44" s="236"/>
      <c r="P44" s="84"/>
      <c r="Q44" s="9"/>
    </row>
    <row r="45" spans="1:17" ht="15.75" x14ac:dyDescent="0.25">
      <c r="D45" s="206" t="s">
        <v>9</v>
      </c>
      <c r="E45" s="206"/>
      <c r="F45" s="109">
        <f>F42-K44-C42</f>
        <v>772393.78</v>
      </c>
      <c r="I45" s="110"/>
      <c r="J45" s="111"/>
      <c r="P45" s="84"/>
      <c r="Q45" s="9"/>
    </row>
    <row r="46" spans="1:17" ht="18.75" x14ac:dyDescent="0.3">
      <c r="D46" s="207" t="s">
        <v>10</v>
      </c>
      <c r="E46" s="207"/>
      <c r="F46" s="104">
        <v>0</v>
      </c>
      <c r="I46" s="208" t="s">
        <v>11</v>
      </c>
      <c r="J46" s="209"/>
      <c r="K46" s="210">
        <f>F48+F49+F50</f>
        <v>772393.78</v>
      </c>
      <c r="L46" s="211"/>
      <c r="P46" s="84"/>
      <c r="Q46" s="9"/>
    </row>
    <row r="47" spans="1:17" ht="19.5" thickBot="1" x14ac:dyDescent="0.35">
      <c r="D47" s="112"/>
      <c r="E47" s="106"/>
      <c r="F47" s="113">
        <v>0</v>
      </c>
      <c r="I47" s="114"/>
      <c r="J47" s="115"/>
      <c r="K47" s="116"/>
      <c r="L47" s="117"/>
    </row>
    <row r="48" spans="1:17" ht="19.5" thickTop="1" x14ac:dyDescent="0.3">
      <c r="C48" s="5" t="s">
        <v>4</v>
      </c>
      <c r="E48" s="106" t="s">
        <v>12</v>
      </c>
      <c r="F48" s="104">
        <f>SUM(F45:F47)</f>
        <v>772393.78</v>
      </c>
      <c r="H48" s="20"/>
      <c r="I48" s="118" t="s">
        <v>13</v>
      </c>
      <c r="J48" s="119"/>
      <c r="K48" s="212">
        <v>0</v>
      </c>
      <c r="L48" s="213"/>
    </row>
    <row r="49" spans="2:14" ht="16.5" thickBot="1" x14ac:dyDescent="0.3">
      <c r="D49" s="120" t="s">
        <v>14</v>
      </c>
      <c r="E49" s="106" t="s">
        <v>15</v>
      </c>
      <c r="F49" s="121">
        <v>0</v>
      </c>
    </row>
    <row r="50" spans="2:14" ht="20.25" thickTop="1" thickBot="1" x14ac:dyDescent="0.35">
      <c r="C50" s="122"/>
      <c r="D50" s="214" t="s">
        <v>16</v>
      </c>
      <c r="E50" s="215"/>
      <c r="F50" s="123">
        <v>0</v>
      </c>
      <c r="I50" s="216" t="s">
        <v>17</v>
      </c>
      <c r="J50" s="217"/>
      <c r="K50" s="218">
        <f>K46+K48</f>
        <v>772393.78</v>
      </c>
      <c r="L50" s="218"/>
    </row>
    <row r="51" spans="2:14" ht="18" thickBot="1" x14ac:dyDescent="0.35">
      <c r="C51" s="124"/>
      <c r="D51" s="125"/>
      <c r="E51" s="126"/>
      <c r="F51" s="127"/>
      <c r="J51" s="128"/>
    </row>
    <row r="52" spans="2:14" x14ac:dyDescent="0.25">
      <c r="I52" s="219" t="s">
        <v>18</v>
      </c>
      <c r="J52" s="220"/>
      <c r="K52" s="223">
        <v>0</v>
      </c>
      <c r="L52" s="224"/>
    </row>
    <row r="53" spans="2:14" ht="16.5" thickBot="1" x14ac:dyDescent="0.3">
      <c r="B53" s="129"/>
      <c r="C53" s="130"/>
      <c r="D53" s="131"/>
      <c r="E53" s="84"/>
      <c r="I53" s="221"/>
      <c r="J53" s="222"/>
      <c r="K53" s="225"/>
      <c r="L53" s="226"/>
      <c r="M53" s="1"/>
      <c r="N53" s="106"/>
    </row>
    <row r="54" spans="2:14" ht="15.75" x14ac:dyDescent="0.25">
      <c r="B54" s="129"/>
      <c r="C54" s="132"/>
      <c r="E54" s="84"/>
      <c r="M54" s="1"/>
      <c r="N54" s="106"/>
    </row>
    <row r="55" spans="2:14" ht="15.75" x14ac:dyDescent="0.25">
      <c r="B55" s="129"/>
      <c r="C55" s="132"/>
      <c r="E55" s="84"/>
      <c r="F55" s="133"/>
      <c r="L55" s="134"/>
      <c r="M55" s="3"/>
    </row>
    <row r="56" spans="2:14" ht="15.75" x14ac:dyDescent="0.25">
      <c r="B56" s="129"/>
      <c r="C56" s="132"/>
      <c r="E56" s="84"/>
      <c r="M56" s="3"/>
    </row>
    <row r="57" spans="2:14" ht="15.75" x14ac:dyDescent="0.25">
      <c r="B57" s="129"/>
      <c r="C57" s="132"/>
      <c r="D57" s="135"/>
      <c r="E57" s="84"/>
      <c r="F57" s="136"/>
      <c r="M57" s="3"/>
    </row>
    <row r="58" spans="2:14" x14ac:dyDescent="0.25">
      <c r="D58" s="135"/>
      <c r="E58" s="137"/>
      <c r="F58" s="84"/>
      <c r="M58" s="3"/>
    </row>
    <row r="59" spans="2:14" x14ac:dyDescent="0.25">
      <c r="D59" s="135"/>
      <c r="E59" s="137"/>
      <c r="F59" s="84"/>
      <c r="M59" s="3"/>
    </row>
    <row r="60" spans="2:14" x14ac:dyDescent="0.25">
      <c r="D60" s="135"/>
      <c r="E60" s="137"/>
      <c r="F60" s="84"/>
      <c r="M60" s="3"/>
    </row>
    <row r="61" spans="2:14" x14ac:dyDescent="0.25">
      <c r="D61" s="135"/>
      <c r="E61" s="137"/>
      <c r="F61" s="84"/>
      <c r="M61" s="3"/>
    </row>
    <row r="62" spans="2:14" x14ac:dyDescent="0.25">
      <c r="D62" s="135"/>
      <c r="E62" s="137"/>
      <c r="F62" s="84"/>
      <c r="M62" s="3"/>
    </row>
    <row r="63" spans="2:14" x14ac:dyDescent="0.25">
      <c r="D63" s="135"/>
      <c r="E63" s="137"/>
      <c r="F63" s="84"/>
      <c r="M63" s="3"/>
    </row>
    <row r="64" spans="2:14" x14ac:dyDescent="0.25">
      <c r="D64" s="135"/>
      <c r="E64" s="137"/>
      <c r="F64" s="84"/>
      <c r="M64" s="3"/>
    </row>
    <row r="65" spans="4:13" x14ac:dyDescent="0.25">
      <c r="D65" s="135"/>
      <c r="E65" s="137"/>
      <c r="F65" s="84"/>
      <c r="M65" s="3"/>
    </row>
    <row r="66" spans="4:13" x14ac:dyDescent="0.25">
      <c r="D66" s="135"/>
      <c r="E66" s="137"/>
      <c r="F66" s="84"/>
      <c r="M66" s="3"/>
    </row>
    <row r="67" spans="4:13" x14ac:dyDescent="0.25">
      <c r="D67" s="135"/>
      <c r="E67" s="137"/>
      <c r="F67" s="84"/>
      <c r="M67" s="3"/>
    </row>
    <row r="68" spans="4:13" x14ac:dyDescent="0.25">
      <c r="D68" s="135"/>
      <c r="E68" s="137"/>
      <c r="F68" s="84"/>
      <c r="M68" s="3"/>
    </row>
    <row r="69" spans="4:13" x14ac:dyDescent="0.25">
      <c r="D69" s="135"/>
      <c r="E69" s="137"/>
      <c r="F69" s="84"/>
    </row>
    <row r="70" spans="4:13" x14ac:dyDescent="0.25">
      <c r="D70" s="135"/>
      <c r="E70" s="135"/>
      <c r="F70" s="136"/>
    </row>
    <row r="71" spans="4:13" x14ac:dyDescent="0.25">
      <c r="D71" s="135"/>
      <c r="E71" s="135"/>
      <c r="F71" s="136"/>
    </row>
    <row r="72" spans="4:13" x14ac:dyDescent="0.25">
      <c r="D72" s="135"/>
      <c r="E72" s="135"/>
      <c r="F72" s="136"/>
    </row>
  </sheetData>
  <mergeCells count="22">
    <mergeCell ref="M44:N44"/>
    <mergeCell ref="K48:L48"/>
    <mergeCell ref="D50:E50"/>
    <mergeCell ref="I50:J50"/>
    <mergeCell ref="K50:L50"/>
    <mergeCell ref="I52:J53"/>
    <mergeCell ref="K52:L53"/>
    <mergeCell ref="H44:I44"/>
    <mergeCell ref="K44:L44"/>
    <mergeCell ref="D45:E45"/>
    <mergeCell ref="D46:E46"/>
    <mergeCell ref="I46:J46"/>
    <mergeCell ref="K46:L46"/>
    <mergeCell ref="P4:Q4"/>
    <mergeCell ref="M39:M40"/>
    <mergeCell ref="N39:N40"/>
    <mergeCell ref="B1:B2"/>
    <mergeCell ref="B3:C3"/>
    <mergeCell ref="H3:I3"/>
    <mergeCell ref="E4:F4"/>
    <mergeCell ref="H4:I4"/>
    <mergeCell ref="C1:M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workbookViewId="0">
      <selection activeCell="D22" sqref="D22"/>
    </sheetView>
  </sheetViews>
  <sheetFormatPr baseColWidth="10" defaultRowHeight="15" x14ac:dyDescent="0.25"/>
  <cols>
    <col min="1" max="1" width="13.42578125" style="106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62" t="s">
        <v>22</v>
      </c>
      <c r="B1" s="163"/>
      <c r="C1" s="164"/>
      <c r="D1" s="163"/>
      <c r="E1" s="164"/>
      <c r="F1" s="165" t="s">
        <v>28</v>
      </c>
    </row>
    <row r="2" spans="1:7" ht="16.5" thickBot="1" x14ac:dyDescent="0.3">
      <c r="A2" s="141" t="s">
        <v>23</v>
      </c>
      <c r="B2" s="141" t="s">
        <v>24</v>
      </c>
      <c r="C2" s="142" t="s">
        <v>25</v>
      </c>
      <c r="D2" s="141" t="s">
        <v>26</v>
      </c>
      <c r="E2" s="142" t="s">
        <v>27</v>
      </c>
      <c r="F2" s="142" t="s">
        <v>25</v>
      </c>
    </row>
    <row r="3" spans="1:7" ht="18.75" x14ac:dyDescent="0.3">
      <c r="A3" s="143"/>
      <c r="B3" s="144"/>
      <c r="C3" s="80"/>
      <c r="D3" s="145"/>
      <c r="E3" s="9"/>
      <c r="F3" s="146">
        <f>C3-E3</f>
        <v>0</v>
      </c>
    </row>
    <row r="4" spans="1:7" ht="18.75" x14ac:dyDescent="0.3">
      <c r="A4" s="143"/>
      <c r="B4" s="144"/>
      <c r="C4" s="80"/>
      <c r="D4" s="147"/>
      <c r="E4" s="80"/>
      <c r="F4" s="148">
        <f>F3+C4-E4</f>
        <v>0</v>
      </c>
      <c r="G4" s="149"/>
    </row>
    <row r="5" spans="1:7" ht="15.75" x14ac:dyDescent="0.25">
      <c r="A5" s="147"/>
      <c r="B5" s="144"/>
      <c r="C5" s="80"/>
      <c r="D5" s="147"/>
      <c r="E5" s="80"/>
      <c r="F5" s="148">
        <f t="shared" ref="F5:F68" si="0">F4+C5-E5</f>
        <v>0</v>
      </c>
    </row>
    <row r="6" spans="1:7" ht="15.75" x14ac:dyDescent="0.25">
      <c r="A6" s="147"/>
      <c r="B6" s="144"/>
      <c r="C6" s="80"/>
      <c r="D6" s="147"/>
      <c r="E6" s="80"/>
      <c r="F6" s="148">
        <f t="shared" si="0"/>
        <v>0</v>
      </c>
    </row>
    <row r="7" spans="1:7" ht="15.75" x14ac:dyDescent="0.25">
      <c r="A7" s="147"/>
      <c r="B7" s="144"/>
      <c r="C7" s="80"/>
      <c r="D7" s="147"/>
      <c r="E7" s="80"/>
      <c r="F7" s="148">
        <f t="shared" si="0"/>
        <v>0</v>
      </c>
    </row>
    <row r="8" spans="1:7" ht="15.75" x14ac:dyDescent="0.25">
      <c r="A8" s="147"/>
      <c r="B8" s="144"/>
      <c r="C8" s="80"/>
      <c r="D8" s="147"/>
      <c r="E8" s="80"/>
      <c r="F8" s="148">
        <f t="shared" si="0"/>
        <v>0</v>
      </c>
    </row>
    <row r="9" spans="1:7" ht="15.75" x14ac:dyDescent="0.25">
      <c r="A9" s="147"/>
      <c r="B9" s="144"/>
      <c r="C9" s="80"/>
      <c r="D9" s="147"/>
      <c r="E9" s="80"/>
      <c r="F9" s="148">
        <f t="shared" si="0"/>
        <v>0</v>
      </c>
    </row>
    <row r="10" spans="1:7" ht="18.75" x14ac:dyDescent="0.3">
      <c r="A10" s="147"/>
      <c r="B10" s="144"/>
      <c r="C10" s="80"/>
      <c r="D10" s="147"/>
      <c r="E10" s="80"/>
      <c r="F10" s="148">
        <f t="shared" si="0"/>
        <v>0</v>
      </c>
      <c r="G10" s="149"/>
    </row>
    <row r="11" spans="1:7" ht="15.75" x14ac:dyDescent="0.25">
      <c r="A11" s="143"/>
      <c r="B11" s="144"/>
      <c r="C11" s="80"/>
      <c r="D11" s="147"/>
      <c r="E11" s="80"/>
      <c r="F11" s="148">
        <f t="shared" si="0"/>
        <v>0</v>
      </c>
    </row>
    <row r="12" spans="1:7" ht="15.75" x14ac:dyDescent="0.25">
      <c r="A12" s="147"/>
      <c r="B12" s="144"/>
      <c r="C12" s="80"/>
      <c r="D12" s="147"/>
      <c r="E12" s="80"/>
      <c r="F12" s="148">
        <f t="shared" si="0"/>
        <v>0</v>
      </c>
    </row>
    <row r="13" spans="1:7" ht="15.75" x14ac:dyDescent="0.25">
      <c r="A13" s="147"/>
      <c r="B13" s="144"/>
      <c r="C13" s="80"/>
      <c r="D13" s="147"/>
      <c r="E13" s="80"/>
      <c r="F13" s="148">
        <f t="shared" si="0"/>
        <v>0</v>
      </c>
    </row>
    <row r="14" spans="1:7" ht="15.75" x14ac:dyDescent="0.25">
      <c r="A14" s="147"/>
      <c r="B14" s="144"/>
      <c r="C14" s="80"/>
      <c r="D14" s="147"/>
      <c r="E14" s="80"/>
      <c r="F14" s="148">
        <f t="shared" si="0"/>
        <v>0</v>
      </c>
    </row>
    <row r="15" spans="1:7" ht="15.75" x14ac:dyDescent="0.25">
      <c r="A15" s="147"/>
      <c r="B15" s="144"/>
      <c r="C15" s="80"/>
      <c r="D15" s="147"/>
      <c r="E15" s="80"/>
      <c r="F15" s="148">
        <f t="shared" si="0"/>
        <v>0</v>
      </c>
    </row>
    <row r="16" spans="1:7" ht="15.75" x14ac:dyDescent="0.25">
      <c r="A16" s="147"/>
      <c r="B16" s="144"/>
      <c r="C16" s="80"/>
      <c r="D16" s="147"/>
      <c r="E16" s="80"/>
      <c r="F16" s="148">
        <f t="shared" si="0"/>
        <v>0</v>
      </c>
    </row>
    <row r="17" spans="1:7" ht="15.75" x14ac:dyDescent="0.25">
      <c r="A17" s="147"/>
      <c r="B17" s="144"/>
      <c r="C17" s="80"/>
      <c r="D17" s="147"/>
      <c r="E17" s="80"/>
      <c r="F17" s="148">
        <f t="shared" si="0"/>
        <v>0</v>
      </c>
    </row>
    <row r="18" spans="1:7" ht="15.75" x14ac:dyDescent="0.25">
      <c r="A18" s="147"/>
      <c r="B18" s="144"/>
      <c r="C18" s="80"/>
      <c r="D18" s="147"/>
      <c r="E18" s="80"/>
      <c r="F18" s="148">
        <f t="shared" si="0"/>
        <v>0</v>
      </c>
    </row>
    <row r="19" spans="1:7" ht="15.75" x14ac:dyDescent="0.25">
      <c r="A19" s="147"/>
      <c r="B19" s="144"/>
      <c r="C19" s="80"/>
      <c r="D19" s="147"/>
      <c r="E19" s="80"/>
      <c r="F19" s="148">
        <f t="shared" si="0"/>
        <v>0</v>
      </c>
    </row>
    <row r="20" spans="1:7" ht="15.75" x14ac:dyDescent="0.25">
      <c r="A20" s="147"/>
      <c r="B20" s="144"/>
      <c r="C20" s="80"/>
      <c r="D20" s="147"/>
      <c r="E20" s="80"/>
      <c r="F20" s="148">
        <f t="shared" si="0"/>
        <v>0</v>
      </c>
    </row>
    <row r="21" spans="1:7" ht="15.75" x14ac:dyDescent="0.25">
      <c r="A21" s="147"/>
      <c r="B21" s="144"/>
      <c r="C21" s="80"/>
      <c r="D21" s="147"/>
      <c r="E21" s="80"/>
      <c r="F21" s="148">
        <f t="shared" si="0"/>
        <v>0</v>
      </c>
    </row>
    <row r="22" spans="1:7" ht="18.75" x14ac:dyDescent="0.3">
      <c r="A22" s="147"/>
      <c r="B22" s="144"/>
      <c r="C22" s="80"/>
      <c r="D22" s="147"/>
      <c r="E22" s="80"/>
      <c r="F22" s="148">
        <f t="shared" si="0"/>
        <v>0</v>
      </c>
      <c r="G22" s="149"/>
    </row>
    <row r="23" spans="1:7" ht="15.75" x14ac:dyDescent="0.25">
      <c r="A23" s="147"/>
      <c r="B23" s="144"/>
      <c r="C23" s="80"/>
      <c r="D23" s="147"/>
      <c r="E23" s="80"/>
      <c r="F23" s="148">
        <f t="shared" si="0"/>
        <v>0</v>
      </c>
    </row>
    <row r="24" spans="1:7" ht="15.75" x14ac:dyDescent="0.25">
      <c r="A24" s="147"/>
      <c r="B24" s="144"/>
      <c r="C24" s="80"/>
      <c r="D24" s="147"/>
      <c r="E24" s="80"/>
      <c r="F24" s="148">
        <f t="shared" si="0"/>
        <v>0</v>
      </c>
    </row>
    <row r="25" spans="1:7" ht="15.75" x14ac:dyDescent="0.25">
      <c r="A25" s="147"/>
      <c r="B25" s="144"/>
      <c r="C25" s="80"/>
      <c r="D25" s="147"/>
      <c r="E25" s="80"/>
      <c r="F25" s="148">
        <f t="shared" si="0"/>
        <v>0</v>
      </c>
    </row>
    <row r="26" spans="1:7" ht="15.75" x14ac:dyDescent="0.25">
      <c r="A26" s="147"/>
      <c r="B26" s="144"/>
      <c r="C26" s="80"/>
      <c r="D26" s="147"/>
      <c r="E26" s="80"/>
      <c r="F26" s="148">
        <f t="shared" si="0"/>
        <v>0</v>
      </c>
    </row>
    <row r="27" spans="1:7" ht="15.75" x14ac:dyDescent="0.25">
      <c r="A27" s="147"/>
      <c r="B27" s="144"/>
      <c r="C27" s="80"/>
      <c r="D27" s="147"/>
      <c r="E27" s="80"/>
      <c r="F27" s="148">
        <f t="shared" si="0"/>
        <v>0</v>
      </c>
    </row>
    <row r="28" spans="1:7" ht="15.75" x14ac:dyDescent="0.25">
      <c r="A28" s="147"/>
      <c r="B28" s="144"/>
      <c r="C28" s="80"/>
      <c r="D28" s="147"/>
      <c r="E28" s="80"/>
      <c r="F28" s="148">
        <f t="shared" si="0"/>
        <v>0</v>
      </c>
    </row>
    <row r="29" spans="1:7" ht="15.75" x14ac:dyDescent="0.25">
      <c r="A29" s="147"/>
      <c r="B29" s="144"/>
      <c r="C29" s="80"/>
      <c r="D29" s="147"/>
      <c r="E29" s="80"/>
      <c r="F29" s="148">
        <f t="shared" si="0"/>
        <v>0</v>
      </c>
    </row>
    <row r="30" spans="1:7" ht="18.75" x14ac:dyDescent="0.3">
      <c r="A30" s="147"/>
      <c r="B30" s="144"/>
      <c r="C30" s="80"/>
      <c r="D30" s="147"/>
      <c r="E30" s="80"/>
      <c r="F30" s="148">
        <f t="shared" si="0"/>
        <v>0</v>
      </c>
      <c r="G30" s="149"/>
    </row>
    <row r="31" spans="1:7" ht="15.75" x14ac:dyDescent="0.25">
      <c r="A31" s="147"/>
      <c r="B31" s="144"/>
      <c r="C31" s="80"/>
      <c r="D31" s="147"/>
      <c r="E31" s="80"/>
      <c r="F31" s="148">
        <f t="shared" si="0"/>
        <v>0</v>
      </c>
    </row>
    <row r="32" spans="1:7" ht="15.75" x14ac:dyDescent="0.25">
      <c r="A32" s="147"/>
      <c r="B32" s="144"/>
      <c r="C32" s="80"/>
      <c r="D32" s="147"/>
      <c r="E32" s="80"/>
      <c r="F32" s="148">
        <f t="shared" si="0"/>
        <v>0</v>
      </c>
    </row>
    <row r="33" spans="1:6" ht="15.75" x14ac:dyDescent="0.25">
      <c r="A33" s="147"/>
      <c r="B33" s="144"/>
      <c r="C33" s="80"/>
      <c r="D33" s="147"/>
      <c r="E33" s="80"/>
      <c r="F33" s="148">
        <f t="shared" si="0"/>
        <v>0</v>
      </c>
    </row>
    <row r="34" spans="1:6" ht="15.75" x14ac:dyDescent="0.25">
      <c r="A34" s="147"/>
      <c r="B34" s="144"/>
      <c r="C34" s="80"/>
      <c r="D34" s="147"/>
      <c r="E34" s="80"/>
      <c r="F34" s="148">
        <f t="shared" si="0"/>
        <v>0</v>
      </c>
    </row>
    <row r="35" spans="1:6" ht="15.75" x14ac:dyDescent="0.25">
      <c r="A35" s="147"/>
      <c r="B35" s="144"/>
      <c r="C35" s="80"/>
      <c r="D35" s="147"/>
      <c r="E35" s="80"/>
      <c r="F35" s="148">
        <f t="shared" si="0"/>
        <v>0</v>
      </c>
    </row>
    <row r="36" spans="1:6" ht="15.75" x14ac:dyDescent="0.25">
      <c r="A36" s="147"/>
      <c r="B36" s="144"/>
      <c r="C36" s="80"/>
      <c r="D36" s="147"/>
      <c r="E36" s="80"/>
      <c r="F36" s="148">
        <f t="shared" si="0"/>
        <v>0</v>
      </c>
    </row>
    <row r="37" spans="1:6" ht="15.75" x14ac:dyDescent="0.25">
      <c r="A37" s="147"/>
      <c r="B37" s="144"/>
      <c r="C37" s="80"/>
      <c r="D37" s="147"/>
      <c r="E37" s="80"/>
      <c r="F37" s="148">
        <f t="shared" si="0"/>
        <v>0</v>
      </c>
    </row>
    <row r="38" spans="1:6" ht="15.75" x14ac:dyDescent="0.25">
      <c r="A38" s="147"/>
      <c r="B38" s="144"/>
      <c r="C38" s="80"/>
      <c r="D38" s="147"/>
      <c r="E38" s="80"/>
      <c r="F38" s="148">
        <f t="shared" si="0"/>
        <v>0</v>
      </c>
    </row>
    <row r="39" spans="1:6" ht="15.75" x14ac:dyDescent="0.25">
      <c r="A39" s="147"/>
      <c r="B39" s="144"/>
      <c r="C39" s="80"/>
      <c r="D39" s="147"/>
      <c r="E39" s="80"/>
      <c r="F39" s="148">
        <f t="shared" si="0"/>
        <v>0</v>
      </c>
    </row>
    <row r="40" spans="1:6" ht="15.75" x14ac:dyDescent="0.25">
      <c r="A40" s="147"/>
      <c r="B40" s="144"/>
      <c r="C40" s="80"/>
      <c r="D40" s="147"/>
      <c r="E40" s="80"/>
      <c r="F40" s="148">
        <f t="shared" si="0"/>
        <v>0</v>
      </c>
    </row>
    <row r="41" spans="1:6" ht="15.75" x14ac:dyDescent="0.25">
      <c r="A41" s="147"/>
      <c r="B41" s="144"/>
      <c r="C41" s="80"/>
      <c r="D41" s="147"/>
      <c r="E41" s="80"/>
      <c r="F41" s="148">
        <f t="shared" si="0"/>
        <v>0</v>
      </c>
    </row>
    <row r="42" spans="1:6" ht="15.75" x14ac:dyDescent="0.25">
      <c r="A42" s="147"/>
      <c r="B42" s="144"/>
      <c r="C42" s="80"/>
      <c r="D42" s="147"/>
      <c r="E42" s="80"/>
      <c r="F42" s="148">
        <f t="shared" si="0"/>
        <v>0</v>
      </c>
    </row>
    <row r="43" spans="1:6" ht="15.75" x14ac:dyDescent="0.25">
      <c r="A43" s="147"/>
      <c r="B43" s="144"/>
      <c r="C43" s="80"/>
      <c r="D43" s="147"/>
      <c r="E43" s="80"/>
      <c r="F43" s="148">
        <f t="shared" si="0"/>
        <v>0</v>
      </c>
    </row>
    <row r="44" spans="1:6" ht="15.75" x14ac:dyDescent="0.25">
      <c r="A44" s="147"/>
      <c r="B44" s="144"/>
      <c r="C44" s="80"/>
      <c r="D44" s="147"/>
      <c r="E44" s="80"/>
      <c r="F44" s="148">
        <f t="shared" si="0"/>
        <v>0</v>
      </c>
    </row>
    <row r="45" spans="1:6" ht="15.75" x14ac:dyDescent="0.25">
      <c r="A45" s="147"/>
      <c r="B45" s="144"/>
      <c r="C45" s="80"/>
      <c r="D45" s="147"/>
      <c r="E45" s="80"/>
      <c r="F45" s="148">
        <f t="shared" si="0"/>
        <v>0</v>
      </c>
    </row>
    <row r="46" spans="1:6" ht="15.75" x14ac:dyDescent="0.25">
      <c r="A46" s="147"/>
      <c r="B46" s="144"/>
      <c r="C46" s="80"/>
      <c r="D46" s="147"/>
      <c r="E46" s="80"/>
      <c r="F46" s="148">
        <f t="shared" si="0"/>
        <v>0</v>
      </c>
    </row>
    <row r="47" spans="1:6" ht="15.75" x14ac:dyDescent="0.25">
      <c r="A47" s="147"/>
      <c r="B47" s="144"/>
      <c r="C47" s="80"/>
      <c r="D47" s="147"/>
      <c r="E47" s="80"/>
      <c r="F47" s="148">
        <f t="shared" si="0"/>
        <v>0</v>
      </c>
    </row>
    <row r="48" spans="1:6" ht="15.75" x14ac:dyDescent="0.25">
      <c r="A48" s="147"/>
      <c r="B48" s="144"/>
      <c r="C48" s="80"/>
      <c r="D48" s="147"/>
      <c r="E48" s="80"/>
      <c r="F48" s="148">
        <f t="shared" si="0"/>
        <v>0</v>
      </c>
    </row>
    <row r="49" spans="1:6" ht="15.75" x14ac:dyDescent="0.25">
      <c r="A49" s="147"/>
      <c r="B49" s="144"/>
      <c r="C49" s="80"/>
      <c r="D49" s="147"/>
      <c r="E49" s="80"/>
      <c r="F49" s="148">
        <f t="shared" si="0"/>
        <v>0</v>
      </c>
    </row>
    <row r="50" spans="1:6" ht="15.75" x14ac:dyDescent="0.25">
      <c r="A50" s="147"/>
      <c r="B50" s="144"/>
      <c r="C50" s="80"/>
      <c r="D50" s="147"/>
      <c r="E50" s="80"/>
      <c r="F50" s="148">
        <f t="shared" si="0"/>
        <v>0</v>
      </c>
    </row>
    <row r="51" spans="1:6" ht="15.75" x14ac:dyDescent="0.25">
      <c r="A51" s="147"/>
      <c r="B51" s="144"/>
      <c r="C51" s="80"/>
      <c r="D51" s="147"/>
      <c r="E51" s="80"/>
      <c r="F51" s="148">
        <f t="shared" si="0"/>
        <v>0</v>
      </c>
    </row>
    <row r="52" spans="1:6" ht="15.75" x14ac:dyDescent="0.25">
      <c r="A52" s="147"/>
      <c r="B52" s="144"/>
      <c r="C52" s="80"/>
      <c r="D52" s="147"/>
      <c r="E52" s="80"/>
      <c r="F52" s="148">
        <f t="shared" si="0"/>
        <v>0</v>
      </c>
    </row>
    <row r="53" spans="1:6" ht="15.75" x14ac:dyDescent="0.25">
      <c r="A53" s="147"/>
      <c r="B53" s="144"/>
      <c r="C53" s="80"/>
      <c r="D53" s="147"/>
      <c r="E53" s="80"/>
      <c r="F53" s="148">
        <f t="shared" si="0"/>
        <v>0</v>
      </c>
    </row>
    <row r="54" spans="1:6" ht="15.75" hidden="1" x14ac:dyDescent="0.25">
      <c r="A54" s="143"/>
      <c r="B54" s="144"/>
      <c r="C54" s="80"/>
      <c r="D54" s="147"/>
      <c r="E54" s="80"/>
      <c r="F54" s="148">
        <f t="shared" si="0"/>
        <v>0</v>
      </c>
    </row>
    <row r="55" spans="1:6" ht="15.75" hidden="1" x14ac:dyDescent="0.25">
      <c r="A55" s="143"/>
      <c r="B55" s="144"/>
      <c r="C55" s="80"/>
      <c r="D55" s="147"/>
      <c r="E55" s="80"/>
      <c r="F55" s="148">
        <f t="shared" si="0"/>
        <v>0</v>
      </c>
    </row>
    <row r="56" spans="1:6" ht="15.75" hidden="1" x14ac:dyDescent="0.25">
      <c r="A56" s="143"/>
      <c r="B56" s="144"/>
      <c r="C56" s="80"/>
      <c r="D56" s="147"/>
      <c r="E56" s="80"/>
      <c r="F56" s="148">
        <f t="shared" si="0"/>
        <v>0</v>
      </c>
    </row>
    <row r="57" spans="1:6" ht="15.75" hidden="1" x14ac:dyDescent="0.25">
      <c r="A57" s="147"/>
      <c r="B57" s="144"/>
      <c r="C57" s="80"/>
      <c r="D57" s="147"/>
      <c r="E57" s="80"/>
      <c r="F57" s="148">
        <f t="shared" si="0"/>
        <v>0</v>
      </c>
    </row>
    <row r="58" spans="1:6" ht="15.75" hidden="1" x14ac:dyDescent="0.25">
      <c r="A58" s="147"/>
      <c r="B58" s="144"/>
      <c r="C58" s="80"/>
      <c r="D58" s="147"/>
      <c r="E58" s="80"/>
      <c r="F58" s="148">
        <f t="shared" si="0"/>
        <v>0</v>
      </c>
    </row>
    <row r="59" spans="1:6" ht="15.75" hidden="1" x14ac:dyDescent="0.25">
      <c r="A59" s="147"/>
      <c r="B59" s="144"/>
      <c r="C59" s="80"/>
      <c r="D59" s="147"/>
      <c r="E59" s="80"/>
      <c r="F59" s="148">
        <f t="shared" si="0"/>
        <v>0</v>
      </c>
    </row>
    <row r="60" spans="1:6" ht="15.75" hidden="1" x14ac:dyDescent="0.25">
      <c r="A60" s="143"/>
      <c r="B60" s="144"/>
      <c r="C60" s="80"/>
      <c r="D60" s="147"/>
      <c r="E60" s="80"/>
      <c r="F60" s="148">
        <f t="shared" si="0"/>
        <v>0</v>
      </c>
    </row>
    <row r="61" spans="1:6" ht="15.75" hidden="1" x14ac:dyDescent="0.25">
      <c r="A61" s="143"/>
      <c r="B61" s="144"/>
      <c r="C61" s="80"/>
      <c r="D61" s="147"/>
      <c r="E61" s="80"/>
      <c r="F61" s="148">
        <f t="shared" si="0"/>
        <v>0</v>
      </c>
    </row>
    <row r="62" spans="1:6" ht="15.75" hidden="1" x14ac:dyDescent="0.25">
      <c r="A62" s="143"/>
      <c r="B62" s="144"/>
      <c r="C62" s="80"/>
      <c r="D62" s="147"/>
      <c r="E62" s="80"/>
      <c r="F62" s="148">
        <f t="shared" si="0"/>
        <v>0</v>
      </c>
    </row>
    <row r="63" spans="1:6" ht="15.75" hidden="1" x14ac:dyDescent="0.25">
      <c r="A63" s="143"/>
      <c r="B63" s="144"/>
      <c r="C63" s="80"/>
      <c r="D63" s="147"/>
      <c r="E63" s="80"/>
      <c r="F63" s="148">
        <f t="shared" si="0"/>
        <v>0</v>
      </c>
    </row>
    <row r="64" spans="1:6" ht="15.75" hidden="1" x14ac:dyDescent="0.25">
      <c r="A64" s="143"/>
      <c r="B64" s="144"/>
      <c r="C64" s="80"/>
      <c r="D64" s="147"/>
      <c r="E64" s="80"/>
      <c r="F64" s="148">
        <f t="shared" si="0"/>
        <v>0</v>
      </c>
    </row>
    <row r="65" spans="1:6" ht="15.75" hidden="1" x14ac:dyDescent="0.25">
      <c r="A65" s="143"/>
      <c r="B65" s="144"/>
      <c r="C65" s="80"/>
      <c r="D65" s="147"/>
      <c r="E65" s="80"/>
      <c r="F65" s="148">
        <f t="shared" si="0"/>
        <v>0</v>
      </c>
    </row>
    <row r="66" spans="1:6" ht="15.75" hidden="1" x14ac:dyDescent="0.25">
      <c r="A66" s="143"/>
      <c r="B66" s="144"/>
      <c r="C66" s="80"/>
      <c r="D66" s="147"/>
      <c r="E66" s="80"/>
      <c r="F66" s="148">
        <f t="shared" si="0"/>
        <v>0</v>
      </c>
    </row>
    <row r="67" spans="1:6" ht="15.75" hidden="1" x14ac:dyDescent="0.25">
      <c r="A67" s="143"/>
      <c r="B67" s="144"/>
      <c r="C67" s="80"/>
      <c r="D67" s="147"/>
      <c r="E67" s="80"/>
      <c r="F67" s="148">
        <f t="shared" si="0"/>
        <v>0</v>
      </c>
    </row>
    <row r="68" spans="1:6" ht="15.75" hidden="1" x14ac:dyDescent="0.25">
      <c r="A68" s="143"/>
      <c r="B68" s="144"/>
      <c r="C68" s="80"/>
      <c r="D68" s="147"/>
      <c r="E68" s="80"/>
      <c r="F68" s="148">
        <f t="shared" si="0"/>
        <v>0</v>
      </c>
    </row>
    <row r="69" spans="1:6" ht="15.75" hidden="1" x14ac:dyDescent="0.25">
      <c r="A69" s="143"/>
      <c r="B69" s="144"/>
      <c r="C69" s="80"/>
      <c r="D69" s="147"/>
      <c r="E69" s="80"/>
      <c r="F69" s="148">
        <f t="shared" ref="F69:F97" si="1">F68+C69-E69</f>
        <v>0</v>
      </c>
    </row>
    <row r="70" spans="1:6" ht="15.75" hidden="1" x14ac:dyDescent="0.25">
      <c r="A70" s="143"/>
      <c r="B70" s="144"/>
      <c r="C70" s="80"/>
      <c r="D70" s="147"/>
      <c r="E70" s="80"/>
      <c r="F70" s="148">
        <f t="shared" si="1"/>
        <v>0</v>
      </c>
    </row>
    <row r="71" spans="1:6" ht="15.75" hidden="1" x14ac:dyDescent="0.25">
      <c r="A71" s="143"/>
      <c r="B71" s="144"/>
      <c r="C71" s="80"/>
      <c r="D71" s="147"/>
      <c r="E71" s="80"/>
      <c r="F71" s="148">
        <f t="shared" si="1"/>
        <v>0</v>
      </c>
    </row>
    <row r="72" spans="1:6" ht="15.75" hidden="1" x14ac:dyDescent="0.25">
      <c r="A72" s="143"/>
      <c r="B72" s="144"/>
      <c r="C72" s="80"/>
      <c r="D72" s="147"/>
      <c r="E72" s="80"/>
      <c r="F72" s="148">
        <f t="shared" si="1"/>
        <v>0</v>
      </c>
    </row>
    <row r="73" spans="1:6" ht="15.75" hidden="1" x14ac:dyDescent="0.25">
      <c r="A73" s="143"/>
      <c r="B73" s="144"/>
      <c r="C73" s="80"/>
      <c r="D73" s="147"/>
      <c r="E73" s="80"/>
      <c r="F73" s="148">
        <f t="shared" si="1"/>
        <v>0</v>
      </c>
    </row>
    <row r="74" spans="1:6" ht="15.75" hidden="1" x14ac:dyDescent="0.25">
      <c r="A74" s="143"/>
      <c r="B74" s="144"/>
      <c r="C74" s="80"/>
      <c r="D74" s="147"/>
      <c r="E74" s="80"/>
      <c r="F74" s="148">
        <f t="shared" si="1"/>
        <v>0</v>
      </c>
    </row>
    <row r="75" spans="1:6" ht="15.75" hidden="1" x14ac:dyDescent="0.25">
      <c r="A75" s="143"/>
      <c r="B75" s="144"/>
      <c r="C75" s="80"/>
      <c r="D75" s="147"/>
      <c r="E75" s="80"/>
      <c r="F75" s="148">
        <f t="shared" si="1"/>
        <v>0</v>
      </c>
    </row>
    <row r="76" spans="1:6" ht="15.75" hidden="1" x14ac:dyDescent="0.25">
      <c r="A76" s="143"/>
      <c r="B76" s="144"/>
      <c r="C76" s="80"/>
      <c r="D76" s="147"/>
      <c r="E76" s="80"/>
      <c r="F76" s="148">
        <f t="shared" si="1"/>
        <v>0</v>
      </c>
    </row>
    <row r="77" spans="1:6" ht="15.75" hidden="1" x14ac:dyDescent="0.25">
      <c r="A77" s="143"/>
      <c r="B77" s="144"/>
      <c r="C77" s="80"/>
      <c r="D77" s="147"/>
      <c r="E77" s="80"/>
      <c r="F77" s="148">
        <f t="shared" si="1"/>
        <v>0</v>
      </c>
    </row>
    <row r="78" spans="1:6" ht="15.75" hidden="1" x14ac:dyDescent="0.25">
      <c r="A78" s="143"/>
      <c r="B78" s="144"/>
      <c r="C78" s="80"/>
      <c r="D78" s="147"/>
      <c r="E78" s="80"/>
      <c r="F78" s="148">
        <f t="shared" si="1"/>
        <v>0</v>
      </c>
    </row>
    <row r="79" spans="1:6" ht="15.75" hidden="1" x14ac:dyDescent="0.25">
      <c r="A79" s="143"/>
      <c r="B79" s="144"/>
      <c r="C79" s="80"/>
      <c r="D79" s="147"/>
      <c r="E79" s="80"/>
      <c r="F79" s="148">
        <f t="shared" si="1"/>
        <v>0</v>
      </c>
    </row>
    <row r="80" spans="1:6" ht="15.75" hidden="1" x14ac:dyDescent="0.25">
      <c r="A80" s="143"/>
      <c r="B80" s="144"/>
      <c r="C80" s="80"/>
      <c r="D80" s="147"/>
      <c r="E80" s="80"/>
      <c r="F80" s="148">
        <f t="shared" si="1"/>
        <v>0</v>
      </c>
    </row>
    <row r="81" spans="1:6" ht="15.75" hidden="1" x14ac:dyDescent="0.25">
      <c r="A81" s="150"/>
      <c r="B81" s="151"/>
      <c r="C81" s="84"/>
      <c r="D81" s="152"/>
      <c r="E81" s="84"/>
      <c r="F81" s="148">
        <f t="shared" si="1"/>
        <v>0</v>
      </c>
    </row>
    <row r="82" spans="1:6" ht="15.75" hidden="1" x14ac:dyDescent="0.25">
      <c r="A82" s="150"/>
      <c r="B82" s="151"/>
      <c r="C82" s="84"/>
      <c r="D82" s="152"/>
      <c r="E82" s="84"/>
      <c r="F82" s="148">
        <f t="shared" si="1"/>
        <v>0</v>
      </c>
    </row>
    <row r="83" spans="1:6" ht="15.75" hidden="1" x14ac:dyDescent="0.25">
      <c r="A83" s="150"/>
      <c r="B83" s="151"/>
      <c r="C83" s="84"/>
      <c r="D83" s="152"/>
      <c r="E83" s="84"/>
      <c r="F83" s="148">
        <f t="shared" si="1"/>
        <v>0</v>
      </c>
    </row>
    <row r="84" spans="1:6" ht="15.75" hidden="1" x14ac:dyDescent="0.25">
      <c r="A84" s="150"/>
      <c r="B84" s="151"/>
      <c r="C84" s="84"/>
      <c r="D84" s="152"/>
      <c r="E84" s="84"/>
      <c r="F84" s="148">
        <f t="shared" si="1"/>
        <v>0</v>
      </c>
    </row>
    <row r="85" spans="1:6" ht="15.75" hidden="1" x14ac:dyDescent="0.25">
      <c r="A85" s="150"/>
      <c r="B85" s="151"/>
      <c r="C85" s="84"/>
      <c r="D85" s="152"/>
      <c r="E85" s="84"/>
      <c r="F85" s="148">
        <f t="shared" si="1"/>
        <v>0</v>
      </c>
    </row>
    <row r="86" spans="1:6" ht="15.75" hidden="1" x14ac:dyDescent="0.25">
      <c r="A86" s="150"/>
      <c r="B86" s="151"/>
      <c r="C86" s="84"/>
      <c r="D86" s="152"/>
      <c r="E86" s="84"/>
      <c r="F86" s="148">
        <f t="shared" si="1"/>
        <v>0</v>
      </c>
    </row>
    <row r="87" spans="1:6" ht="15.75" hidden="1" x14ac:dyDescent="0.25">
      <c r="A87" s="153"/>
      <c r="B87" s="154"/>
      <c r="C87" s="80"/>
      <c r="D87" s="155"/>
      <c r="E87" s="80"/>
      <c r="F87" s="148">
        <f t="shared" si="1"/>
        <v>0</v>
      </c>
    </row>
    <row r="88" spans="1:6" ht="15.75" hidden="1" x14ac:dyDescent="0.25">
      <c r="A88" s="153"/>
      <c r="B88" s="154"/>
      <c r="C88" s="80"/>
      <c r="D88" s="155"/>
      <c r="E88" s="80"/>
      <c r="F88" s="148">
        <f t="shared" si="1"/>
        <v>0</v>
      </c>
    </row>
    <row r="89" spans="1:6" ht="15.75" hidden="1" x14ac:dyDescent="0.25">
      <c r="A89" s="153"/>
      <c r="B89" s="154"/>
      <c r="C89" s="80"/>
      <c r="D89" s="155"/>
      <c r="E89" s="80"/>
      <c r="F89" s="148">
        <f t="shared" si="1"/>
        <v>0</v>
      </c>
    </row>
    <row r="90" spans="1:6" ht="15.75" hidden="1" x14ac:dyDescent="0.25">
      <c r="A90" s="153"/>
      <c r="B90" s="154"/>
      <c r="C90" s="80"/>
      <c r="D90" s="155"/>
      <c r="E90" s="80"/>
      <c r="F90" s="148">
        <f t="shared" si="1"/>
        <v>0</v>
      </c>
    </row>
    <row r="91" spans="1:6" ht="15.75" hidden="1" x14ac:dyDescent="0.25">
      <c r="A91" s="153"/>
      <c r="B91" s="154"/>
      <c r="C91" s="80"/>
      <c r="D91" s="155"/>
      <c r="E91" s="80"/>
      <c r="F91" s="148">
        <f t="shared" si="1"/>
        <v>0</v>
      </c>
    </row>
    <row r="92" spans="1:6" ht="15.75" hidden="1" x14ac:dyDescent="0.25">
      <c r="A92" s="153"/>
      <c r="B92" s="154"/>
      <c r="C92" s="80"/>
      <c r="D92" s="155"/>
      <c r="E92" s="80"/>
      <c r="F92" s="148">
        <f t="shared" si="1"/>
        <v>0</v>
      </c>
    </row>
    <row r="93" spans="1:6" ht="15.75" hidden="1" x14ac:dyDescent="0.25">
      <c r="A93" s="153"/>
      <c r="B93" s="154"/>
      <c r="C93" s="80"/>
      <c r="D93" s="155"/>
      <c r="E93" s="80"/>
      <c r="F93" s="148">
        <f t="shared" si="1"/>
        <v>0</v>
      </c>
    </row>
    <row r="94" spans="1:6" ht="15.75" hidden="1" x14ac:dyDescent="0.25">
      <c r="A94" s="153"/>
      <c r="B94" s="154"/>
      <c r="C94" s="80"/>
      <c r="D94" s="155"/>
      <c r="E94" s="80"/>
      <c r="F94" s="148">
        <f t="shared" si="1"/>
        <v>0</v>
      </c>
    </row>
    <row r="95" spans="1:6" ht="15.75" hidden="1" x14ac:dyDescent="0.25">
      <c r="A95" s="153"/>
      <c r="B95" s="154"/>
      <c r="C95" s="80"/>
      <c r="D95" s="155"/>
      <c r="E95" s="80"/>
      <c r="F95" s="148">
        <f t="shared" si="1"/>
        <v>0</v>
      </c>
    </row>
    <row r="96" spans="1:6" ht="15.75" x14ac:dyDescent="0.25">
      <c r="A96" s="153"/>
      <c r="B96" s="154"/>
      <c r="C96" s="80"/>
      <c r="D96" s="155"/>
      <c r="E96" s="80"/>
      <c r="F96" s="148">
        <f t="shared" si="1"/>
        <v>0</v>
      </c>
    </row>
    <row r="97" spans="1:6" ht="16.5" thickBot="1" x14ac:dyDescent="0.3">
      <c r="A97" s="156"/>
      <c r="B97" s="157"/>
      <c r="C97" s="158">
        <v>0</v>
      </c>
      <c r="D97" s="159"/>
      <c r="E97" s="158"/>
      <c r="F97" s="148">
        <f t="shared" si="1"/>
        <v>0</v>
      </c>
    </row>
    <row r="98" spans="1:6" ht="19.5" thickTop="1" x14ac:dyDescent="0.3">
      <c r="B98" s="106"/>
      <c r="C98" s="3">
        <f>SUM(C3:C97)</f>
        <v>0</v>
      </c>
      <c r="D98" s="105"/>
      <c r="E98" s="3">
        <f>SUM(E3:E97)</f>
        <v>0</v>
      </c>
      <c r="F98" s="160">
        <f>F97</f>
        <v>0</v>
      </c>
    </row>
    <row r="99" spans="1:6" x14ac:dyDescent="0.25">
      <c r="B99" s="106"/>
      <c r="C99" s="3"/>
      <c r="D99" s="105"/>
      <c r="E99" s="4"/>
      <c r="F99" s="3"/>
    </row>
    <row r="100" spans="1:6" x14ac:dyDescent="0.25">
      <c r="B100" s="106"/>
      <c r="C100" s="3"/>
      <c r="D100" s="105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6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41:F50"/>
  <sheetViews>
    <sheetView topLeftCell="A22" workbookViewId="0">
      <selection activeCell="F51" sqref="F51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41" spans="1:6" ht="15.75" thickBot="1" x14ac:dyDescent="0.3"/>
    <row r="42" spans="1:6" ht="16.5" thickBot="1" x14ac:dyDescent="0.3">
      <c r="A42" s="170"/>
      <c r="B42" s="227" t="s">
        <v>32</v>
      </c>
      <c r="C42" s="228"/>
      <c r="D42" s="228"/>
      <c r="E42" s="229"/>
      <c r="F42" s="3"/>
    </row>
    <row r="43" spans="1:6" ht="19.5" customHeight="1" x14ac:dyDescent="0.25">
      <c r="A43" s="179">
        <v>44430</v>
      </c>
      <c r="B43" s="180" t="s">
        <v>45</v>
      </c>
      <c r="C43" s="181">
        <v>201</v>
      </c>
      <c r="D43" s="182" t="s">
        <v>33</v>
      </c>
      <c r="E43" s="233" t="s">
        <v>34</v>
      </c>
      <c r="F43" s="109">
        <v>0</v>
      </c>
    </row>
    <row r="44" spans="1:6" ht="19.5" customHeight="1" x14ac:dyDescent="0.25">
      <c r="A44" s="179">
        <v>44430</v>
      </c>
      <c r="B44" s="180" t="s">
        <v>46</v>
      </c>
      <c r="C44" s="181">
        <v>678.08</v>
      </c>
      <c r="D44" s="184" t="s">
        <v>33</v>
      </c>
      <c r="E44" s="183" t="s">
        <v>47</v>
      </c>
      <c r="F44" s="109">
        <v>847</v>
      </c>
    </row>
    <row r="45" spans="1:6" ht="19.5" hidden="1" customHeight="1" x14ac:dyDescent="0.25">
      <c r="A45" s="179"/>
      <c r="B45" s="180" t="s">
        <v>34</v>
      </c>
      <c r="C45" s="181">
        <v>0</v>
      </c>
      <c r="D45" s="184" t="s">
        <v>33</v>
      </c>
      <c r="E45" s="183" t="s">
        <v>24</v>
      </c>
      <c r="F45" s="109">
        <v>0</v>
      </c>
    </row>
    <row r="46" spans="1:6" ht="19.5" hidden="1" customHeight="1" x14ac:dyDescent="0.25">
      <c r="A46" s="179"/>
      <c r="B46" s="180" t="s">
        <v>34</v>
      </c>
      <c r="C46" s="181">
        <v>0</v>
      </c>
      <c r="D46" s="184" t="s">
        <v>33</v>
      </c>
      <c r="E46" s="183" t="s">
        <v>24</v>
      </c>
      <c r="F46" s="109">
        <v>0</v>
      </c>
    </row>
    <row r="47" spans="1:6" hidden="1" x14ac:dyDescent="0.25">
      <c r="A47" s="171"/>
      <c r="B47" s="172" t="s">
        <v>34</v>
      </c>
      <c r="C47" s="173">
        <v>0</v>
      </c>
      <c r="D47" s="176" t="s">
        <v>33</v>
      </c>
      <c r="E47" s="174" t="s">
        <v>24</v>
      </c>
      <c r="F47" s="175">
        <v>0</v>
      </c>
    </row>
    <row r="48" spans="1:6" hidden="1" x14ac:dyDescent="0.25">
      <c r="A48" s="171"/>
      <c r="B48" s="172" t="s">
        <v>34</v>
      </c>
      <c r="C48" s="173">
        <v>0</v>
      </c>
      <c r="D48" s="176" t="s">
        <v>33</v>
      </c>
      <c r="E48" s="174" t="s">
        <v>24</v>
      </c>
      <c r="F48" s="175">
        <v>0</v>
      </c>
    </row>
    <row r="49" spans="1:6" hidden="1" x14ac:dyDescent="0.25">
      <c r="A49" s="171"/>
      <c r="B49" s="172" t="s">
        <v>34</v>
      </c>
      <c r="C49" s="173">
        <v>0</v>
      </c>
      <c r="D49" s="176" t="s">
        <v>33</v>
      </c>
      <c r="E49" s="174" t="s">
        <v>24</v>
      </c>
      <c r="F49" s="175">
        <v>0</v>
      </c>
    </row>
    <row r="50" spans="1:6" ht="15.75" hidden="1" thickBot="1" x14ac:dyDescent="0.3">
      <c r="A50" s="177"/>
      <c r="B50" s="172" t="s">
        <v>34</v>
      </c>
      <c r="C50" s="173">
        <v>0</v>
      </c>
      <c r="D50" s="178" t="s">
        <v>33</v>
      </c>
      <c r="E50" s="174" t="s">
        <v>24</v>
      </c>
      <c r="F50" s="175">
        <v>0</v>
      </c>
    </row>
  </sheetData>
  <mergeCells count="1">
    <mergeCell ref="B42:E4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 G O S T O    2 0 2 1     </vt:lpstr>
      <vt:lpstr>REMISIONES  AGOSTO 2021    </vt:lpstr>
      <vt:lpstr>Hoja3</vt:lpstr>
      <vt:lpstr>Hoja2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2021-08-26T18:19:45Z</cp:lastPrinted>
  <dcterms:created xsi:type="dcterms:W3CDTF">2021-08-25T18:04:32Z</dcterms:created>
  <dcterms:modified xsi:type="dcterms:W3CDTF">2021-08-26T20:37:33Z</dcterms:modified>
</cp:coreProperties>
</file>