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3" l="1"/>
  <c r="M31" i="13" l="1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Q36" i="13" s="1"/>
  <c r="P35" i="13"/>
  <c r="Q35" i="13" s="1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<sst xmlns="http://schemas.openxmlformats.org/spreadsheetml/2006/main" count="663" uniqueCount="381">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</sst>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6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" fontId="22" fillId="0" borderId="24" xfId="0" applyNumberFormat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29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5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53" t="s">
        <v>4</v>
      </c>
      <c r="F4" s="354"/>
      <c r="H4" s="355" t="s">
        <v>5</v>
      </c>
      <c r="I4" s="356"/>
      <c r="J4" s="18"/>
      <c r="K4" s="19"/>
      <c r="L4" s="20"/>
      <c r="M4" s="21" t="s">
        <v>6</v>
      </c>
      <c r="N4" s="22" t="s">
        <v>7</v>
      </c>
      <c r="P4" s="357" t="s">
        <v>8</v>
      </c>
      <c r="Q4" s="358"/>
      <c r="R4" s="35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9">
        <f>SUM(M5:M39)</f>
        <v>1666347.5</v>
      </c>
      <c r="N49" s="36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0"/>
      <c r="N50" s="3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62" t="s">
        <v>13</v>
      </c>
      <c r="I55" s="363"/>
      <c r="J55" s="135"/>
      <c r="K55" s="364">
        <f>I53+L53</f>
        <v>63475.360000000001</v>
      </c>
      <c r="L55" s="365"/>
      <c r="M55" s="366">
        <f>N49+M49</f>
        <v>1715746.5</v>
      </c>
      <c r="N55" s="367"/>
      <c r="P55" s="36"/>
      <c r="Q55" s="9"/>
    </row>
    <row r="56" spans="1:18" ht="15.75" x14ac:dyDescent="0.25">
      <c r="D56" s="359" t="s">
        <v>14</v>
      </c>
      <c r="E56" s="359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30" t="s">
        <v>15</v>
      </c>
      <c r="E57" s="330"/>
      <c r="F57" s="131">
        <v>-1524395.48</v>
      </c>
      <c r="I57" s="331" t="s">
        <v>16</v>
      </c>
      <c r="J57" s="332"/>
      <c r="K57" s="333">
        <f>F59+F60+F61</f>
        <v>393764.05999999994</v>
      </c>
      <c r="L57" s="334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5">
        <f>-C4</f>
        <v>-373948.72</v>
      </c>
      <c r="L59" s="336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7" t="s">
        <v>21</v>
      </c>
      <c r="E61" s="338"/>
      <c r="F61" s="151">
        <v>223528.9</v>
      </c>
      <c r="I61" s="339" t="s">
        <v>22</v>
      </c>
      <c r="J61" s="340"/>
      <c r="K61" s="341">
        <f>K57+K59</f>
        <v>19815.339999999967</v>
      </c>
      <c r="L61" s="341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A47" zoomScale="115" zoomScaleNormal="115" workbookViewId="0">
      <selection activeCell="L62" sqref="L6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380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83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53" t="s">
        <v>4</v>
      </c>
      <c r="F4" s="354"/>
      <c r="H4" s="355" t="s">
        <v>5</v>
      </c>
      <c r="I4" s="356"/>
      <c r="J4" s="255"/>
      <c r="K4" s="256"/>
      <c r="L4" s="16"/>
      <c r="M4" s="21" t="s">
        <v>6</v>
      </c>
      <c r="N4" s="22" t="s">
        <v>7</v>
      </c>
      <c r="P4" s="369" t="s">
        <v>8</v>
      </c>
      <c r="Q4" s="370"/>
      <c r="R4" s="384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f t="shared" si="1"/>
        <v>365.4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f t="shared" si="1"/>
        <v>1225.1199999999999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85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9">
        <f>SUM(M5:M39)</f>
        <v>3170751</v>
      </c>
      <c r="N45" s="360">
        <f>SUM(N5:N39)</f>
        <v>31751.230000000003</v>
      </c>
      <c r="P45" s="98">
        <f t="shared" si="0"/>
        <v>3202502.23</v>
      </c>
      <c r="Q45" s="328">
        <f>SUM(Q21:Q44)</f>
        <v>1843.4700000000262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0"/>
      <c r="N46" s="36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2" t="s">
        <v>13</v>
      </c>
      <c r="I51" s="363"/>
      <c r="J51" s="135"/>
      <c r="K51" s="364">
        <f>I49+L49</f>
        <v>66093.360000000015</v>
      </c>
      <c r="L51" s="365"/>
      <c r="M51" s="366">
        <f>N45+M45</f>
        <v>3202502.23</v>
      </c>
      <c r="N51" s="367"/>
      <c r="P51" s="36"/>
      <c r="Q51" s="9"/>
    </row>
    <row r="52" spans="1:17" x14ac:dyDescent="0.25">
      <c r="D52" s="359" t="s">
        <v>14</v>
      </c>
      <c r="E52" s="359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30" t="s">
        <v>15</v>
      </c>
      <c r="E53" s="330"/>
      <c r="F53" s="131">
        <v>-3128572.23</v>
      </c>
      <c r="I53" s="331" t="s">
        <v>16</v>
      </c>
      <c r="J53" s="332"/>
      <c r="K53" s="371">
        <f>F55+F56+F57</f>
        <v>417897.52000000014</v>
      </c>
      <c r="L53" s="37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3">
        <f>-C4</f>
        <v>-345633.69</v>
      </c>
      <c r="L55" s="374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37" t="s">
        <v>21</v>
      </c>
      <c r="E57" s="338"/>
      <c r="F57" s="316">
        <v>359108.11</v>
      </c>
      <c r="I57" s="378" t="s">
        <v>22</v>
      </c>
      <c r="J57" s="379"/>
      <c r="K57" s="380">
        <f>K53+K55</f>
        <v>72263.830000000133</v>
      </c>
      <c r="L57" s="38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61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5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53" t="s">
        <v>4</v>
      </c>
      <c r="F4" s="354"/>
      <c r="H4" s="355" t="s">
        <v>5</v>
      </c>
      <c r="I4" s="356"/>
      <c r="J4" s="18"/>
      <c r="K4" s="19"/>
      <c r="L4" s="20"/>
      <c r="M4" s="21" t="s">
        <v>6</v>
      </c>
      <c r="N4" s="22" t="s">
        <v>7</v>
      </c>
      <c r="P4" s="369" t="s">
        <v>8</v>
      </c>
      <c r="Q4" s="370"/>
      <c r="R4" s="36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9">
        <f>SUM(M5:M39)</f>
        <v>2238523</v>
      </c>
      <c r="N45" s="360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0"/>
      <c r="N46" s="36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2" t="s">
        <v>13</v>
      </c>
      <c r="I51" s="363"/>
      <c r="J51" s="135"/>
      <c r="K51" s="364">
        <f>I49+L49</f>
        <v>90767.040000000008</v>
      </c>
      <c r="L51" s="365"/>
      <c r="M51" s="366">
        <f>N45+M45</f>
        <v>2335781</v>
      </c>
      <c r="N51" s="367"/>
      <c r="P51" s="36"/>
      <c r="Q51" s="9"/>
    </row>
    <row r="52" spans="1:17" ht="15.75" x14ac:dyDescent="0.25">
      <c r="D52" s="359" t="s">
        <v>14</v>
      </c>
      <c r="E52" s="359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30" t="s">
        <v>15</v>
      </c>
      <c r="E53" s="330"/>
      <c r="F53" s="131">
        <v>-2224189.7400000002</v>
      </c>
      <c r="I53" s="331" t="s">
        <v>16</v>
      </c>
      <c r="J53" s="332"/>
      <c r="K53" s="333">
        <f>F55+F56+F57</f>
        <v>296963.76999999973</v>
      </c>
      <c r="L53" s="334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5">
        <f>-C4</f>
        <v>-223528.9</v>
      </c>
      <c r="L55" s="336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7" t="s">
        <v>21</v>
      </c>
      <c r="E57" s="338"/>
      <c r="F57" s="151">
        <v>230554.55</v>
      </c>
      <c r="I57" s="339" t="s">
        <v>22</v>
      </c>
      <c r="J57" s="340"/>
      <c r="K57" s="341">
        <f>K53+K55</f>
        <v>73434.869999999733</v>
      </c>
      <c r="L57" s="34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115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51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53" t="s">
        <v>4</v>
      </c>
      <c r="F4" s="354"/>
      <c r="H4" s="355" t="s">
        <v>5</v>
      </c>
      <c r="I4" s="356"/>
      <c r="J4" s="255"/>
      <c r="K4" s="256"/>
      <c r="L4" s="16"/>
      <c r="M4" s="21" t="s">
        <v>6</v>
      </c>
      <c r="N4" s="22" t="s">
        <v>7</v>
      </c>
      <c r="P4" s="369" t="s">
        <v>8</v>
      </c>
      <c r="Q4" s="370"/>
      <c r="R4" s="36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9">
        <f>SUM(M5:M39)</f>
        <v>2689952</v>
      </c>
      <c r="N45" s="360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0"/>
      <c r="N46" s="36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2" t="s">
        <v>13</v>
      </c>
      <c r="I51" s="363"/>
      <c r="J51" s="135"/>
      <c r="K51" s="364">
        <f>I49+L49</f>
        <v>425400.67</v>
      </c>
      <c r="L51" s="365"/>
      <c r="M51" s="366">
        <f>N45+M45</f>
        <v>2751374</v>
      </c>
      <c r="N51" s="367"/>
      <c r="P51" s="36"/>
      <c r="Q51" s="9"/>
    </row>
    <row r="52" spans="1:17" x14ac:dyDescent="0.25">
      <c r="D52" s="359" t="s">
        <v>14</v>
      </c>
      <c r="E52" s="359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30" t="s">
        <v>15</v>
      </c>
      <c r="E53" s="330"/>
      <c r="F53" s="131">
        <v>-2869426.04</v>
      </c>
      <c r="I53" s="331" t="s">
        <v>16</v>
      </c>
      <c r="J53" s="332"/>
      <c r="K53" s="371">
        <f>F55+F56+F57</f>
        <v>-32021.369999999937</v>
      </c>
      <c r="L53" s="37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3">
        <f>-C4</f>
        <v>-230554.55</v>
      </c>
      <c r="L55" s="374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7" t="s">
        <v>21</v>
      </c>
      <c r="E57" s="338"/>
      <c r="F57" s="151">
        <v>341192.34</v>
      </c>
      <c r="I57" s="375" t="s">
        <v>170</v>
      </c>
      <c r="J57" s="376"/>
      <c r="K57" s="377">
        <f>K53+K55</f>
        <v>-262575.91999999993</v>
      </c>
      <c r="L57" s="37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171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81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53" t="s">
        <v>4</v>
      </c>
      <c r="F4" s="354"/>
      <c r="H4" s="355" t="s">
        <v>5</v>
      </c>
      <c r="I4" s="356"/>
      <c r="J4" s="255"/>
      <c r="K4" s="256"/>
      <c r="L4" s="16"/>
      <c r="M4" s="21" t="s">
        <v>6</v>
      </c>
      <c r="N4" s="22" t="s">
        <v>7</v>
      </c>
      <c r="P4" s="369" t="s">
        <v>8</v>
      </c>
      <c r="Q4" s="370"/>
      <c r="R4" s="382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49">
        <f>SUM(M5:M39)</f>
        <v>2488709</v>
      </c>
      <c r="N45" s="360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0"/>
      <c r="N46" s="36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2" t="s">
        <v>13</v>
      </c>
      <c r="I51" s="363"/>
      <c r="J51" s="135"/>
      <c r="K51" s="364">
        <f>I49+L49</f>
        <v>124244.06999999999</v>
      </c>
      <c r="L51" s="365"/>
      <c r="M51" s="366">
        <f>N45+M45</f>
        <v>2567419</v>
      </c>
      <c r="N51" s="367"/>
      <c r="P51" s="36"/>
      <c r="Q51" s="9"/>
    </row>
    <row r="52" spans="1:17" x14ac:dyDescent="0.25">
      <c r="D52" s="359" t="s">
        <v>14</v>
      </c>
      <c r="E52" s="359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30" t="s">
        <v>15</v>
      </c>
      <c r="E53" s="330"/>
      <c r="F53" s="131">
        <v>-2463938.5299999998</v>
      </c>
      <c r="I53" s="331" t="s">
        <v>16</v>
      </c>
      <c r="J53" s="332"/>
      <c r="K53" s="371">
        <f>F55+F56+F57</f>
        <v>439109.10000000038</v>
      </c>
      <c r="L53" s="37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3">
        <f>-C4</f>
        <v>-341192.34</v>
      </c>
      <c r="L55" s="374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37" t="s">
        <v>21</v>
      </c>
      <c r="E57" s="338"/>
      <c r="F57" s="151">
        <v>394548.7</v>
      </c>
      <c r="I57" s="378" t="s">
        <v>22</v>
      </c>
      <c r="J57" s="379"/>
      <c r="K57" s="380">
        <f>K53+K55</f>
        <v>97916.760000000359</v>
      </c>
      <c r="L57" s="38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2"/>
      <c r="C1" s="344" t="s">
        <v>231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6"/>
      <c r="R3" s="383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53" t="s">
        <v>4</v>
      </c>
      <c r="F4" s="354"/>
      <c r="H4" s="355" t="s">
        <v>5</v>
      </c>
      <c r="I4" s="356"/>
      <c r="J4" s="255"/>
      <c r="K4" s="256"/>
      <c r="L4" s="16"/>
      <c r="M4" s="21" t="s">
        <v>6</v>
      </c>
      <c r="N4" s="22" t="s">
        <v>7</v>
      </c>
      <c r="P4" s="369" t="s">
        <v>8</v>
      </c>
      <c r="Q4" s="370"/>
      <c r="R4" s="384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9">
        <f>SUM(M5:M39)</f>
        <v>3007589</v>
      </c>
      <c r="N45" s="360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0"/>
      <c r="N46" s="36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2" t="s">
        <v>13</v>
      </c>
      <c r="I51" s="363"/>
      <c r="J51" s="135"/>
      <c r="K51" s="364">
        <f>I49+L49</f>
        <v>84500.43</v>
      </c>
      <c r="L51" s="365"/>
      <c r="M51" s="366">
        <f>N45+M45</f>
        <v>3037341</v>
      </c>
      <c r="N51" s="367"/>
      <c r="P51" s="36"/>
      <c r="Q51" s="9"/>
    </row>
    <row r="52" spans="1:17" x14ac:dyDescent="0.25">
      <c r="D52" s="359" t="s">
        <v>14</v>
      </c>
      <c r="E52" s="359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30" t="s">
        <v>15</v>
      </c>
      <c r="E53" s="330"/>
      <c r="F53" s="131">
        <v>-2955802.29</v>
      </c>
      <c r="I53" s="331" t="s">
        <v>16</v>
      </c>
      <c r="J53" s="332"/>
      <c r="K53" s="371">
        <f>F55+F56+F57</f>
        <v>419364.9699999998</v>
      </c>
      <c r="L53" s="37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3">
        <f>-C4</f>
        <v>-394548.7</v>
      </c>
      <c r="L55" s="374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37" t="s">
        <v>21</v>
      </c>
      <c r="E57" s="338"/>
      <c r="F57" s="316">
        <v>345633.69</v>
      </c>
      <c r="I57" s="378" t="s">
        <v>22</v>
      </c>
      <c r="J57" s="379"/>
      <c r="K57" s="380">
        <f>K53+K55</f>
        <v>24816.269999999786</v>
      </c>
      <c r="L57" s="38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2023-07-14T21:37:57Z</dcterms:modified>
</cp:coreProperties>
</file>