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710" windowHeight="10305" firstSheet="6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<sst xmlns="http://schemas.openxmlformats.org/spreadsheetml/2006/main" count="458" uniqueCount="277">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</sst>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60"/>
      <c r="C1" s="262" t="s">
        <v>28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18" ht="16.5" thickBot="1" x14ac:dyDescent="0.3">
      <c r="B2" s="261"/>
      <c r="C2" s="3"/>
      <c r="H2" s="5"/>
      <c r="I2" s="6"/>
      <c r="J2" s="7"/>
      <c r="L2" s="8"/>
      <c r="M2" s="6"/>
      <c r="N2" s="9"/>
    </row>
    <row r="3" spans="1:18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14"/>
      <c r="R3" s="271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67" t="s">
        <v>3</v>
      </c>
      <c r="F4" s="268"/>
      <c r="H4" s="269" t="s">
        <v>4</v>
      </c>
      <c r="I4" s="270"/>
      <c r="J4" s="19"/>
      <c r="K4" s="20"/>
      <c r="L4" s="21"/>
      <c r="M4" s="22" t="s">
        <v>5</v>
      </c>
      <c r="N4" s="23" t="s">
        <v>6</v>
      </c>
      <c r="P4" s="278" t="s">
        <v>7</v>
      </c>
      <c r="Q4" s="279"/>
      <c r="R4" s="272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0">
        <f>SUM(M5:M39)</f>
        <v>1527030</v>
      </c>
      <c r="N40" s="282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1"/>
      <c r="N41" s="28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4" t="s">
        <v>12</v>
      </c>
      <c r="I53" s="285"/>
      <c r="J53" s="119"/>
      <c r="K53" s="286">
        <f>I51+L51</f>
        <v>50143.28</v>
      </c>
      <c r="L53" s="287"/>
      <c r="M53" s="288">
        <f>N40+M40</f>
        <v>1577043</v>
      </c>
      <c r="N53" s="289"/>
      <c r="P53" s="34"/>
      <c r="Q53" s="9"/>
    </row>
    <row r="54" spans="1:17" ht="15.75" x14ac:dyDescent="0.25">
      <c r="D54" s="290" t="s">
        <v>13</v>
      </c>
      <c r="E54" s="290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91" t="s">
        <v>14</v>
      </c>
      <c r="E55" s="291"/>
      <c r="F55" s="115">
        <v>-1419082.77</v>
      </c>
      <c r="I55" s="292" t="s">
        <v>15</v>
      </c>
      <c r="J55" s="293"/>
      <c r="K55" s="294">
        <f>F57+F58+F59</f>
        <v>296963.46999999997</v>
      </c>
      <c r="L55" s="29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96">
        <f>-C4</f>
        <v>-221059.7</v>
      </c>
      <c r="L57" s="297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73" t="s">
        <v>20</v>
      </c>
      <c r="E59" s="274"/>
      <c r="F59" s="134">
        <v>154314.51999999999</v>
      </c>
      <c r="I59" s="275" t="s">
        <v>168</v>
      </c>
      <c r="J59" s="276"/>
      <c r="K59" s="277">
        <f>K55+K57</f>
        <v>75903.76999999996</v>
      </c>
      <c r="L59" s="27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0"/>
      <c r="C1" s="262" t="s">
        <v>125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14"/>
      <c r="R3" s="271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67" t="s">
        <v>3</v>
      </c>
      <c r="F4" s="268"/>
      <c r="H4" s="269" t="s">
        <v>4</v>
      </c>
      <c r="I4" s="270"/>
      <c r="J4" s="19"/>
      <c r="K4" s="20"/>
      <c r="L4" s="21"/>
      <c r="M4" s="22" t="s">
        <v>5</v>
      </c>
      <c r="N4" s="23" t="s">
        <v>6</v>
      </c>
      <c r="P4" s="278" t="s">
        <v>7</v>
      </c>
      <c r="Q4" s="279"/>
      <c r="R4" s="272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98">
        <f>SUM(M5:M39)</f>
        <v>1636108</v>
      </c>
      <c r="N40" s="282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81"/>
      <c r="N41" s="28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4" t="s">
        <v>12</v>
      </c>
      <c r="I53" s="285"/>
      <c r="J53" s="119"/>
      <c r="K53" s="286">
        <f>I51+L51</f>
        <v>45634.280000000006</v>
      </c>
      <c r="L53" s="287"/>
      <c r="M53" s="288">
        <f>N40+M40</f>
        <v>1691783</v>
      </c>
      <c r="N53" s="289"/>
      <c r="P53" s="34"/>
      <c r="Q53" s="9"/>
    </row>
    <row r="54" spans="1:17" ht="15.75" x14ac:dyDescent="0.25">
      <c r="D54" s="290" t="s">
        <v>13</v>
      </c>
      <c r="E54" s="290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91" t="s">
        <v>14</v>
      </c>
      <c r="E55" s="291"/>
      <c r="F55" s="115">
        <v>-1631962.77</v>
      </c>
      <c r="I55" s="292" t="s">
        <v>15</v>
      </c>
      <c r="J55" s="293"/>
      <c r="K55" s="294">
        <f>F57+F58+F59</f>
        <v>238822.13999999996</v>
      </c>
      <c r="L55" s="29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96">
        <f>-C4</f>
        <v>-154314.51999999999</v>
      </c>
      <c r="L57" s="29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73" t="s">
        <v>20</v>
      </c>
      <c r="E59" s="274"/>
      <c r="F59" s="134">
        <v>184342.19</v>
      </c>
      <c r="I59" s="275" t="s">
        <v>168</v>
      </c>
      <c r="J59" s="276"/>
      <c r="K59" s="277">
        <f>K55+K57</f>
        <v>84507.619999999966</v>
      </c>
      <c r="L59" s="27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60"/>
      <c r="C1" s="262" t="s">
        <v>135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14"/>
      <c r="R3" s="271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67" t="s">
        <v>3</v>
      </c>
      <c r="F4" s="268"/>
      <c r="H4" s="269" t="s">
        <v>4</v>
      </c>
      <c r="I4" s="270"/>
      <c r="J4" s="19"/>
      <c r="K4" s="20"/>
      <c r="L4" s="21"/>
      <c r="M4" s="22" t="s">
        <v>5</v>
      </c>
      <c r="N4" s="23" t="s">
        <v>6</v>
      </c>
      <c r="P4" s="278" t="s">
        <v>7</v>
      </c>
      <c r="Q4" s="279"/>
      <c r="R4" s="272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80">
        <f>SUM(M5:M39)</f>
        <v>1793435</v>
      </c>
      <c r="N40" s="282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81"/>
      <c r="N41" s="283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4" t="s">
        <v>12</v>
      </c>
      <c r="I53" s="285"/>
      <c r="J53" s="119"/>
      <c r="K53" s="286">
        <f>I51+L51</f>
        <v>82963.709999999992</v>
      </c>
      <c r="L53" s="287"/>
      <c r="M53" s="288">
        <f>N40+M40</f>
        <v>1857430</v>
      </c>
      <c r="N53" s="289"/>
      <c r="P53" s="34"/>
      <c r="Q53" s="9"/>
    </row>
    <row r="54" spans="1:17" ht="15.75" x14ac:dyDescent="0.25">
      <c r="D54" s="290" t="s">
        <v>13</v>
      </c>
      <c r="E54" s="290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91" t="s">
        <v>14</v>
      </c>
      <c r="E55" s="291"/>
      <c r="F55" s="115">
        <v>-1848136.64</v>
      </c>
      <c r="I55" s="292" t="s">
        <v>15</v>
      </c>
      <c r="J55" s="293"/>
      <c r="K55" s="294">
        <f>F57+F58+F59</f>
        <v>203012.02000000014</v>
      </c>
      <c r="L55" s="29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96">
        <f>-C4</f>
        <v>-184342.19</v>
      </c>
      <c r="L57" s="297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73" t="s">
        <v>20</v>
      </c>
      <c r="E59" s="274"/>
      <c r="F59" s="134">
        <v>219417.37</v>
      </c>
      <c r="I59" s="275" t="s">
        <v>226</v>
      </c>
      <c r="J59" s="276"/>
      <c r="K59" s="277">
        <f>K55+K57</f>
        <v>18669.830000000133</v>
      </c>
      <c r="L59" s="27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A31" workbookViewId="0">
      <selection activeCell="E39" sqref="E38:E3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60"/>
      <c r="C1" s="262" t="s">
        <v>225</v>
      </c>
      <c r="D1" s="263"/>
      <c r="E1" s="263"/>
      <c r="F1" s="263"/>
      <c r="G1" s="263"/>
      <c r="H1" s="263"/>
      <c r="I1" s="263"/>
      <c r="J1" s="263"/>
      <c r="K1" s="263"/>
      <c r="L1" s="263"/>
      <c r="M1" s="263"/>
    </row>
    <row r="2" spans="1:21" ht="16.5" thickBot="1" x14ac:dyDescent="0.3">
      <c r="B2" s="261"/>
      <c r="C2" s="3"/>
      <c r="H2" s="5"/>
      <c r="I2" s="6"/>
      <c r="J2" s="7"/>
      <c r="L2" s="8"/>
      <c r="M2" s="6"/>
      <c r="N2" s="9"/>
    </row>
    <row r="3" spans="1:21" ht="21.75" thickBot="1" x14ac:dyDescent="0.35">
      <c r="B3" s="264" t="s">
        <v>0</v>
      </c>
      <c r="C3" s="265"/>
      <c r="D3" s="10"/>
      <c r="E3" s="11"/>
      <c r="F3" s="11"/>
      <c r="H3" s="266" t="s">
        <v>1</v>
      </c>
      <c r="I3" s="266"/>
      <c r="K3" s="13"/>
      <c r="L3" s="13"/>
      <c r="M3" s="14"/>
      <c r="R3" s="271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67" t="s">
        <v>3</v>
      </c>
      <c r="F4" s="268"/>
      <c r="H4" s="269" t="s">
        <v>4</v>
      </c>
      <c r="I4" s="270"/>
      <c r="J4" s="19"/>
      <c r="K4" s="20"/>
      <c r="L4" s="21"/>
      <c r="M4" s="22" t="s">
        <v>5</v>
      </c>
      <c r="N4" s="23" t="s">
        <v>6</v>
      </c>
      <c r="P4" s="278" t="s">
        <v>7</v>
      </c>
      <c r="Q4" s="279"/>
      <c r="R4" s="272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80">
        <f>SUM(M5:M39)</f>
        <v>2146671</v>
      </c>
      <c r="N40" s="282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99"/>
      <c r="G41" s="2"/>
      <c r="H41" s="300"/>
      <c r="I41" s="88"/>
      <c r="J41" s="73"/>
      <c r="K41" s="246"/>
      <c r="L41" s="75"/>
      <c r="M41" s="281"/>
      <c r="N41" s="283"/>
      <c r="P41" s="34"/>
      <c r="Q41" s="9"/>
    </row>
    <row r="42" spans="1:18" ht="18" thickBot="1" x14ac:dyDescent="0.35">
      <c r="A42" s="24"/>
      <c r="B42" s="159"/>
      <c r="C42" s="86"/>
      <c r="D42" s="84"/>
      <c r="E42" s="302"/>
      <c r="F42" s="246"/>
      <c r="G42" s="30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302"/>
      <c r="F43" s="246"/>
      <c r="G43" s="30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302"/>
      <c r="F44" s="246"/>
      <c r="G44" s="30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302"/>
      <c r="F45" s="246"/>
      <c r="G45" s="30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30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84" t="s">
        <v>12</v>
      </c>
      <c r="I53" s="285"/>
      <c r="J53" s="119"/>
      <c r="K53" s="286">
        <f>I51+L51</f>
        <v>86124</v>
      </c>
      <c r="L53" s="287"/>
      <c r="M53" s="288">
        <f>N40+M40</f>
        <v>2215261</v>
      </c>
      <c r="N53" s="289"/>
      <c r="P53" s="34"/>
      <c r="Q53" s="9"/>
    </row>
    <row r="54" spans="1:17" ht="15.75" x14ac:dyDescent="0.25">
      <c r="D54" s="290" t="s">
        <v>13</v>
      </c>
      <c r="E54" s="290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291" t="s">
        <v>14</v>
      </c>
      <c r="E55" s="291"/>
      <c r="F55" s="115">
        <v>-2227493.48</v>
      </c>
      <c r="I55" s="292" t="s">
        <v>15</v>
      </c>
      <c r="J55" s="293"/>
      <c r="K55" s="294">
        <f>F57+F58+F59</f>
        <v>266670.11000000004</v>
      </c>
      <c r="L55" s="295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296">
        <f>-C4</f>
        <v>-219417.37</v>
      </c>
      <c r="L57" s="297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73" t="s">
        <v>20</v>
      </c>
      <c r="E59" s="274"/>
      <c r="F59" s="134">
        <v>297874.59000000003</v>
      </c>
      <c r="I59" s="275"/>
      <c r="J59" s="276"/>
      <c r="K59" s="277">
        <f>K55+K57</f>
        <v>47252.740000000049</v>
      </c>
      <c r="L59" s="277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H15" sqref="H15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55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55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55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55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55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56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59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59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59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59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59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57">
        <v>44673</v>
      </c>
      <c r="E27" s="258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57">
        <v>44673</v>
      </c>
      <c r="E28" s="258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57">
        <v>44673</v>
      </c>
      <c r="E29" s="258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57">
        <v>44673</v>
      </c>
      <c r="E31" s="258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57">
        <v>44673</v>
      </c>
      <c r="E32" s="258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2022-05-21T16:33:58Z</dcterms:modified>
</cp:coreProperties>
</file>