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710" windowHeight="10305" firstSheet="7" activeTab="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Hoja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<sst xmlns="http://schemas.openxmlformats.org/spreadsheetml/2006/main" count="498" uniqueCount="278">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</sst>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2" fillId="0" borderId="63" xfId="0" applyNumberFormat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16" fontId="27" fillId="0" borderId="25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92"/>
      <c r="C1" s="294" t="s">
        <v>28</v>
      </c>
      <c r="D1" s="295"/>
      <c r="E1" s="295"/>
      <c r="F1" s="295"/>
      <c r="G1" s="295"/>
      <c r="H1" s="295"/>
      <c r="I1" s="295"/>
      <c r="J1" s="295"/>
      <c r="K1" s="295"/>
      <c r="L1" s="295"/>
      <c r="M1" s="295"/>
    </row>
    <row r="2" spans="1:18" ht="16.5" thickBot="1" x14ac:dyDescent="0.3">
      <c r="B2" s="293"/>
      <c r="C2" s="3"/>
      <c r="H2" s="5"/>
      <c r="I2" s="6"/>
      <c r="J2" s="7"/>
      <c r="L2" s="8"/>
      <c r="M2" s="6"/>
      <c r="N2" s="9"/>
    </row>
    <row r="3" spans="1:18" ht="21.75" thickBot="1" x14ac:dyDescent="0.35">
      <c r="B3" s="296" t="s">
        <v>0</v>
      </c>
      <c r="C3" s="297"/>
      <c r="D3" s="10"/>
      <c r="E3" s="11"/>
      <c r="F3" s="11"/>
      <c r="H3" s="298" t="s">
        <v>1</v>
      </c>
      <c r="I3" s="298"/>
      <c r="K3" s="13"/>
      <c r="L3" s="13"/>
      <c r="M3" s="14"/>
      <c r="R3" s="265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99" t="s">
        <v>3</v>
      </c>
      <c r="F4" s="300"/>
      <c r="H4" s="301" t="s">
        <v>4</v>
      </c>
      <c r="I4" s="302"/>
      <c r="J4" s="19"/>
      <c r="K4" s="20"/>
      <c r="L4" s="21"/>
      <c r="M4" s="22" t="s">
        <v>5</v>
      </c>
      <c r="N4" s="23" t="s">
        <v>6</v>
      </c>
      <c r="P4" s="272" t="s">
        <v>7</v>
      </c>
      <c r="Q4" s="273"/>
      <c r="R4" s="266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74">
        <f>SUM(M5:M39)</f>
        <v>1527030</v>
      </c>
      <c r="N40" s="276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75"/>
      <c r="N41" s="27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8" t="s">
        <v>12</v>
      </c>
      <c r="I53" s="279"/>
      <c r="J53" s="119"/>
      <c r="K53" s="280">
        <f>I51+L51</f>
        <v>50143.28</v>
      </c>
      <c r="L53" s="281"/>
      <c r="M53" s="282">
        <f>N40+M40</f>
        <v>1577043</v>
      </c>
      <c r="N53" s="283"/>
      <c r="P53" s="34"/>
      <c r="Q53" s="9"/>
    </row>
    <row r="54" spans="1:17" ht="15.75" x14ac:dyDescent="0.25">
      <c r="D54" s="284" t="s">
        <v>13</v>
      </c>
      <c r="E54" s="284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85" t="s">
        <v>14</v>
      </c>
      <c r="E55" s="285"/>
      <c r="F55" s="115">
        <v>-1419082.77</v>
      </c>
      <c r="I55" s="286" t="s">
        <v>15</v>
      </c>
      <c r="J55" s="287"/>
      <c r="K55" s="288">
        <f>F57+F58+F59</f>
        <v>296963.46999999997</v>
      </c>
      <c r="L55" s="28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90">
        <f>-C4</f>
        <v>-221059.7</v>
      </c>
      <c r="L57" s="291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67" t="s">
        <v>20</v>
      </c>
      <c r="E59" s="268"/>
      <c r="F59" s="134">
        <v>154314.51999999999</v>
      </c>
      <c r="I59" s="269" t="s">
        <v>168</v>
      </c>
      <c r="J59" s="270"/>
      <c r="K59" s="271">
        <f>K55+K57</f>
        <v>75903.76999999996</v>
      </c>
      <c r="L59" s="27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15"/>
  <sheetViews>
    <sheetView workbookViewId="0">
      <selection activeCell="A13" sqref="A13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304"/>
      <c r="B3" s="305"/>
      <c r="C3" s="306"/>
      <c r="D3" s="307"/>
      <c r="E3" s="306"/>
      <c r="F3" s="158">
        <f>C3-E3</f>
        <v>0</v>
      </c>
    </row>
    <row r="4" spans="1:7" ht="15.75" x14ac:dyDescent="0.25">
      <c r="A4" s="308"/>
      <c r="B4" s="309"/>
      <c r="C4" s="132"/>
      <c r="D4" s="310"/>
      <c r="E4" s="132"/>
      <c r="F4" s="196">
        <f>C4-E4+F3</f>
        <v>0</v>
      </c>
    </row>
    <row r="5" spans="1:7" s="35" customFormat="1" ht="15.75" x14ac:dyDescent="0.25">
      <c r="A5" s="308"/>
      <c r="B5" s="309"/>
      <c r="C5" s="132"/>
      <c r="D5" s="310"/>
      <c r="E5" s="132"/>
      <c r="F5" s="196">
        <f t="shared" ref="F5:F68" si="0">C5-E5+F4</f>
        <v>0</v>
      </c>
    </row>
    <row r="6" spans="1:7" ht="18.75" x14ac:dyDescent="0.3">
      <c r="A6" s="308"/>
      <c r="B6" s="309"/>
      <c r="C6" s="132"/>
      <c r="D6" s="310"/>
      <c r="E6" s="132"/>
      <c r="F6" s="196">
        <f t="shared" si="0"/>
        <v>0</v>
      </c>
      <c r="G6" s="162"/>
    </row>
    <row r="7" spans="1:7" ht="15.75" x14ac:dyDescent="0.25">
      <c r="A7" s="308"/>
      <c r="B7" s="309"/>
      <c r="C7" s="132"/>
      <c r="D7" s="310"/>
      <c r="E7" s="132"/>
      <c r="F7" s="196">
        <f t="shared" si="0"/>
        <v>0</v>
      </c>
    </row>
    <row r="8" spans="1:7" ht="15.75" x14ac:dyDescent="0.25">
      <c r="A8" s="308"/>
      <c r="B8" s="309"/>
      <c r="C8" s="132"/>
      <c r="D8" s="310"/>
      <c r="E8" s="132"/>
      <c r="F8" s="196">
        <f t="shared" si="0"/>
        <v>0</v>
      </c>
    </row>
    <row r="9" spans="1:7" ht="15.75" x14ac:dyDescent="0.25">
      <c r="A9" s="308"/>
      <c r="B9" s="309"/>
      <c r="C9" s="132"/>
      <c r="D9" s="310"/>
      <c r="E9" s="132"/>
      <c r="F9" s="196">
        <f t="shared" si="0"/>
        <v>0</v>
      </c>
    </row>
    <row r="10" spans="1:7" ht="15.75" x14ac:dyDescent="0.25">
      <c r="A10" s="308"/>
      <c r="B10" s="309"/>
      <c r="C10" s="132"/>
      <c r="D10" s="310"/>
      <c r="E10" s="132"/>
      <c r="F10" s="196">
        <f t="shared" si="0"/>
        <v>0</v>
      </c>
    </row>
    <row r="11" spans="1:7" ht="15.75" x14ac:dyDescent="0.25">
      <c r="A11" s="308"/>
      <c r="B11" s="309"/>
      <c r="C11" s="132"/>
      <c r="D11" s="310"/>
      <c r="E11" s="132"/>
      <c r="F11" s="196">
        <f t="shared" si="0"/>
        <v>0</v>
      </c>
    </row>
    <row r="12" spans="1:7" ht="18.75" x14ac:dyDescent="0.3">
      <c r="A12" s="308"/>
      <c r="B12" s="309"/>
      <c r="C12" s="132"/>
      <c r="D12" s="310"/>
      <c r="E12" s="132"/>
      <c r="F12" s="196">
        <f t="shared" si="0"/>
        <v>0</v>
      </c>
      <c r="G12" s="162"/>
    </row>
    <row r="13" spans="1:7" ht="15.75" x14ac:dyDescent="0.25">
      <c r="A13" s="308"/>
      <c r="B13" s="309"/>
      <c r="C13" s="132"/>
      <c r="D13" s="310"/>
      <c r="E13" s="132"/>
      <c r="F13" s="196">
        <f t="shared" si="0"/>
        <v>0</v>
      </c>
    </row>
    <row r="14" spans="1:7" ht="15.75" x14ac:dyDescent="0.25">
      <c r="A14" s="308"/>
      <c r="B14" s="309"/>
      <c r="C14" s="132"/>
      <c r="D14" s="310"/>
      <c r="E14" s="132"/>
      <c r="F14" s="196">
        <f t="shared" si="0"/>
        <v>0</v>
      </c>
    </row>
    <row r="15" spans="1:7" ht="15.75" x14ac:dyDescent="0.25">
      <c r="A15" s="308"/>
      <c r="B15" s="309"/>
      <c r="C15" s="132"/>
      <c r="D15" s="310"/>
      <c r="E15" s="132"/>
      <c r="F15" s="196">
        <f t="shared" si="0"/>
        <v>0</v>
      </c>
    </row>
    <row r="16" spans="1:7" ht="15.75" x14ac:dyDescent="0.25">
      <c r="A16" s="308"/>
      <c r="B16" s="309"/>
      <c r="C16" s="132"/>
      <c r="D16" s="310"/>
      <c r="E16" s="132"/>
      <c r="F16" s="196">
        <f t="shared" si="0"/>
        <v>0</v>
      </c>
    </row>
    <row r="17" spans="1:7" ht="15.75" x14ac:dyDescent="0.25">
      <c r="A17" s="308"/>
      <c r="B17" s="309"/>
      <c r="C17" s="132"/>
      <c r="D17" s="310"/>
      <c r="E17" s="132"/>
      <c r="F17" s="196">
        <f t="shared" si="0"/>
        <v>0</v>
      </c>
    </row>
    <row r="18" spans="1:7" ht="15.75" x14ac:dyDescent="0.25">
      <c r="A18" s="308"/>
      <c r="B18" s="309"/>
      <c r="C18" s="132"/>
      <c r="D18" s="310"/>
      <c r="E18" s="132"/>
      <c r="F18" s="196">
        <f t="shared" si="0"/>
        <v>0</v>
      </c>
    </row>
    <row r="19" spans="1:7" ht="15.75" x14ac:dyDescent="0.25">
      <c r="A19" s="308"/>
      <c r="B19" s="309"/>
      <c r="C19" s="132"/>
      <c r="D19" s="310"/>
      <c r="E19" s="132"/>
      <c r="F19" s="196">
        <f t="shared" si="0"/>
        <v>0</v>
      </c>
    </row>
    <row r="20" spans="1:7" ht="15.75" x14ac:dyDescent="0.25">
      <c r="A20" s="308"/>
      <c r="B20" s="309"/>
      <c r="C20" s="132"/>
      <c r="D20" s="310"/>
      <c r="E20" s="132"/>
      <c r="F20" s="196">
        <f t="shared" si="0"/>
        <v>0</v>
      </c>
    </row>
    <row r="21" spans="1:7" ht="15.75" x14ac:dyDescent="0.25">
      <c r="A21" s="308"/>
      <c r="B21" s="309"/>
      <c r="C21" s="132"/>
      <c r="D21" s="310"/>
      <c r="E21" s="132"/>
      <c r="F21" s="196">
        <f t="shared" si="0"/>
        <v>0</v>
      </c>
    </row>
    <row r="22" spans="1:7" ht="15.75" x14ac:dyDescent="0.25">
      <c r="A22" s="308"/>
      <c r="B22" s="309"/>
      <c r="C22" s="132"/>
      <c r="D22" s="310"/>
      <c r="E22" s="132"/>
      <c r="F22" s="196">
        <f t="shared" si="0"/>
        <v>0</v>
      </c>
    </row>
    <row r="23" spans="1:7" ht="15.75" x14ac:dyDescent="0.25">
      <c r="A23" s="308"/>
      <c r="B23" s="309"/>
      <c r="C23" s="132"/>
      <c r="D23" s="310"/>
      <c r="E23" s="132"/>
      <c r="F23" s="196">
        <f t="shared" si="0"/>
        <v>0</v>
      </c>
    </row>
    <row r="24" spans="1:7" ht="18.75" x14ac:dyDescent="0.3">
      <c r="A24" s="308"/>
      <c r="B24" s="309"/>
      <c r="C24" s="132"/>
      <c r="D24" s="310"/>
      <c r="E24" s="132"/>
      <c r="F24" s="196">
        <f t="shared" si="0"/>
        <v>0</v>
      </c>
      <c r="G24" s="162"/>
    </row>
    <row r="25" spans="1:7" ht="15.75" x14ac:dyDescent="0.25">
      <c r="A25" s="308"/>
      <c r="B25" s="309"/>
      <c r="C25" s="132"/>
      <c r="D25" s="310"/>
      <c r="E25" s="132"/>
      <c r="F25" s="196">
        <f t="shared" si="0"/>
        <v>0</v>
      </c>
    </row>
    <row r="26" spans="1:7" ht="15.75" x14ac:dyDescent="0.25">
      <c r="A26" s="308"/>
      <c r="B26" s="309"/>
      <c r="C26" s="132"/>
      <c r="D26" s="310"/>
      <c r="E26" s="132"/>
      <c r="F26" s="196">
        <f t="shared" si="0"/>
        <v>0</v>
      </c>
    </row>
    <row r="27" spans="1:7" ht="15.75" x14ac:dyDescent="0.25">
      <c r="A27" s="308"/>
      <c r="B27" s="309"/>
      <c r="C27" s="132"/>
      <c r="D27" s="310"/>
      <c r="E27" s="132"/>
      <c r="F27" s="196">
        <f t="shared" si="0"/>
        <v>0</v>
      </c>
    </row>
    <row r="28" spans="1:7" ht="15.75" x14ac:dyDescent="0.25">
      <c r="A28" s="308"/>
      <c r="B28" s="309"/>
      <c r="C28" s="132"/>
      <c r="D28" s="310"/>
      <c r="E28" s="132"/>
      <c r="F28" s="196">
        <f t="shared" si="0"/>
        <v>0</v>
      </c>
    </row>
    <row r="29" spans="1:7" ht="15.75" x14ac:dyDescent="0.25">
      <c r="A29" s="308"/>
      <c r="B29" s="309"/>
      <c r="C29" s="132"/>
      <c r="D29" s="310"/>
      <c r="E29" s="132"/>
      <c r="F29" s="196">
        <f t="shared" si="0"/>
        <v>0</v>
      </c>
    </row>
    <row r="30" spans="1:7" ht="15.75" x14ac:dyDescent="0.25">
      <c r="A30" s="308"/>
      <c r="B30" s="309"/>
      <c r="C30" s="132"/>
      <c r="D30" s="308"/>
      <c r="E30" s="132"/>
      <c r="F30" s="196">
        <f t="shared" si="0"/>
        <v>0</v>
      </c>
    </row>
    <row r="31" spans="1:7" ht="15.75" x14ac:dyDescent="0.25">
      <c r="A31" s="308"/>
      <c r="B31" s="309"/>
      <c r="C31" s="132"/>
      <c r="D31" s="310"/>
      <c r="E31" s="132"/>
      <c r="F31" s="196">
        <f t="shared" si="0"/>
        <v>0</v>
      </c>
    </row>
    <row r="32" spans="1:7" ht="18.75" x14ac:dyDescent="0.3">
      <c r="A32" s="308"/>
      <c r="B32" s="309"/>
      <c r="C32" s="132"/>
      <c r="D32" s="310"/>
      <c r="E32" s="132"/>
      <c r="F32" s="196">
        <f t="shared" si="0"/>
        <v>0</v>
      </c>
      <c r="G32" s="162"/>
    </row>
    <row r="33" spans="1:6" ht="15.75" x14ac:dyDescent="0.25">
      <c r="A33" s="308"/>
      <c r="B33" s="309"/>
      <c r="C33" s="132"/>
      <c r="D33" s="310"/>
      <c r="E33" s="132"/>
      <c r="F33" s="196">
        <f t="shared" si="0"/>
        <v>0</v>
      </c>
    </row>
    <row r="34" spans="1:6" ht="15.75" x14ac:dyDescent="0.25">
      <c r="A34" s="308"/>
      <c r="B34" s="309"/>
      <c r="C34" s="132"/>
      <c r="D34" s="310"/>
      <c r="E34" s="132"/>
      <c r="F34" s="196">
        <f t="shared" si="0"/>
        <v>0</v>
      </c>
    </row>
    <row r="35" spans="1:6" ht="15.75" x14ac:dyDescent="0.25">
      <c r="A35" s="308"/>
      <c r="B35" s="309"/>
      <c r="C35" s="132"/>
      <c r="D35" s="310"/>
      <c r="E35" s="132"/>
      <c r="F35" s="196">
        <f t="shared" si="0"/>
        <v>0</v>
      </c>
    </row>
    <row r="36" spans="1:6" ht="15.75" x14ac:dyDescent="0.25">
      <c r="A36" s="308"/>
      <c r="B36" s="309"/>
      <c r="C36" s="132"/>
      <c r="D36" s="310"/>
      <c r="E36" s="132"/>
      <c r="F36" s="196">
        <f t="shared" si="0"/>
        <v>0</v>
      </c>
    </row>
    <row r="37" spans="1:6" ht="15.75" x14ac:dyDescent="0.25">
      <c r="A37" s="308"/>
      <c r="B37" s="309"/>
      <c r="C37" s="132"/>
      <c r="D37" s="310"/>
      <c r="E37" s="132"/>
      <c r="F37" s="196">
        <f t="shared" si="0"/>
        <v>0</v>
      </c>
    </row>
    <row r="38" spans="1:6" ht="15.75" x14ac:dyDescent="0.25">
      <c r="A38" s="308"/>
      <c r="B38" s="309"/>
      <c r="C38" s="132"/>
      <c r="D38" s="310"/>
      <c r="E38" s="132"/>
      <c r="F38" s="196">
        <f t="shared" si="0"/>
        <v>0</v>
      </c>
    </row>
    <row r="39" spans="1:6" ht="15.75" x14ac:dyDescent="0.25">
      <c r="A39" s="308"/>
      <c r="B39" s="309"/>
      <c r="C39" s="132"/>
      <c r="D39" s="310"/>
      <c r="E39" s="132"/>
      <c r="F39" s="196">
        <f t="shared" si="0"/>
        <v>0</v>
      </c>
    </row>
    <row r="40" spans="1:6" ht="15.75" x14ac:dyDescent="0.25">
      <c r="A40" s="308"/>
      <c r="B40" s="309"/>
      <c r="C40" s="132"/>
      <c r="D40" s="310"/>
      <c r="E40" s="86"/>
      <c r="F40" s="196">
        <f t="shared" si="0"/>
        <v>0</v>
      </c>
    </row>
    <row r="41" spans="1:6" ht="15.75" x14ac:dyDescent="0.25">
      <c r="A41" s="308"/>
      <c r="B41" s="309"/>
      <c r="C41" s="132"/>
      <c r="D41" s="310"/>
      <c r="E41" s="86"/>
      <c r="F41" s="196">
        <f t="shared" si="0"/>
        <v>0</v>
      </c>
    </row>
    <row r="42" spans="1:6" ht="15.75" x14ac:dyDescent="0.25">
      <c r="A42" s="310"/>
      <c r="B42" s="311"/>
      <c r="C42" s="86"/>
      <c r="D42" s="310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1">
        <f>SUM(C3:C78)</f>
        <v>0</v>
      </c>
      <c r="D79" s="189"/>
      <c r="E79" s="178">
        <f>SUM(E3:E78)</f>
        <v>0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2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2"/>
      <c r="C1" s="294" t="s">
        <v>125</v>
      </c>
      <c r="D1" s="295"/>
      <c r="E1" s="295"/>
      <c r="F1" s="295"/>
      <c r="G1" s="295"/>
      <c r="H1" s="295"/>
      <c r="I1" s="295"/>
      <c r="J1" s="295"/>
      <c r="K1" s="295"/>
      <c r="L1" s="295"/>
      <c r="M1" s="295"/>
    </row>
    <row r="2" spans="1:21" ht="16.5" thickBot="1" x14ac:dyDescent="0.3">
      <c r="B2" s="29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6" t="s">
        <v>0</v>
      </c>
      <c r="C3" s="297"/>
      <c r="D3" s="10"/>
      <c r="E3" s="11"/>
      <c r="F3" s="11"/>
      <c r="H3" s="298" t="s">
        <v>1</v>
      </c>
      <c r="I3" s="298"/>
      <c r="K3" s="13"/>
      <c r="L3" s="13"/>
      <c r="M3" s="14"/>
      <c r="R3" s="265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99" t="s">
        <v>3</v>
      </c>
      <c r="F4" s="300"/>
      <c r="H4" s="301" t="s">
        <v>4</v>
      </c>
      <c r="I4" s="302"/>
      <c r="J4" s="19"/>
      <c r="K4" s="20"/>
      <c r="L4" s="21"/>
      <c r="M4" s="22" t="s">
        <v>5</v>
      </c>
      <c r="N4" s="23" t="s">
        <v>6</v>
      </c>
      <c r="P4" s="272" t="s">
        <v>7</v>
      </c>
      <c r="Q4" s="273"/>
      <c r="R4" s="266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6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7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03">
        <f>SUM(M5:M39)</f>
        <v>1636108</v>
      </c>
      <c r="N40" s="276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75"/>
      <c r="N41" s="27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8" t="s">
        <v>12</v>
      </c>
      <c r="I53" s="279"/>
      <c r="J53" s="119"/>
      <c r="K53" s="280">
        <f>I51+L51</f>
        <v>45634.280000000006</v>
      </c>
      <c r="L53" s="281"/>
      <c r="M53" s="282">
        <f>N40+M40</f>
        <v>1691783</v>
      </c>
      <c r="N53" s="283"/>
      <c r="P53" s="34"/>
      <c r="Q53" s="9"/>
    </row>
    <row r="54" spans="1:17" ht="15.75" x14ac:dyDescent="0.25">
      <c r="D54" s="284" t="s">
        <v>13</v>
      </c>
      <c r="E54" s="284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85" t="s">
        <v>14</v>
      </c>
      <c r="E55" s="285"/>
      <c r="F55" s="115">
        <v>-1631962.77</v>
      </c>
      <c r="I55" s="286" t="s">
        <v>15</v>
      </c>
      <c r="J55" s="287"/>
      <c r="K55" s="288">
        <f>F57+F58+F59</f>
        <v>238822.13999999996</v>
      </c>
      <c r="L55" s="28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90">
        <f>-C4</f>
        <v>-154314.51999999999</v>
      </c>
      <c r="L57" s="29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67" t="s">
        <v>20</v>
      </c>
      <c r="E59" s="268"/>
      <c r="F59" s="134">
        <v>184342.19</v>
      </c>
      <c r="I59" s="269" t="s">
        <v>168</v>
      </c>
      <c r="J59" s="270"/>
      <c r="K59" s="271">
        <f>K55+K57</f>
        <v>84507.619999999966</v>
      </c>
      <c r="L59" s="27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8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A13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2"/>
      <c r="C1" s="294" t="s">
        <v>135</v>
      </c>
      <c r="D1" s="295"/>
      <c r="E1" s="295"/>
      <c r="F1" s="295"/>
      <c r="G1" s="295"/>
      <c r="H1" s="295"/>
      <c r="I1" s="295"/>
      <c r="J1" s="295"/>
      <c r="K1" s="295"/>
      <c r="L1" s="295"/>
      <c r="M1" s="295"/>
    </row>
    <row r="2" spans="1:21" ht="16.5" thickBot="1" x14ac:dyDescent="0.3">
      <c r="B2" s="29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6" t="s">
        <v>0</v>
      </c>
      <c r="C3" s="297"/>
      <c r="D3" s="10"/>
      <c r="E3" s="11"/>
      <c r="F3" s="11"/>
      <c r="H3" s="298" t="s">
        <v>1</v>
      </c>
      <c r="I3" s="298"/>
      <c r="K3" s="13"/>
      <c r="L3" s="13"/>
      <c r="M3" s="14"/>
      <c r="R3" s="265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99" t="s">
        <v>3</v>
      </c>
      <c r="F4" s="300"/>
      <c r="H4" s="301" t="s">
        <v>4</v>
      </c>
      <c r="I4" s="302"/>
      <c r="J4" s="19"/>
      <c r="K4" s="20"/>
      <c r="L4" s="21"/>
      <c r="M4" s="22" t="s">
        <v>5</v>
      </c>
      <c r="N4" s="23" t="s">
        <v>6</v>
      </c>
      <c r="P4" s="272" t="s">
        <v>7</v>
      </c>
      <c r="Q4" s="273"/>
      <c r="R4" s="266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74">
        <f>SUM(M5:M39)</f>
        <v>1793435</v>
      </c>
      <c r="N40" s="276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5" t="s">
        <v>190</v>
      </c>
      <c r="L41" s="75">
        <v>25678</v>
      </c>
      <c r="M41" s="275"/>
      <c r="N41" s="27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8" t="s">
        <v>12</v>
      </c>
      <c r="I53" s="279"/>
      <c r="J53" s="119"/>
      <c r="K53" s="280">
        <f>I51+L51</f>
        <v>82963.709999999992</v>
      </c>
      <c r="L53" s="281"/>
      <c r="M53" s="282">
        <f>N40+M40</f>
        <v>1857430</v>
      </c>
      <c r="N53" s="283"/>
      <c r="P53" s="34"/>
      <c r="Q53" s="9"/>
    </row>
    <row r="54" spans="1:17" ht="15.75" x14ac:dyDescent="0.25">
      <c r="D54" s="284" t="s">
        <v>13</v>
      </c>
      <c r="E54" s="284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85" t="s">
        <v>14</v>
      </c>
      <c r="E55" s="285"/>
      <c r="F55" s="115">
        <v>-1848136.64</v>
      </c>
      <c r="I55" s="286" t="s">
        <v>15</v>
      </c>
      <c r="J55" s="287"/>
      <c r="K55" s="288">
        <f>F57+F58+F59</f>
        <v>203012.02000000014</v>
      </c>
      <c r="L55" s="28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-16405.34999999986</v>
      </c>
      <c r="H57" s="24"/>
      <c r="I57" s="129" t="s">
        <v>17</v>
      </c>
      <c r="J57" s="130"/>
      <c r="K57" s="290">
        <f>-C4</f>
        <v>-184342.19</v>
      </c>
      <c r="L57" s="29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44647</v>
      </c>
      <c r="D59" s="267" t="s">
        <v>20</v>
      </c>
      <c r="E59" s="268"/>
      <c r="F59" s="134">
        <v>219417.37</v>
      </c>
      <c r="I59" s="269" t="s">
        <v>226</v>
      </c>
      <c r="J59" s="270"/>
      <c r="K59" s="271">
        <f>K55+K57</f>
        <v>18669.830000000133</v>
      </c>
      <c r="L59" s="27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1">
        <v>44631</v>
      </c>
      <c r="E11" s="242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1">
        <v>44631</v>
      </c>
      <c r="E12" s="242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1">
        <v>44631</v>
      </c>
      <c r="E13" s="242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1">
        <v>44631</v>
      </c>
      <c r="E14" s="242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1">
        <v>44631</v>
      </c>
      <c r="E15" s="242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1">
        <v>44631</v>
      </c>
      <c r="E16" s="242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1">
        <v>44631</v>
      </c>
      <c r="E17" s="242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3">
        <v>44645</v>
      </c>
      <c r="E28" s="244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3">
        <v>44645</v>
      </c>
      <c r="E29" s="244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3">
        <v>44645</v>
      </c>
      <c r="E30" s="244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3">
        <v>44645</v>
      </c>
      <c r="E31" s="244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3">
        <v>44645</v>
      </c>
      <c r="E32" s="244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3">
        <v>44645</v>
      </c>
      <c r="E33" s="244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3">
        <v>44645</v>
      </c>
      <c r="E34" s="244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3">
        <v>44645</v>
      </c>
      <c r="E35" s="244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9">
        <v>44652</v>
      </c>
      <c r="E36" s="240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9">
        <v>44652</v>
      </c>
      <c r="E37" s="240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9">
        <v>44652</v>
      </c>
      <c r="E38" s="240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9">
        <v>44652</v>
      </c>
      <c r="E39" s="240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9">
        <v>44652</v>
      </c>
      <c r="E40" s="240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workbookViewId="0">
      <selection activeCell="F53" sqref="F5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292"/>
      <c r="C1" s="294" t="s">
        <v>225</v>
      </c>
      <c r="D1" s="295"/>
      <c r="E1" s="295"/>
      <c r="F1" s="295"/>
      <c r="G1" s="295"/>
      <c r="H1" s="295"/>
      <c r="I1" s="295"/>
      <c r="J1" s="295"/>
      <c r="K1" s="295"/>
      <c r="L1" s="295"/>
      <c r="M1" s="295"/>
    </row>
    <row r="2" spans="1:21" ht="16.5" thickBot="1" x14ac:dyDescent="0.3">
      <c r="B2" s="29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6" t="s">
        <v>0</v>
      </c>
      <c r="C3" s="297"/>
      <c r="D3" s="10"/>
      <c r="E3" s="11"/>
      <c r="F3" s="11"/>
      <c r="H3" s="298" t="s">
        <v>1</v>
      </c>
      <c r="I3" s="298"/>
      <c r="K3" s="13"/>
      <c r="L3" s="13"/>
      <c r="M3" s="14"/>
      <c r="R3" s="265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99" t="s">
        <v>3</v>
      </c>
      <c r="F4" s="300"/>
      <c r="H4" s="301" t="s">
        <v>4</v>
      </c>
      <c r="I4" s="302"/>
      <c r="J4" s="19"/>
      <c r="K4" s="20"/>
      <c r="L4" s="21"/>
      <c r="M4" s="22" t="s">
        <v>5</v>
      </c>
      <c r="N4" s="23" t="s">
        <v>6</v>
      </c>
      <c r="P4" s="272" t="s">
        <v>7</v>
      </c>
      <c r="Q4" s="273"/>
      <c r="R4" s="266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44676</v>
      </c>
      <c r="K40" s="247" t="s">
        <v>190</v>
      </c>
      <c r="L40" s="75">
        <v>30225</v>
      </c>
      <c r="M40" s="274">
        <f>SUM(M5:M39)</f>
        <v>2146671</v>
      </c>
      <c r="N40" s="276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60"/>
      <c r="G41" s="2"/>
      <c r="H41" s="261"/>
      <c r="I41" s="88"/>
      <c r="J41" s="73"/>
      <c r="K41" s="246"/>
      <c r="L41" s="75"/>
      <c r="M41" s="275"/>
      <c r="N41" s="277"/>
      <c r="P41" s="34"/>
      <c r="Q41" s="9"/>
    </row>
    <row r="42" spans="1:18" ht="18" thickBot="1" x14ac:dyDescent="0.35">
      <c r="A42" s="24"/>
      <c r="B42" s="159"/>
      <c r="C42" s="86"/>
      <c r="D42" s="84"/>
      <c r="E42" s="263"/>
      <c r="F42" s="246"/>
      <c r="G42" s="262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3"/>
      <c r="F43" s="246"/>
      <c r="G43" s="262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3"/>
      <c r="F44" s="246"/>
      <c r="G44" s="262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3"/>
      <c r="F45" s="246"/>
      <c r="G45" s="262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4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5682</v>
      </c>
      <c r="J51" s="112"/>
      <c r="K51" s="113" t="s">
        <v>11</v>
      </c>
      <c r="L51" s="114">
        <f>SUM(L5:L50)</f>
        <v>80442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8" t="s">
        <v>12</v>
      </c>
      <c r="I53" s="279"/>
      <c r="J53" s="119"/>
      <c r="K53" s="280">
        <f>I51+L51</f>
        <v>86124</v>
      </c>
      <c r="L53" s="281"/>
      <c r="M53" s="282">
        <f>N40+M40</f>
        <v>2215261</v>
      </c>
      <c r="N53" s="283"/>
      <c r="P53" s="34"/>
      <c r="Q53" s="9"/>
    </row>
    <row r="54" spans="1:17" ht="15.75" x14ac:dyDescent="0.25">
      <c r="D54" s="284" t="s">
        <v>13</v>
      </c>
      <c r="E54" s="284"/>
      <c r="F54" s="120">
        <f>F51-K53-C51</f>
        <v>2185028</v>
      </c>
      <c r="I54" s="121"/>
      <c r="J54" s="122"/>
      <c r="P54" s="34"/>
      <c r="Q54" s="9"/>
    </row>
    <row r="55" spans="1:17" ht="18.75" x14ac:dyDescent="0.3">
      <c r="D55" s="285" t="s">
        <v>14</v>
      </c>
      <c r="E55" s="285"/>
      <c r="F55" s="115">
        <v>-2227493.48</v>
      </c>
      <c r="I55" s="286" t="s">
        <v>15</v>
      </c>
      <c r="J55" s="287"/>
      <c r="K55" s="288">
        <f>F57+F58+F59</f>
        <v>266670.11000000004</v>
      </c>
      <c r="L55" s="28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-42465.479999999981</v>
      </c>
      <c r="H57" s="24"/>
      <c r="I57" s="129" t="s">
        <v>17</v>
      </c>
      <c r="J57" s="130"/>
      <c r="K57" s="290">
        <f>-C4</f>
        <v>-219417.37</v>
      </c>
      <c r="L57" s="291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67" t="s">
        <v>20</v>
      </c>
      <c r="E59" s="268"/>
      <c r="F59" s="134">
        <v>297874.59000000003</v>
      </c>
      <c r="I59" s="269"/>
      <c r="J59" s="270"/>
      <c r="K59" s="271">
        <f>K55+K57</f>
        <v>47252.740000000049</v>
      </c>
      <c r="L59" s="27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2">
        <v>44679</v>
      </c>
      <c r="B3" s="253" t="s">
        <v>237</v>
      </c>
      <c r="C3" s="254">
        <v>38714.910000000003</v>
      </c>
      <c r="D3" s="239">
        <v>44652</v>
      </c>
      <c r="E3" s="255">
        <v>38714.910000000003</v>
      </c>
      <c r="F3" s="158">
        <f>C3-E3</f>
        <v>0</v>
      </c>
    </row>
    <row r="4" spans="1:7" ht="15.75" x14ac:dyDescent="0.25">
      <c r="A4" s="252">
        <v>44679</v>
      </c>
      <c r="B4" s="253" t="s">
        <v>238</v>
      </c>
      <c r="C4" s="254">
        <v>7324.6</v>
      </c>
      <c r="D4" s="239">
        <v>44652</v>
      </c>
      <c r="E4" s="255">
        <v>7324.6</v>
      </c>
      <c r="F4" s="196">
        <f>C4-E4+F3</f>
        <v>0</v>
      </c>
    </row>
    <row r="5" spans="1:7" s="35" customFormat="1" ht="15.75" x14ac:dyDescent="0.25">
      <c r="A5" s="252">
        <v>44680</v>
      </c>
      <c r="B5" s="253" t="s">
        <v>239</v>
      </c>
      <c r="C5" s="254">
        <v>794.4</v>
      </c>
      <c r="D5" s="239">
        <v>44652</v>
      </c>
      <c r="E5" s="255">
        <v>794.4</v>
      </c>
      <c r="F5" s="196">
        <f t="shared" ref="F5:F47" si="0">C5-E5+F4</f>
        <v>0</v>
      </c>
    </row>
    <row r="6" spans="1:7" ht="18.75" x14ac:dyDescent="0.3">
      <c r="A6" s="252">
        <v>44681</v>
      </c>
      <c r="B6" s="253" t="s">
        <v>240</v>
      </c>
      <c r="C6" s="254">
        <v>112563.39</v>
      </c>
      <c r="D6" s="239">
        <v>44652</v>
      </c>
      <c r="E6" s="255">
        <v>112563.39</v>
      </c>
      <c r="F6" s="196">
        <f t="shared" si="0"/>
        <v>0</v>
      </c>
      <c r="G6" s="162"/>
    </row>
    <row r="7" spans="1:7" ht="15.75" x14ac:dyDescent="0.25">
      <c r="A7" s="252">
        <v>44681</v>
      </c>
      <c r="B7" s="253" t="s">
        <v>241</v>
      </c>
      <c r="C7" s="254">
        <v>1341.6</v>
      </c>
      <c r="D7" s="239">
        <v>44652</v>
      </c>
      <c r="E7" s="255">
        <v>1341.6</v>
      </c>
      <c r="F7" s="196">
        <f t="shared" si="0"/>
        <v>0</v>
      </c>
    </row>
    <row r="8" spans="1:7" ht="15.75" x14ac:dyDescent="0.25">
      <c r="A8" s="249">
        <v>44652</v>
      </c>
      <c r="B8" s="248" t="s">
        <v>242</v>
      </c>
      <c r="C8" s="115">
        <v>109475.36</v>
      </c>
      <c r="D8" s="239">
        <v>44652</v>
      </c>
      <c r="E8" s="256">
        <v>109475.36</v>
      </c>
      <c r="F8" s="196">
        <f t="shared" si="0"/>
        <v>0</v>
      </c>
    </row>
    <row r="9" spans="1:7" ht="15.75" x14ac:dyDescent="0.25">
      <c r="A9" s="249">
        <v>44653</v>
      </c>
      <c r="B9" s="248" t="s">
        <v>243</v>
      </c>
      <c r="C9" s="115">
        <v>93380.9</v>
      </c>
      <c r="D9" s="241">
        <v>44659</v>
      </c>
      <c r="E9" s="259">
        <v>93380.9</v>
      </c>
      <c r="F9" s="196">
        <f t="shared" si="0"/>
        <v>0</v>
      </c>
    </row>
    <row r="10" spans="1:7" ht="15.75" x14ac:dyDescent="0.25">
      <c r="A10" s="249">
        <v>44655</v>
      </c>
      <c r="B10" s="248" t="s">
        <v>244</v>
      </c>
      <c r="C10" s="115">
        <v>90010.89</v>
      </c>
      <c r="D10" s="241">
        <v>44659</v>
      </c>
      <c r="E10" s="259">
        <v>90010.89</v>
      </c>
      <c r="F10" s="196">
        <f t="shared" si="0"/>
        <v>0</v>
      </c>
    </row>
    <row r="11" spans="1:7" ht="15.75" x14ac:dyDescent="0.25">
      <c r="A11" s="249">
        <v>44656</v>
      </c>
      <c r="B11" s="248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9">
        <v>44656</v>
      </c>
      <c r="B12" s="248" t="s">
        <v>246</v>
      </c>
      <c r="C12" s="115">
        <v>20042.650000000001</v>
      </c>
      <c r="D12" s="241">
        <v>44659</v>
      </c>
      <c r="E12" s="259">
        <v>20042.650000000001</v>
      </c>
      <c r="F12" s="196">
        <f t="shared" si="0"/>
        <v>0</v>
      </c>
      <c r="G12" s="162"/>
    </row>
    <row r="13" spans="1:7" ht="15.75" x14ac:dyDescent="0.25">
      <c r="A13" s="249">
        <v>44657</v>
      </c>
      <c r="B13" s="248" t="s">
        <v>247</v>
      </c>
      <c r="C13" s="115">
        <v>91542.2</v>
      </c>
      <c r="D13" s="241">
        <v>44659</v>
      </c>
      <c r="E13" s="259">
        <v>91542.2</v>
      </c>
      <c r="F13" s="196">
        <f t="shared" si="0"/>
        <v>0</v>
      </c>
    </row>
    <row r="14" spans="1:7" ht="15.75" x14ac:dyDescent="0.25">
      <c r="A14" s="249">
        <v>44658</v>
      </c>
      <c r="B14" s="248" t="s">
        <v>248</v>
      </c>
      <c r="C14" s="115">
        <v>98059.12</v>
      </c>
      <c r="D14" s="241">
        <v>44659</v>
      </c>
      <c r="E14" s="259">
        <v>98059.12</v>
      </c>
      <c r="F14" s="196">
        <f t="shared" si="0"/>
        <v>0</v>
      </c>
    </row>
    <row r="15" spans="1:7" ht="15.75" x14ac:dyDescent="0.25">
      <c r="A15" s="249">
        <v>44659</v>
      </c>
      <c r="B15" s="248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9">
        <v>44660</v>
      </c>
      <c r="B16" s="248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9">
        <v>44660</v>
      </c>
      <c r="B17" s="248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9">
        <v>44660</v>
      </c>
      <c r="B18" s="248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9">
        <v>44662</v>
      </c>
      <c r="B19" s="248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9">
        <v>44663</v>
      </c>
      <c r="B20" s="248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9">
        <v>44664</v>
      </c>
      <c r="B21" s="248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9">
        <v>44665</v>
      </c>
      <c r="B22" s="248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9">
        <v>44665</v>
      </c>
      <c r="B23" s="248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9">
        <v>44667</v>
      </c>
      <c r="B24" s="248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9">
        <v>44668</v>
      </c>
      <c r="B25" s="248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9">
        <v>44669</v>
      </c>
      <c r="B26" s="248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9">
        <v>44670</v>
      </c>
      <c r="B27" s="248" t="s">
        <v>261</v>
      </c>
      <c r="C27" s="115">
        <v>19804.8</v>
      </c>
      <c r="D27" s="257">
        <v>44673</v>
      </c>
      <c r="E27" s="258">
        <v>19804.8</v>
      </c>
      <c r="F27" s="196">
        <f t="shared" si="0"/>
        <v>0</v>
      </c>
    </row>
    <row r="28" spans="1:7" ht="15.75" x14ac:dyDescent="0.25">
      <c r="A28" s="249">
        <v>44671</v>
      </c>
      <c r="B28" s="248" t="s">
        <v>262</v>
      </c>
      <c r="C28" s="115">
        <v>97519.7</v>
      </c>
      <c r="D28" s="257">
        <v>44673</v>
      </c>
      <c r="E28" s="258">
        <v>97519.7</v>
      </c>
      <c r="F28" s="196">
        <f t="shared" si="0"/>
        <v>0</v>
      </c>
    </row>
    <row r="29" spans="1:7" ht="15.75" x14ac:dyDescent="0.25">
      <c r="A29" s="249">
        <v>44672</v>
      </c>
      <c r="B29" s="248" t="s">
        <v>263</v>
      </c>
      <c r="C29" s="115">
        <v>108559.18</v>
      </c>
      <c r="D29" s="257">
        <v>44673</v>
      </c>
      <c r="E29" s="258">
        <v>108559.18</v>
      </c>
      <c r="F29" s="196">
        <f t="shared" si="0"/>
        <v>0</v>
      </c>
    </row>
    <row r="30" spans="1:7" ht="15.75" x14ac:dyDescent="0.25">
      <c r="A30" s="249">
        <v>44673</v>
      </c>
      <c r="B30" s="248" t="s">
        <v>264</v>
      </c>
      <c r="C30" s="115">
        <v>0</v>
      </c>
      <c r="D30" s="250" t="s">
        <v>122</v>
      </c>
      <c r="E30" s="115">
        <v>0</v>
      </c>
      <c r="F30" s="196">
        <f t="shared" si="0"/>
        <v>0</v>
      </c>
    </row>
    <row r="31" spans="1:7" ht="15.75" x14ac:dyDescent="0.25">
      <c r="A31" s="249">
        <v>44673</v>
      </c>
      <c r="B31" s="248" t="s">
        <v>265</v>
      </c>
      <c r="C31" s="115">
        <v>90834.65</v>
      </c>
      <c r="D31" s="257">
        <v>44673</v>
      </c>
      <c r="E31" s="258">
        <v>90834.65</v>
      </c>
      <c r="F31" s="196">
        <f t="shared" si="0"/>
        <v>0</v>
      </c>
    </row>
    <row r="32" spans="1:7" ht="18.75" x14ac:dyDescent="0.3">
      <c r="A32" s="249">
        <v>44673</v>
      </c>
      <c r="B32" s="248" t="s">
        <v>266</v>
      </c>
      <c r="C32" s="115">
        <v>6798</v>
      </c>
      <c r="D32" s="257">
        <v>44673</v>
      </c>
      <c r="E32" s="258">
        <v>6798</v>
      </c>
      <c r="F32" s="196">
        <f t="shared" si="0"/>
        <v>0</v>
      </c>
      <c r="G32" s="162"/>
    </row>
    <row r="33" spans="1:6" ht="15.75" x14ac:dyDescent="0.25">
      <c r="A33" s="249">
        <v>44674</v>
      </c>
      <c r="B33" s="248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9">
        <v>44676</v>
      </c>
      <c r="B34" s="248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9">
        <v>44677</v>
      </c>
      <c r="B35" s="248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9">
        <v>44678</v>
      </c>
      <c r="B36" s="248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9">
        <v>44679</v>
      </c>
      <c r="B37" s="248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9">
        <v>44679</v>
      </c>
      <c r="B38" s="248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9">
        <v>44680</v>
      </c>
      <c r="B39" s="248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9" t="s">
        <v>274</v>
      </c>
      <c r="B40" s="248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9" t="s">
        <v>274</v>
      </c>
      <c r="B41" s="248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1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tabSelected="1" topLeftCell="A2" workbookViewId="0">
      <selection activeCell="F8" sqref="F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292"/>
      <c r="C1" s="294" t="s">
        <v>277</v>
      </c>
      <c r="D1" s="295"/>
      <c r="E1" s="295"/>
      <c r="F1" s="295"/>
      <c r="G1" s="295"/>
      <c r="H1" s="295"/>
      <c r="I1" s="295"/>
      <c r="J1" s="295"/>
      <c r="K1" s="295"/>
      <c r="L1" s="295"/>
      <c r="M1" s="295"/>
    </row>
    <row r="2" spans="1:21" ht="16.5" thickBot="1" x14ac:dyDescent="0.3">
      <c r="B2" s="29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6" t="s">
        <v>0</v>
      </c>
      <c r="C3" s="297"/>
      <c r="D3" s="10"/>
      <c r="E3" s="11"/>
      <c r="F3" s="11"/>
      <c r="H3" s="298" t="s">
        <v>1</v>
      </c>
      <c r="I3" s="298"/>
      <c r="K3" s="13"/>
      <c r="L3" s="13"/>
      <c r="M3" s="14"/>
      <c r="R3" s="265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299" t="s">
        <v>3</v>
      </c>
      <c r="F4" s="300"/>
      <c r="H4" s="301" t="s">
        <v>4</v>
      </c>
      <c r="I4" s="302"/>
      <c r="J4" s="19"/>
      <c r="K4" s="20"/>
      <c r="L4" s="21"/>
      <c r="M4" s="22" t="s">
        <v>5</v>
      </c>
      <c r="N4" s="23" t="s">
        <v>6</v>
      </c>
      <c r="P4" s="272" t="s">
        <v>7</v>
      </c>
      <c r="Q4" s="273"/>
      <c r="R4" s="266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9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0</v>
      </c>
      <c r="D8" s="41"/>
      <c r="E8" s="28">
        <v>44686</v>
      </c>
      <c r="F8" s="29"/>
      <c r="G8" s="2"/>
      <c r="H8" s="30">
        <v>44686</v>
      </c>
      <c r="I8" s="31"/>
      <c r="J8" s="44"/>
      <c r="K8" s="45"/>
      <c r="L8" s="40"/>
      <c r="M8" s="32">
        <v>0</v>
      </c>
      <c r="N8" s="33">
        <v>0</v>
      </c>
      <c r="O8" s="2"/>
      <c r="P8" s="34">
        <f t="shared" si="0"/>
        <v>0</v>
      </c>
      <c r="Q8" s="13">
        <f t="shared" si="1"/>
        <v>0</v>
      </c>
      <c r="R8" s="9"/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/>
      <c r="G9" s="2"/>
      <c r="H9" s="30">
        <v>44687</v>
      </c>
      <c r="I9" s="31"/>
      <c r="J9" s="38"/>
      <c r="K9" s="46"/>
      <c r="L9" s="40"/>
      <c r="M9" s="32">
        <v>0</v>
      </c>
      <c r="N9" s="33">
        <v>0</v>
      </c>
      <c r="O9" s="2"/>
      <c r="P9" s="34">
        <f>N9+M9+L9+I9+C9</f>
        <v>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0</v>
      </c>
      <c r="D10" s="36"/>
      <c r="E10" s="28">
        <v>44688</v>
      </c>
      <c r="F10" s="29"/>
      <c r="G10" s="2"/>
      <c r="H10" s="30">
        <v>44688</v>
      </c>
      <c r="I10" s="31"/>
      <c r="J10" s="38"/>
      <c r="K10" s="47"/>
      <c r="L10" s="48"/>
      <c r="M10" s="32">
        <v>0</v>
      </c>
      <c r="N10" s="33">
        <v>0</v>
      </c>
      <c r="O10" s="2"/>
      <c r="P10" s="34">
        <f t="shared" si="0"/>
        <v>0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0</v>
      </c>
      <c r="D11" s="36"/>
      <c r="E11" s="28">
        <v>44689</v>
      </c>
      <c r="F11" s="29"/>
      <c r="G11" s="2"/>
      <c r="H11" s="30">
        <v>44689</v>
      </c>
      <c r="I11" s="31"/>
      <c r="J11" s="44"/>
      <c r="K11" s="49"/>
      <c r="L11" s="40"/>
      <c r="M11" s="32">
        <v>0</v>
      </c>
      <c r="N11" s="33">
        <v>0</v>
      </c>
      <c r="O11" s="2"/>
      <c r="P11" s="34">
        <f>N11+M11+L11+I11+C11</f>
        <v>0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0</v>
      </c>
      <c r="D12" s="36"/>
      <c r="E12" s="28">
        <v>44690</v>
      </c>
      <c r="F12" s="29"/>
      <c r="G12" s="2"/>
      <c r="H12" s="30">
        <v>44690</v>
      </c>
      <c r="I12" s="31"/>
      <c r="J12" s="38"/>
      <c r="K12" s="50"/>
      <c r="L12" s="40"/>
      <c r="M12" s="32">
        <v>0</v>
      </c>
      <c r="N12" s="33">
        <v>0</v>
      </c>
      <c r="O12" s="2"/>
      <c r="P12" s="34">
        <f t="shared" si="0"/>
        <v>0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0</v>
      </c>
      <c r="D13" s="41"/>
      <c r="E13" s="28">
        <v>44691</v>
      </c>
      <c r="F13" s="29"/>
      <c r="G13" s="2"/>
      <c r="H13" s="30">
        <v>44691</v>
      </c>
      <c r="I13" s="31"/>
      <c r="J13" s="38"/>
      <c r="K13" s="39"/>
      <c r="L13" s="40"/>
      <c r="M13" s="32">
        <v>0</v>
      </c>
      <c r="N13" s="33">
        <v>0</v>
      </c>
      <c r="O13" s="2"/>
      <c r="P13" s="34">
        <f t="shared" si="0"/>
        <v>0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/>
      <c r="G14" s="2"/>
      <c r="H14" s="30">
        <v>44692</v>
      </c>
      <c r="I14" s="31"/>
      <c r="J14" s="38"/>
      <c r="K14" s="45"/>
      <c r="L14" s="40"/>
      <c r="M14" s="32">
        <v>0</v>
      </c>
      <c r="N14" s="33">
        <v>0</v>
      </c>
      <c r="O14" s="2"/>
      <c r="P14" s="34">
        <f t="shared" si="0"/>
        <v>0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0</v>
      </c>
      <c r="D15" s="51"/>
      <c r="E15" s="28">
        <v>44693</v>
      </c>
      <c r="F15" s="29"/>
      <c r="G15" s="2"/>
      <c r="H15" s="30">
        <v>44693</v>
      </c>
      <c r="I15" s="31"/>
      <c r="J15" s="38"/>
      <c r="K15" s="45"/>
      <c r="L15" s="40"/>
      <c r="M15" s="32">
        <v>0</v>
      </c>
      <c r="N15" s="33">
        <v>0</v>
      </c>
      <c r="P15" s="34">
        <f t="shared" si="0"/>
        <v>0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/>
      <c r="G16" s="2"/>
      <c r="H16" s="30">
        <v>44694</v>
      </c>
      <c r="I16" s="31"/>
      <c r="J16" s="38"/>
      <c r="K16" s="45"/>
      <c r="L16" s="9"/>
      <c r="M16" s="32">
        <v>0</v>
      </c>
      <c r="N16" s="33">
        <v>0</v>
      </c>
      <c r="P16" s="34">
        <f t="shared" si="0"/>
        <v>0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0</v>
      </c>
      <c r="D17" s="41"/>
      <c r="E17" s="28">
        <v>44695</v>
      </c>
      <c r="F17" s="29"/>
      <c r="G17" s="2"/>
      <c r="H17" s="30">
        <v>44695</v>
      </c>
      <c r="I17" s="31"/>
      <c r="J17" s="38"/>
      <c r="K17" s="52"/>
      <c r="L17" s="48"/>
      <c r="M17" s="32">
        <v>0</v>
      </c>
      <c r="N17" s="33">
        <v>0</v>
      </c>
      <c r="P17" s="34">
        <f t="shared" si="0"/>
        <v>0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/>
      <c r="G18" s="2"/>
      <c r="H18" s="30">
        <v>44696</v>
      </c>
      <c r="I18" s="31"/>
      <c r="J18" s="38"/>
      <c r="K18" s="53"/>
      <c r="L18" s="40"/>
      <c r="M18" s="32">
        <v>0</v>
      </c>
      <c r="N18" s="33">
        <v>0</v>
      </c>
      <c r="P18" s="34">
        <f t="shared" si="0"/>
        <v>0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/>
      <c r="G19" s="2"/>
      <c r="H19" s="30">
        <v>44697</v>
      </c>
      <c r="I19" s="31"/>
      <c r="J19" s="38"/>
      <c r="K19" s="54"/>
      <c r="L19" s="55"/>
      <c r="M19" s="32">
        <v>0</v>
      </c>
      <c r="N19" s="33">
        <v>0</v>
      </c>
      <c r="O19" s="2"/>
      <c r="P19" s="34">
        <f t="shared" si="0"/>
        <v>0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/>
      <c r="G20" s="2"/>
      <c r="H20" s="30">
        <v>44698</v>
      </c>
      <c r="I20" s="31"/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0</v>
      </c>
      <c r="D21" s="36"/>
      <c r="E21" s="28">
        <v>44699</v>
      </c>
      <c r="F21" s="29"/>
      <c r="G21" s="2"/>
      <c r="H21" s="30">
        <v>44699</v>
      </c>
      <c r="I21" s="31"/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/>
      <c r="G22" s="2"/>
      <c r="H22" s="30">
        <v>44700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0</v>
      </c>
      <c r="D23" s="36"/>
      <c r="E23" s="28">
        <v>44701</v>
      </c>
      <c r="F23" s="29"/>
      <c r="G23" s="2"/>
      <c r="H23" s="30">
        <v>44701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0</v>
      </c>
      <c r="D24" s="41"/>
      <c r="E24" s="28">
        <v>44702</v>
      </c>
      <c r="F24" s="29"/>
      <c r="G24" s="2"/>
      <c r="H24" s="30">
        <v>44702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/>
      <c r="G25" s="2"/>
      <c r="H25" s="30">
        <v>44703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/>
      <c r="G26" s="2"/>
      <c r="H26" s="30">
        <v>44704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0</v>
      </c>
      <c r="D27" s="41"/>
      <c r="E27" s="28">
        <v>44705</v>
      </c>
      <c r="F27" s="29"/>
      <c r="G27" s="2"/>
      <c r="H27" s="30">
        <v>44705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/>
      <c r="G28" s="2"/>
      <c r="H28" s="30">
        <v>44706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0</v>
      </c>
      <c r="D29" s="71"/>
      <c r="E29" s="28">
        <v>44707</v>
      </c>
      <c r="F29" s="29"/>
      <c r="G29" s="2"/>
      <c r="H29" s="30">
        <v>44707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0</v>
      </c>
      <c r="D30" s="71"/>
      <c r="E30" s="28">
        <v>44708</v>
      </c>
      <c r="F30" s="29"/>
      <c r="G30" s="2"/>
      <c r="H30" s="30">
        <v>44708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/>
      <c r="G31" s="2"/>
      <c r="H31" s="30">
        <v>44709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/>
      <c r="G32" s="2"/>
      <c r="H32" s="30">
        <v>44710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32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32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312"/>
      <c r="L40" s="75"/>
      <c r="M40" s="274">
        <f>SUM(M5:M39)</f>
        <v>169416</v>
      </c>
      <c r="N40" s="276">
        <f>SUM(N5:N39)</f>
        <v>1374</v>
      </c>
      <c r="P40" s="34">
        <f>SUM(P5:P39)</f>
        <v>171045</v>
      </c>
      <c r="Q40" s="13">
        <f t="shared" si="1"/>
        <v>171045</v>
      </c>
    </row>
    <row r="41" spans="1:18" ht="18" thickBot="1" x14ac:dyDescent="0.35">
      <c r="A41" s="24"/>
      <c r="B41" s="25"/>
      <c r="C41" s="86"/>
      <c r="D41" s="84"/>
      <c r="E41" s="28"/>
      <c r="F41" s="260"/>
      <c r="G41" s="2"/>
      <c r="H41" s="261"/>
      <c r="I41" s="88"/>
      <c r="J41" s="73"/>
      <c r="K41" s="246"/>
      <c r="L41" s="75"/>
      <c r="M41" s="275"/>
      <c r="N41" s="277"/>
      <c r="P41" s="34"/>
      <c r="Q41" s="9"/>
    </row>
    <row r="42" spans="1:18" ht="18" thickBot="1" x14ac:dyDescent="0.35">
      <c r="A42" s="24"/>
      <c r="B42" s="159"/>
      <c r="C42" s="86"/>
      <c r="D42" s="84"/>
      <c r="E42" s="263"/>
      <c r="F42" s="246"/>
      <c r="G42" s="262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3"/>
      <c r="F43" s="246"/>
      <c r="G43" s="262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3"/>
      <c r="F44" s="246"/>
      <c r="G44" s="262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3"/>
      <c r="F45" s="246"/>
      <c r="G45" s="262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4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0</v>
      </c>
      <c r="D51" s="107"/>
      <c r="E51" s="108" t="s">
        <v>9</v>
      </c>
      <c r="F51" s="109">
        <f>SUM(F5:F50)</f>
        <v>171044</v>
      </c>
      <c r="G51" s="107"/>
      <c r="H51" s="110" t="s">
        <v>10</v>
      </c>
      <c r="I51" s="111">
        <f>SUM(I5:I50)</f>
        <v>255</v>
      </c>
      <c r="J51" s="112"/>
      <c r="K51" s="113" t="s">
        <v>11</v>
      </c>
      <c r="L51" s="114">
        <f>SUM(L5:L50)</f>
        <v>0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78" t="s">
        <v>12</v>
      </c>
      <c r="I53" s="279"/>
      <c r="J53" s="119"/>
      <c r="K53" s="280">
        <f>I51+L51</f>
        <v>255</v>
      </c>
      <c r="L53" s="281"/>
      <c r="M53" s="282">
        <f>N40+M40</f>
        <v>170790</v>
      </c>
      <c r="N53" s="283"/>
      <c r="P53" s="34"/>
      <c r="Q53" s="9"/>
    </row>
    <row r="54" spans="1:17" ht="15.75" x14ac:dyDescent="0.25">
      <c r="D54" s="284" t="s">
        <v>13</v>
      </c>
      <c r="E54" s="284"/>
      <c r="F54" s="120">
        <f>F51-K53-C51</f>
        <v>170789</v>
      </c>
      <c r="I54" s="121"/>
      <c r="J54" s="122"/>
      <c r="P54" s="34"/>
      <c r="Q54" s="9"/>
    </row>
    <row r="55" spans="1:17" ht="18.75" x14ac:dyDescent="0.3">
      <c r="D55" s="285" t="s">
        <v>14</v>
      </c>
      <c r="E55" s="285"/>
      <c r="F55" s="115">
        <v>0</v>
      </c>
      <c r="I55" s="286" t="s">
        <v>15</v>
      </c>
      <c r="J55" s="287"/>
      <c r="K55" s="288">
        <f>F57+F58+F59</f>
        <v>170789</v>
      </c>
      <c r="L55" s="28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170789</v>
      </c>
      <c r="H57" s="24"/>
      <c r="I57" s="129" t="s">
        <v>17</v>
      </c>
      <c r="J57" s="130"/>
      <c r="K57" s="290">
        <f>-C4</f>
        <v>-297874.59000000003</v>
      </c>
      <c r="L57" s="29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67" t="s">
        <v>20</v>
      </c>
      <c r="E59" s="268"/>
      <c r="F59" s="134">
        <v>0</v>
      </c>
      <c r="I59" s="269"/>
      <c r="J59" s="270"/>
      <c r="K59" s="271">
        <f>K55+K57</f>
        <v>-127085.59000000003</v>
      </c>
      <c r="L59" s="27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M40:M41"/>
    <mergeCell ref="N40:N41"/>
    <mergeCell ref="H53:I53"/>
    <mergeCell ref="K53:L53"/>
    <mergeCell ref="M53:N53"/>
    <mergeCell ref="D54:E54"/>
    <mergeCell ref="B1:B2"/>
    <mergeCell ref="C1:M1"/>
    <mergeCell ref="B3:C3"/>
    <mergeCell ref="H3:I3"/>
    <mergeCell ref="R3:R4"/>
    <mergeCell ref="E4:F4"/>
    <mergeCell ref="H4:I4"/>
    <mergeCell ref="P4:Q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2022-05-21T20:53:08Z</dcterms:modified>
</cp:coreProperties>
</file>