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8" activeTab="19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SEMANA 13   2022       " sheetId="15" r:id="rId13"/>
    <sheet name="SEMANA    14      2022     " sheetId="16" r:id="rId14"/>
    <sheet name="SEMANA  15    2022       " sheetId="17" r:id="rId15"/>
    <sheet name="SEMANA    16    2022      " sheetId="18" r:id="rId16"/>
    <sheet name="    SEMANA    17    2022    " sheetId="19" r:id="rId17"/>
    <sheet name="   SEMANA   18    2022   " sheetId="20" r:id="rId18"/>
    <sheet name="   SEMANA    19    2022    " sheetId="21" r:id="rId19"/>
    <sheet name="  SEMANA    20     2022   " sheetId="22" r:id="rId20"/>
    <sheet name="Hoja2" sheetId="23" r:id="rId21"/>
    <sheet name="Hoja5" sheetId="5" r:id="rId22"/>
    <sheet name="Hoja3" sheetId="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22" l="1"/>
  <c r="U15" i="22"/>
  <c r="O14" i="22"/>
  <c r="N14" i="22"/>
  <c r="L14" i="22"/>
  <c r="I14" i="22"/>
  <c r="AA13" i="22"/>
  <c r="AA15" i="22" s="1"/>
  <c r="Z13" i="22"/>
  <c r="Z15" i="22" s="1"/>
  <c r="Y13" i="22"/>
  <c r="Y15" i="22" s="1"/>
  <c r="X13" i="22"/>
  <c r="X15" i="22" s="1"/>
  <c r="W13" i="22"/>
  <c r="W15" i="22" s="1"/>
  <c r="V13" i="22"/>
  <c r="U13" i="22"/>
  <c r="T13" i="22"/>
  <c r="T15" i="22" s="1"/>
  <c r="P13" i="22"/>
  <c r="M13" i="22"/>
  <c r="H12" i="22"/>
  <c r="M12" i="22" s="1"/>
  <c r="P12" i="22" s="1"/>
  <c r="G12" i="22"/>
  <c r="H11" i="22"/>
  <c r="M11" i="22" s="1"/>
  <c r="P11" i="22" s="1"/>
  <c r="M10" i="22"/>
  <c r="P10" i="22" s="1"/>
  <c r="M9" i="22"/>
  <c r="P9" i="22" s="1"/>
  <c r="H9" i="22"/>
  <c r="H8" i="22"/>
  <c r="M8" i="22" s="1"/>
  <c r="P8" i="22" s="1"/>
  <c r="H7" i="22"/>
  <c r="H14" i="22" s="1"/>
  <c r="AB15" i="22" l="1"/>
  <c r="M7" i="22"/>
  <c r="AA15" i="21"/>
  <c r="Z15" i="21"/>
  <c r="O14" i="21"/>
  <c r="N14" i="21"/>
  <c r="L14" i="21"/>
  <c r="I14" i="21"/>
  <c r="AA13" i="21"/>
  <c r="Z13" i="21"/>
  <c r="Y13" i="21"/>
  <c r="Y15" i="21" s="1"/>
  <c r="X13" i="21"/>
  <c r="X15" i="21" s="1"/>
  <c r="W13" i="21"/>
  <c r="W15" i="21" s="1"/>
  <c r="V13" i="21"/>
  <c r="V15" i="21" s="1"/>
  <c r="U13" i="21"/>
  <c r="U15" i="21" s="1"/>
  <c r="T13" i="21"/>
  <c r="T15" i="21" s="1"/>
  <c r="M13" i="21"/>
  <c r="P13" i="21" s="1"/>
  <c r="G12" i="21"/>
  <c r="H12" i="21" s="1"/>
  <c r="M12" i="21" s="1"/>
  <c r="P12" i="21" s="1"/>
  <c r="H11" i="21"/>
  <c r="M11" i="21" s="1"/>
  <c r="P11" i="21" s="1"/>
  <c r="M10" i="21"/>
  <c r="P10" i="21" s="1"/>
  <c r="H9" i="21"/>
  <c r="M9" i="21" s="1"/>
  <c r="P9" i="21" s="1"/>
  <c r="H8" i="21"/>
  <c r="M8" i="21" s="1"/>
  <c r="P8" i="21" s="1"/>
  <c r="M7" i="21"/>
  <c r="H7" i="21"/>
  <c r="H14" i="21" s="1"/>
  <c r="M14" i="22" l="1"/>
  <c r="P17" i="22" s="1"/>
  <c r="P7" i="22"/>
  <c r="P14" i="22" s="1"/>
  <c r="AB15" i="21"/>
  <c r="M14" i="21"/>
  <c r="P17" i="21" s="1"/>
  <c r="P7" i="21"/>
  <c r="P14" i="21" s="1"/>
  <c r="Z15" i="20"/>
  <c r="O14" i="20"/>
  <c r="N14" i="20"/>
  <c r="L14" i="20"/>
  <c r="I14" i="20"/>
  <c r="AA13" i="20"/>
  <c r="AA15" i="20" s="1"/>
  <c r="Z13" i="20"/>
  <c r="Y13" i="20"/>
  <c r="Y15" i="20" s="1"/>
  <c r="X13" i="20"/>
  <c r="X15" i="20" s="1"/>
  <c r="W13" i="20"/>
  <c r="W15" i="20" s="1"/>
  <c r="V13" i="20"/>
  <c r="V15" i="20" s="1"/>
  <c r="U13" i="20"/>
  <c r="U15" i="20" s="1"/>
  <c r="T13" i="20"/>
  <c r="T15" i="20" s="1"/>
  <c r="M13" i="20"/>
  <c r="P13" i="20" s="1"/>
  <c r="G12" i="20"/>
  <c r="H12" i="20" s="1"/>
  <c r="M12" i="20" s="1"/>
  <c r="P12" i="20" s="1"/>
  <c r="H11" i="20"/>
  <c r="M10" i="20"/>
  <c r="P10" i="20" s="1"/>
  <c r="H9" i="20"/>
  <c r="M9" i="20" s="1"/>
  <c r="P9" i="20" s="1"/>
  <c r="H8" i="20"/>
  <c r="M8" i="20" s="1"/>
  <c r="P8" i="20" s="1"/>
  <c r="H7" i="20"/>
  <c r="M11" i="20" l="1"/>
  <c r="P11" i="20" s="1"/>
  <c r="H14" i="20"/>
  <c r="AB15" i="20"/>
  <c r="M7" i="20"/>
  <c r="M11" i="19"/>
  <c r="G11" i="19"/>
  <c r="Z15" i="19"/>
  <c r="O14" i="19"/>
  <c r="N14" i="19"/>
  <c r="L14" i="19"/>
  <c r="I14" i="19"/>
  <c r="AA13" i="19"/>
  <c r="AA15" i="19" s="1"/>
  <c r="Z13" i="19"/>
  <c r="Y13" i="19"/>
  <c r="Y15" i="19" s="1"/>
  <c r="X13" i="19"/>
  <c r="X15" i="19" s="1"/>
  <c r="W13" i="19"/>
  <c r="W15" i="19" s="1"/>
  <c r="V13" i="19"/>
  <c r="V15" i="19" s="1"/>
  <c r="U13" i="19"/>
  <c r="U15" i="19" s="1"/>
  <c r="T13" i="19"/>
  <c r="T15" i="19" s="1"/>
  <c r="M13" i="19"/>
  <c r="P13" i="19" s="1"/>
  <c r="G12" i="19"/>
  <c r="H12" i="19" s="1"/>
  <c r="M12" i="19" s="1"/>
  <c r="P12" i="19" s="1"/>
  <c r="H11" i="19"/>
  <c r="M10" i="19"/>
  <c r="P10" i="19" s="1"/>
  <c r="H9" i="19"/>
  <c r="M9" i="19" s="1"/>
  <c r="P9" i="19" s="1"/>
  <c r="H8" i="19"/>
  <c r="M8" i="19" s="1"/>
  <c r="P8" i="19" s="1"/>
  <c r="H7" i="19"/>
  <c r="M14" i="20" l="1"/>
  <c r="P17" i="20" s="1"/>
  <c r="P7" i="20"/>
  <c r="P14" i="20" s="1"/>
  <c r="P11" i="19"/>
  <c r="AB15" i="19"/>
  <c r="H14" i="19"/>
  <c r="M7" i="19"/>
  <c r="M11" i="18"/>
  <c r="AA15" i="18"/>
  <c r="O14" i="18"/>
  <c r="N14" i="18"/>
  <c r="L14" i="18"/>
  <c r="I14" i="18"/>
  <c r="AA13" i="18"/>
  <c r="Z13" i="18"/>
  <c r="Z15" i="18" s="1"/>
  <c r="Y13" i="18"/>
  <c r="Y15" i="18" s="1"/>
  <c r="X13" i="18"/>
  <c r="X15" i="18" s="1"/>
  <c r="W13" i="18"/>
  <c r="W15" i="18" s="1"/>
  <c r="V13" i="18"/>
  <c r="V15" i="18" s="1"/>
  <c r="U13" i="18"/>
  <c r="U15" i="18" s="1"/>
  <c r="T13" i="18"/>
  <c r="T15" i="18" s="1"/>
  <c r="M13" i="18"/>
  <c r="P13" i="18" s="1"/>
  <c r="G12" i="18"/>
  <c r="H12" i="18" s="1"/>
  <c r="M12" i="18" s="1"/>
  <c r="P12" i="18" s="1"/>
  <c r="H11" i="18"/>
  <c r="G11" i="18"/>
  <c r="M10" i="18"/>
  <c r="P10" i="18" s="1"/>
  <c r="M9" i="18"/>
  <c r="P9" i="18" s="1"/>
  <c r="H9" i="18"/>
  <c r="H8" i="18"/>
  <c r="H14" i="18" s="1"/>
  <c r="M7" i="18"/>
  <c r="H7" i="18"/>
  <c r="M14" i="19" l="1"/>
  <c r="P17" i="19" s="1"/>
  <c r="P7" i="19"/>
  <c r="P14" i="19" s="1"/>
  <c r="AB15" i="18"/>
  <c r="P11" i="18"/>
  <c r="M14" i="18"/>
  <c r="P17" i="18" s="1"/>
  <c r="P7" i="18"/>
  <c r="M8" i="18"/>
  <c r="P8" i="18" s="1"/>
  <c r="M11" i="17"/>
  <c r="Z15" i="17"/>
  <c r="V15" i="17"/>
  <c r="O14" i="17"/>
  <c r="N14" i="17"/>
  <c r="L14" i="17"/>
  <c r="I14" i="17"/>
  <c r="AA13" i="17"/>
  <c r="AA15" i="17" s="1"/>
  <c r="Z13" i="17"/>
  <c r="Y13" i="17"/>
  <c r="Y15" i="17" s="1"/>
  <c r="X13" i="17"/>
  <c r="X15" i="17" s="1"/>
  <c r="W13" i="17"/>
  <c r="W15" i="17" s="1"/>
  <c r="V13" i="17"/>
  <c r="U13" i="17"/>
  <c r="U15" i="17" s="1"/>
  <c r="T13" i="17"/>
  <c r="T15" i="17" s="1"/>
  <c r="P13" i="17"/>
  <c r="M13" i="17"/>
  <c r="H12" i="17"/>
  <c r="M12" i="17" s="1"/>
  <c r="P12" i="17" s="1"/>
  <c r="G12" i="17"/>
  <c r="H11" i="17"/>
  <c r="G11" i="17"/>
  <c r="M10" i="17"/>
  <c r="P10" i="17" s="1"/>
  <c r="H9" i="17"/>
  <c r="M9" i="17" s="1"/>
  <c r="P9" i="17" s="1"/>
  <c r="H8" i="17"/>
  <c r="M8" i="17" s="1"/>
  <c r="P8" i="17" s="1"/>
  <c r="H7" i="17"/>
  <c r="H14" i="17" s="1"/>
  <c r="P14" i="18" l="1"/>
  <c r="AB15" i="17"/>
  <c r="P11" i="17"/>
  <c r="M7" i="17"/>
  <c r="M11" i="16"/>
  <c r="H11" i="16"/>
  <c r="O14" i="16"/>
  <c r="N14" i="16"/>
  <c r="L14" i="16"/>
  <c r="I14" i="16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M13" i="16"/>
  <c r="P13" i="16" s="1"/>
  <c r="G12" i="16"/>
  <c r="H12" i="16" s="1"/>
  <c r="M12" i="16" s="1"/>
  <c r="P12" i="16" s="1"/>
  <c r="G11" i="16"/>
  <c r="M10" i="16"/>
  <c r="P10" i="16" s="1"/>
  <c r="H9" i="16"/>
  <c r="M9" i="16" s="1"/>
  <c r="P9" i="16" s="1"/>
  <c r="H8" i="16"/>
  <c r="M8" i="16" s="1"/>
  <c r="P8" i="16" s="1"/>
  <c r="M7" i="16"/>
  <c r="P7" i="16" s="1"/>
  <c r="H7" i="16"/>
  <c r="P7" i="17" l="1"/>
  <c r="P14" i="17" s="1"/>
  <c r="M14" i="17"/>
  <c r="P17" i="17" s="1"/>
  <c r="P11" i="16"/>
  <c r="P14" i="16" s="1"/>
  <c r="H14" i="16"/>
  <c r="AB15" i="16"/>
  <c r="M14" i="15"/>
  <c r="Z18" i="15"/>
  <c r="O17" i="15"/>
  <c r="N17" i="15"/>
  <c r="L17" i="15"/>
  <c r="I17" i="15"/>
  <c r="AA16" i="15"/>
  <c r="AA18" i="15" s="1"/>
  <c r="Z16" i="15"/>
  <c r="Y16" i="15"/>
  <c r="Y18" i="15" s="1"/>
  <c r="X16" i="15"/>
  <c r="X18" i="15" s="1"/>
  <c r="W16" i="15"/>
  <c r="W18" i="15" s="1"/>
  <c r="V16" i="15"/>
  <c r="V18" i="15" s="1"/>
  <c r="U16" i="15"/>
  <c r="U18" i="15" s="1"/>
  <c r="T16" i="15"/>
  <c r="T18" i="15" s="1"/>
  <c r="M16" i="15"/>
  <c r="P16" i="15" s="1"/>
  <c r="G15" i="15"/>
  <c r="H15" i="15" s="1"/>
  <c r="M15" i="15" s="1"/>
  <c r="P15" i="15" s="1"/>
  <c r="H14" i="15"/>
  <c r="G14" i="15"/>
  <c r="M13" i="15"/>
  <c r="P13" i="15" s="1"/>
  <c r="H12" i="15"/>
  <c r="M12" i="15" s="1"/>
  <c r="P12" i="15" s="1"/>
  <c r="H11" i="15"/>
  <c r="M11" i="15" s="1"/>
  <c r="P11" i="15" s="1"/>
  <c r="P10" i="15"/>
  <c r="M10" i="15"/>
  <c r="H10" i="15"/>
  <c r="M9" i="15"/>
  <c r="P9" i="15" s="1"/>
  <c r="H9" i="15"/>
  <c r="H8" i="15"/>
  <c r="M8" i="15" s="1"/>
  <c r="P8" i="15" s="1"/>
  <c r="H7" i="15"/>
  <c r="M14" i="16" l="1"/>
  <c r="P17" i="16" s="1"/>
  <c r="P14" i="15"/>
  <c r="H17" i="15"/>
  <c r="AB18" i="15"/>
  <c r="M7" i="15"/>
  <c r="G14" i="14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P7" i="15" l="1"/>
  <c r="P17" i="15" s="1"/>
  <c r="M17" i="15"/>
  <c r="P20" i="15" s="1"/>
  <c r="AB18" i="14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<sst xmlns="http://schemas.openxmlformats.org/spreadsheetml/2006/main" count="915" uniqueCount="61">
  <si>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</si>
  <si>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</si>
  <si>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</si>
  <si>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</si>
  <si>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</si>
  <si>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</si>
  <si>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</si>
  <si>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</si>
  <si>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</si>
  <si>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</si>
  <si>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</si>
  <si>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</si>
  <si>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</si>
  <si>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</si>
  <si>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</si>
  <si>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</si>
  <si>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</si>
  <si>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</si>
  <si>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</si>
  <si>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</si>
  <si>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</si>
  <si>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</si>
  <si>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</si>
  <si>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</si>
  <si>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</si>
  <si>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</si>
  <si>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</si>
  <si>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</si>
  <si>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</si>
  <si>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</si>
  <si>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</si>
  <si>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</si>
  <si>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</si>
  <si>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</si>
  <si>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</si>
  <si>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</si>
  <si>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</si>
  <si>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</si>
  <si>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</si>
  <si>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</si>
  <si>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</si>
  <si>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</si>
  <si>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</si>
  <si>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</si>
  <si>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</si>
  <si>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</si>
  <si>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</si>
  <si>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</si>
  <si>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</si>
  <si>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</si>
  <si>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</si>
  <si>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</si>
  <si>
    <t>|</t>
  </si>
  <si>
    <t xml:space="preserve">SEMANA #  13    DEL     28   AL  03       A B R I L        2 0 2 2 </t>
  </si>
  <si>
    <t xml:space="preserve">SEMANA #  14    DEL     04   AL  10       A B R I L        2 0 2 2 </t>
  </si>
  <si>
    <t xml:space="preserve">SEMANA #  15    DEL     11   AL  17       A B R I L        2 0 2 2 </t>
  </si>
  <si>
    <t xml:space="preserve">SEMANA #  16    DEL     18  AL  24       A B R I L        2 0 2 2 </t>
  </si>
  <si>
    <t xml:space="preserve">SEMANA #  17    DEL     25     AL  01       MAYO        2 0 2 2 </t>
  </si>
  <si>
    <t xml:space="preserve">SEMANA #  18    DEL     02     AL  08       MAYO        2 0 2 2 </t>
  </si>
  <si>
    <t xml:space="preserve">SEMANA #  19    DEL     09     AL  15       MAYO        2 0 2 2 </t>
  </si>
  <si>
    <t xml:space="preserve">SEMANA #  20    DEL     16     AL  22       MAYO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</si>
</sst>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6" fillId="6" borderId="22" xfId="0" applyFont="1" applyFill="1" applyBorder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36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16916.32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13060.32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E1"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50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14310.32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F8" sqref="F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3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12440.32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H8" sqref="H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208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2</v>
      </c>
      <c r="U8">
        <v>5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6</v>
      </c>
      <c r="F13" s="47"/>
      <c r="G13" s="75">
        <v>0</v>
      </c>
      <c r="H13" s="49">
        <v>1680</v>
      </c>
      <c r="I13" s="106"/>
      <c r="J13" s="106"/>
      <c r="K13" s="106"/>
      <c r="L13" s="107">
        <v>0</v>
      </c>
      <c r="M13" s="53">
        <f>I13+H13+G13-L13</f>
        <v>1680</v>
      </c>
      <c r="N13" s="108">
        <v>0</v>
      </c>
      <c r="O13" s="109">
        <v>0</v>
      </c>
      <c r="P13" s="98">
        <f>M13-O13</f>
        <v>1680</v>
      </c>
      <c r="Q13" s="110" t="s">
        <v>19</v>
      </c>
      <c r="R13" s="111"/>
      <c r="S13" s="101"/>
      <c r="T13" s="112">
        <v>2</v>
      </c>
      <c r="U13" s="113">
        <v>2</v>
      </c>
      <c r="V13" s="113">
        <v>0</v>
      </c>
      <c r="W13" s="113">
        <v>4</v>
      </c>
      <c r="X13" s="113">
        <v>4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4</v>
      </c>
      <c r="U14" s="113">
        <v>6</v>
      </c>
      <c r="V14" s="113">
        <v>2</v>
      </c>
      <c r="W14" s="113">
        <v>7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14</v>
      </c>
      <c r="U16" s="126">
        <f t="shared" si="2"/>
        <v>26</v>
      </c>
      <c r="V16" s="126">
        <f t="shared" si="2"/>
        <v>9</v>
      </c>
      <c r="W16" s="126">
        <f t="shared" si="2"/>
        <v>11</v>
      </c>
      <c r="X16" s="126">
        <f t="shared" si="2"/>
        <v>5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12880.02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13750.32</v>
      </c>
      <c r="N17" s="136">
        <f>SUM(N8:N16)</f>
        <v>0</v>
      </c>
      <c r="O17" s="137">
        <f>SUM(O8:O16)</f>
        <v>0</v>
      </c>
      <c r="P17" s="138">
        <f>SUM(P7:P16)</f>
        <v>13750.32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7000</v>
      </c>
      <c r="U18" s="143">
        <f t="shared" si="3"/>
        <v>5200</v>
      </c>
      <c r="V18" s="143">
        <f t="shared" si="3"/>
        <v>900</v>
      </c>
      <c r="W18" s="144">
        <f t="shared" si="3"/>
        <v>550</v>
      </c>
      <c r="X18" s="143">
        <f t="shared" si="3"/>
        <v>100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13750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 t="s">
        <v>52</v>
      </c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13750.32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O1" workbookViewId="0">
      <selection activeCell="Q24" sqref="Q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5</v>
      </c>
      <c r="F8" s="64"/>
      <c r="G8" s="65"/>
      <c r="H8" s="49">
        <f>D8*E8-0.02</f>
        <v>1833.3300000000002</v>
      </c>
      <c r="I8" s="66"/>
      <c r="J8" s="67"/>
      <c r="K8" s="67"/>
      <c r="L8" s="68"/>
      <c r="M8" s="53">
        <f>I8+H8</f>
        <v>1833.3300000000002</v>
      </c>
      <c r="N8" s="69" t="s">
        <v>24</v>
      </c>
      <c r="O8" s="55">
        <v>0</v>
      </c>
      <c r="P8" s="56">
        <f t="shared" si="0"/>
        <v>1833.3300000000002</v>
      </c>
      <c r="Q8" s="70" t="s">
        <v>19</v>
      </c>
      <c r="R8" s="71"/>
      <c r="S8" s="72"/>
      <c r="T8">
        <v>2</v>
      </c>
      <c r="U8">
        <v>4</v>
      </c>
      <c r="V8">
        <v>0</v>
      </c>
      <c r="W8">
        <v>0</v>
      </c>
      <c r="X8">
        <v>1</v>
      </c>
      <c r="Y8">
        <v>1</v>
      </c>
      <c r="Z8">
        <v>0</v>
      </c>
      <c r="AA8">
        <v>3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2100</v>
      </c>
      <c r="I10" s="106"/>
      <c r="J10" s="106"/>
      <c r="K10" s="106"/>
      <c r="L10" s="107">
        <v>0</v>
      </c>
      <c r="M10" s="53">
        <f>I10+H10+G10-L10</f>
        <v>2100</v>
      </c>
      <c r="N10" s="108">
        <v>0</v>
      </c>
      <c r="O10" s="109">
        <v>0</v>
      </c>
      <c r="P10" s="98">
        <f>M10-O10</f>
        <v>2100</v>
      </c>
      <c r="Q10" s="110" t="s">
        <v>19</v>
      </c>
      <c r="R10" s="111"/>
      <c r="S10" s="101"/>
      <c r="T10" s="112">
        <v>2</v>
      </c>
      <c r="U10" s="113">
        <v>4</v>
      </c>
      <c r="V10" s="113">
        <v>2</v>
      </c>
      <c r="W10" s="113">
        <v>2</v>
      </c>
      <c r="X10" s="113">
        <v>0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0</v>
      </c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4</v>
      </c>
      <c r="V11" s="113">
        <v>1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20</v>
      </c>
      <c r="V13" s="126">
        <f t="shared" si="2"/>
        <v>7</v>
      </c>
      <c r="W13" s="126">
        <f t="shared" si="2"/>
        <v>2</v>
      </c>
      <c r="X13" s="126">
        <f t="shared" si="2"/>
        <v>6</v>
      </c>
      <c r="Y13" s="126">
        <f t="shared" si="2"/>
        <v>1</v>
      </c>
      <c r="Z13" s="126">
        <f t="shared" si="2"/>
        <v>0</v>
      </c>
      <c r="AA13" s="126">
        <f t="shared" si="2"/>
        <v>3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10433.370000000001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10433.33</v>
      </c>
      <c r="N14" s="136">
        <f>SUM(N8:N13)</f>
        <v>0</v>
      </c>
      <c r="O14" s="137">
        <f>SUM(O8:O13)</f>
        <v>0</v>
      </c>
      <c r="P14" s="138">
        <f>SUM(P7:P13)</f>
        <v>10433.33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4000</v>
      </c>
      <c r="V15" s="143">
        <f t="shared" si="3"/>
        <v>700</v>
      </c>
      <c r="W15" s="144">
        <f t="shared" si="3"/>
        <v>100</v>
      </c>
      <c r="X15" s="143">
        <f t="shared" si="3"/>
        <v>120</v>
      </c>
      <c r="Y15" s="143">
        <f t="shared" si="3"/>
        <v>10</v>
      </c>
      <c r="Z15" s="143">
        <f t="shared" si="3"/>
        <v>0</v>
      </c>
      <c r="AA15" s="143">
        <f t="shared" si="3"/>
        <v>3</v>
      </c>
      <c r="AB15" s="145">
        <f>SUM(T15:AA15)</f>
        <v>10433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10433.33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T21" sqref="T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2520</v>
      </c>
      <c r="I10" s="106"/>
      <c r="J10" s="106"/>
      <c r="K10" s="106"/>
      <c r="L10" s="107">
        <v>0</v>
      </c>
      <c r="M10" s="53">
        <f>I10+H10+G10-L10</f>
        <v>2520</v>
      </c>
      <c r="N10" s="108">
        <v>0</v>
      </c>
      <c r="O10" s="109">
        <v>0</v>
      </c>
      <c r="P10" s="98">
        <f>M10-O10</f>
        <v>2520</v>
      </c>
      <c r="Q10" s="110" t="s">
        <v>19</v>
      </c>
      <c r="R10" s="111"/>
      <c r="S10" s="101"/>
      <c r="T10" s="112">
        <v>2</v>
      </c>
      <c r="U10" s="113">
        <v>5</v>
      </c>
      <c r="V10" s="113">
        <v>2</v>
      </c>
      <c r="W10" s="113">
        <v>4</v>
      </c>
      <c r="X10" s="113">
        <v>6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</f>
        <v>1250.01</v>
      </c>
      <c r="H11" s="49">
        <f>D11*E11</f>
        <v>2500.02</v>
      </c>
      <c r="I11" s="115"/>
      <c r="J11" s="115"/>
      <c r="K11" s="115"/>
      <c r="L11" s="116"/>
      <c r="M11" s="53">
        <f>I11+H11+G11-L11-0.03</f>
        <v>3749.9999999999995</v>
      </c>
      <c r="N11" s="108">
        <v>0</v>
      </c>
      <c r="O11" s="109">
        <v>0</v>
      </c>
      <c r="P11" s="98">
        <f>M11-O11</f>
        <v>3749.9999999999995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13</v>
      </c>
      <c r="U13" s="126">
        <f t="shared" si="2"/>
        <v>23</v>
      </c>
      <c r="V13" s="126">
        <f t="shared" si="2"/>
        <v>9</v>
      </c>
      <c r="W13" s="126">
        <f t="shared" si="2"/>
        <v>5</v>
      </c>
      <c r="X13" s="126">
        <f t="shared" si="2"/>
        <v>11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11220.04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12470</v>
      </c>
      <c r="N14" s="136">
        <f>SUM(N8:N13)</f>
        <v>0</v>
      </c>
      <c r="O14" s="137">
        <f>SUM(O8:O13)</f>
        <v>0</v>
      </c>
      <c r="P14" s="138">
        <f>SUM(P7:P13)</f>
        <v>12470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6500</v>
      </c>
      <c r="U15" s="143">
        <f t="shared" si="3"/>
        <v>4600</v>
      </c>
      <c r="V15" s="143">
        <f t="shared" si="3"/>
        <v>900</v>
      </c>
      <c r="W15" s="144">
        <f t="shared" si="3"/>
        <v>250</v>
      </c>
      <c r="X15" s="143">
        <f t="shared" si="3"/>
        <v>220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12470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12470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24" sqref="F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>
        <v>1</v>
      </c>
      <c r="G9" s="48">
        <v>300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2100</v>
      </c>
      <c r="N9" s="79">
        <v>0</v>
      </c>
      <c r="O9" s="80">
        <v>0</v>
      </c>
      <c r="P9" s="81">
        <f t="shared" si="0"/>
        <v>2100</v>
      </c>
      <c r="Q9" s="82" t="s">
        <v>19</v>
      </c>
      <c r="R9" s="83"/>
      <c r="S9" s="83"/>
      <c r="T9">
        <v>2</v>
      </c>
      <c r="U9">
        <v>4</v>
      </c>
      <c r="V9">
        <v>1</v>
      </c>
      <c r="W9">
        <v>2</v>
      </c>
      <c r="X9">
        <v>5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560</v>
      </c>
      <c r="I10" s="106"/>
      <c r="J10" s="106"/>
      <c r="K10" s="106"/>
      <c r="L10" s="107">
        <v>0</v>
      </c>
      <c r="M10" s="53">
        <f>I10+H10+G10-L10</f>
        <v>560</v>
      </c>
      <c r="N10" s="108">
        <v>0</v>
      </c>
      <c r="O10" s="109">
        <v>0</v>
      </c>
      <c r="P10" s="98">
        <f>M10-O10</f>
        <v>560</v>
      </c>
      <c r="Q10" s="110" t="s">
        <v>19</v>
      </c>
      <c r="R10" s="111"/>
      <c r="S10" s="101"/>
      <c r="T10" s="112">
        <v>0</v>
      </c>
      <c r="U10" s="113">
        <v>0</v>
      </c>
      <c r="V10" s="113">
        <v>5</v>
      </c>
      <c r="W10" s="113">
        <v>0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0</v>
      </c>
      <c r="V11" s="113">
        <v>7</v>
      </c>
      <c r="W11" s="113">
        <v>6</v>
      </c>
      <c r="X11" s="113">
        <v>0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9</v>
      </c>
      <c r="U13" s="126">
        <f t="shared" si="2"/>
        <v>14</v>
      </c>
      <c r="V13" s="126">
        <f t="shared" si="2"/>
        <v>17</v>
      </c>
      <c r="W13" s="126">
        <f t="shared" si="2"/>
        <v>8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9260.0400000000009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9560</v>
      </c>
      <c r="N14" s="136">
        <f>SUM(N8:N13)</f>
        <v>0</v>
      </c>
      <c r="O14" s="137">
        <f>SUM(O8:O13)</f>
        <v>0</v>
      </c>
      <c r="P14" s="138">
        <f>SUM(P7:P13)</f>
        <v>9560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4500</v>
      </c>
      <c r="U15" s="143">
        <f t="shared" si="3"/>
        <v>2800</v>
      </c>
      <c r="V15" s="143">
        <f t="shared" si="3"/>
        <v>1700</v>
      </c>
      <c r="W15" s="144">
        <f t="shared" si="3"/>
        <v>400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9560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9560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P1" workbookViewId="0">
      <selection activeCell="Q21" sqref="Q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1680</v>
      </c>
      <c r="I10" s="106"/>
      <c r="J10" s="106"/>
      <c r="K10" s="106"/>
      <c r="L10" s="107">
        <v>0</v>
      </c>
      <c r="M10" s="53">
        <f>I10+H10+G10-L10</f>
        <v>1680</v>
      </c>
      <c r="N10" s="108">
        <v>0</v>
      </c>
      <c r="O10" s="109">
        <v>0</v>
      </c>
      <c r="P10" s="98">
        <f>M10-O10</f>
        <v>1680</v>
      </c>
      <c r="Q10" s="110" t="s">
        <v>19</v>
      </c>
      <c r="R10" s="111"/>
      <c r="S10" s="101"/>
      <c r="T10" s="112">
        <v>2</v>
      </c>
      <c r="U10" s="113">
        <v>2</v>
      </c>
      <c r="V10" s="113">
        <v>0</v>
      </c>
      <c r="W10" s="113">
        <v>4</v>
      </c>
      <c r="X10" s="113">
        <v>4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D11*F11-0.01</f>
        <v>1250</v>
      </c>
      <c r="H11" s="49">
        <f>D11*E11</f>
        <v>2500.02</v>
      </c>
      <c r="I11" s="115"/>
      <c r="J11" s="115"/>
      <c r="K11" s="115"/>
      <c r="L11" s="116"/>
      <c r="M11" s="53">
        <f>I11+H11+G11-L11-0.02</f>
        <v>3750</v>
      </c>
      <c r="N11" s="108">
        <v>0</v>
      </c>
      <c r="O11" s="109">
        <v>0</v>
      </c>
      <c r="P11" s="98">
        <f>M11-O11</f>
        <v>3750</v>
      </c>
      <c r="Q11" s="110" t="s">
        <v>19</v>
      </c>
      <c r="R11" s="111"/>
      <c r="S11" s="101"/>
      <c r="T11" s="112">
        <v>4</v>
      </c>
      <c r="U11" s="113">
        <v>5</v>
      </c>
      <c r="V11" s="113">
        <v>5</v>
      </c>
      <c r="W11" s="113">
        <v>3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12</v>
      </c>
      <c r="U13" s="126">
        <f t="shared" si="2"/>
        <v>20</v>
      </c>
      <c r="V13" s="126">
        <f t="shared" si="2"/>
        <v>10</v>
      </c>
      <c r="W13" s="126">
        <f t="shared" si="2"/>
        <v>9</v>
      </c>
      <c r="X13" s="126">
        <f t="shared" si="2"/>
        <v>9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10380.040000000001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11630</v>
      </c>
      <c r="N14" s="136">
        <f>SUM(N8:N13)</f>
        <v>0</v>
      </c>
      <c r="O14" s="137">
        <f>SUM(O8:O13)</f>
        <v>0</v>
      </c>
      <c r="P14" s="138">
        <f>SUM(P7:P13)</f>
        <v>11630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6000</v>
      </c>
      <c r="U15" s="143">
        <f t="shared" si="3"/>
        <v>4000</v>
      </c>
      <c r="V15" s="143">
        <f t="shared" si="3"/>
        <v>1000</v>
      </c>
      <c r="W15" s="144">
        <f t="shared" si="3"/>
        <v>450</v>
      </c>
      <c r="X15" s="143">
        <f t="shared" si="3"/>
        <v>180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11630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11630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B22" sqref="B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1960</v>
      </c>
      <c r="I10" s="106"/>
      <c r="J10" s="106"/>
      <c r="K10" s="106"/>
      <c r="L10" s="107">
        <v>0</v>
      </c>
      <c r="M10" s="53">
        <f>I10+H10+G10-L10</f>
        <v>1960</v>
      </c>
      <c r="N10" s="108">
        <v>0</v>
      </c>
      <c r="O10" s="109">
        <v>0</v>
      </c>
      <c r="P10" s="98">
        <f>M10-O10</f>
        <v>1960</v>
      </c>
      <c r="Q10" s="110" t="s">
        <v>19</v>
      </c>
      <c r="R10" s="111"/>
      <c r="S10" s="101"/>
      <c r="T10" s="112">
        <v>3</v>
      </c>
      <c r="U10" s="113">
        <v>1</v>
      </c>
      <c r="V10" s="113">
        <v>1</v>
      </c>
      <c r="W10" s="113">
        <v>2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2</v>
      </c>
      <c r="U11" s="113">
        <v>5</v>
      </c>
      <c r="V11" s="113">
        <v>4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19</v>
      </c>
      <c r="V13" s="126">
        <f t="shared" si="2"/>
        <v>10</v>
      </c>
      <c r="W13" s="126">
        <f t="shared" si="2"/>
        <v>4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10660.04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10660</v>
      </c>
      <c r="N14" s="136">
        <f>SUM(N8:N13)</f>
        <v>0</v>
      </c>
      <c r="O14" s="137">
        <f>SUM(O8:O13)</f>
        <v>0</v>
      </c>
      <c r="P14" s="138">
        <f>SUM(P7:P13)</f>
        <v>10660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3800</v>
      </c>
      <c r="V15" s="143">
        <f t="shared" si="3"/>
        <v>1000</v>
      </c>
      <c r="W15" s="144">
        <f t="shared" si="3"/>
        <v>200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10660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10660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P1" workbookViewId="0">
      <selection activeCell="T22" sqref="T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1960</v>
      </c>
      <c r="I10" s="106"/>
      <c r="J10" s="106"/>
      <c r="K10" s="106"/>
      <c r="L10" s="107">
        <v>0</v>
      </c>
      <c r="M10" s="53">
        <f>I10+H10+G10-L10</f>
        <v>1960</v>
      </c>
      <c r="N10" s="108">
        <v>0</v>
      </c>
      <c r="O10" s="109">
        <v>0</v>
      </c>
      <c r="P10" s="98">
        <f>M10-O10</f>
        <v>1960</v>
      </c>
      <c r="Q10" s="110" t="s">
        <v>19</v>
      </c>
      <c r="R10" s="111"/>
      <c r="S10" s="101"/>
      <c r="T10" s="112">
        <v>3</v>
      </c>
      <c r="U10" s="113">
        <v>1</v>
      </c>
      <c r="V10" s="113">
        <v>1</v>
      </c>
      <c r="W10" s="113">
        <v>2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v>1250</v>
      </c>
      <c r="H11" s="49">
        <f>D11*E11</f>
        <v>2500.02</v>
      </c>
      <c r="I11" s="115"/>
      <c r="J11" s="115"/>
      <c r="K11" s="115"/>
      <c r="L11" s="116"/>
      <c r="M11" s="53">
        <f>I11+H11+G11-L11-0.02</f>
        <v>3750</v>
      </c>
      <c r="N11" s="108">
        <v>0</v>
      </c>
      <c r="O11" s="109">
        <v>0</v>
      </c>
      <c r="P11" s="98">
        <f>M11-O11</f>
        <v>3750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14</v>
      </c>
      <c r="U13" s="126">
        <f t="shared" si="2"/>
        <v>19</v>
      </c>
      <c r="V13" s="126">
        <f t="shared" si="2"/>
        <v>7</v>
      </c>
      <c r="W13" s="126">
        <f t="shared" si="2"/>
        <v>5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10660.04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11910</v>
      </c>
      <c r="N14" s="136">
        <f>SUM(N8:N13)</f>
        <v>0</v>
      </c>
      <c r="O14" s="137">
        <f>SUM(O8:O13)</f>
        <v>0</v>
      </c>
      <c r="P14" s="138">
        <f>SUM(P7:P13)</f>
        <v>11910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7000</v>
      </c>
      <c r="U15" s="143">
        <f t="shared" si="3"/>
        <v>3800</v>
      </c>
      <c r="V15" s="143">
        <f t="shared" si="3"/>
        <v>700</v>
      </c>
      <c r="W15" s="144">
        <f t="shared" si="3"/>
        <v>250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11910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11910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16743.32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0"/>
  <sheetViews>
    <sheetView tabSelected="1" topLeftCell="O1" workbookViewId="0">
      <selection activeCell="T11" sqref="T1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60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1960</v>
      </c>
      <c r="I10" s="106"/>
      <c r="J10" s="106"/>
      <c r="K10" s="106"/>
      <c r="L10" s="107">
        <v>0</v>
      </c>
      <c r="M10" s="53">
        <f>I10+H10+G10-L10</f>
        <v>1960</v>
      </c>
      <c r="N10" s="108">
        <v>0</v>
      </c>
      <c r="O10" s="109">
        <v>0</v>
      </c>
      <c r="P10" s="98">
        <f>M10-O10</f>
        <v>1960</v>
      </c>
      <c r="Q10" s="110" t="s">
        <v>19</v>
      </c>
      <c r="R10" s="111"/>
      <c r="S10" s="101"/>
      <c r="T10" s="112">
        <v>2</v>
      </c>
      <c r="U10" s="113">
        <v>2</v>
      </c>
      <c r="V10" s="113">
        <v>2</v>
      </c>
      <c r="W10" s="113">
        <v>3</v>
      </c>
      <c r="X10" s="113">
        <v>6</v>
      </c>
      <c r="Y10" s="113">
        <v>6</v>
      </c>
      <c r="Z10" s="113">
        <v>6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 t="s">
        <v>0</v>
      </c>
      <c r="U11" s="113">
        <v>5</v>
      </c>
      <c r="V11" s="113">
        <v>4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8</v>
      </c>
      <c r="U13" s="126">
        <f t="shared" si="2"/>
        <v>20</v>
      </c>
      <c r="V13" s="126">
        <f t="shared" si="2"/>
        <v>11</v>
      </c>
      <c r="W13" s="126">
        <f t="shared" si="2"/>
        <v>5</v>
      </c>
      <c r="X13" s="126">
        <f t="shared" si="2"/>
        <v>11</v>
      </c>
      <c r="Y13" s="126">
        <f t="shared" si="2"/>
        <v>6</v>
      </c>
      <c r="Z13" s="126">
        <f t="shared" si="2"/>
        <v>6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10660.04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10660</v>
      </c>
      <c r="N14" s="136">
        <f>SUM(N8:N13)</f>
        <v>0</v>
      </c>
      <c r="O14" s="137">
        <f>SUM(O8:O13)</f>
        <v>0</v>
      </c>
      <c r="P14" s="138">
        <f>SUM(P7:P13)</f>
        <v>10660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4000</v>
      </c>
      <c r="U15" s="143">
        <f t="shared" si="3"/>
        <v>4000</v>
      </c>
      <c r="V15" s="143">
        <f t="shared" si="3"/>
        <v>1100</v>
      </c>
      <c r="W15" s="144">
        <f t="shared" si="3"/>
        <v>250</v>
      </c>
      <c r="X15" s="143">
        <f t="shared" si="3"/>
        <v>220</v>
      </c>
      <c r="Y15" s="143">
        <f t="shared" si="3"/>
        <v>60</v>
      </c>
      <c r="Z15" s="143">
        <f t="shared" si="3"/>
        <v>30</v>
      </c>
      <c r="AA15" s="143">
        <f t="shared" si="3"/>
        <v>0</v>
      </c>
      <c r="AB15" s="145">
        <f>SUM(T15:AA15)</f>
        <v>9660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10660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4" sqref="B4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8" t="s">
        <v>31</v>
      </c>
      <c r="D2" s="6"/>
    </row>
    <row r="3" spans="2:6" ht="38.25" thickBot="1" x14ac:dyDescent="0.3">
      <c r="F3" s="184" t="s">
        <v>17</v>
      </c>
    </row>
    <row r="4" spans="2:6" s="6" customFormat="1" ht="33.75" customHeight="1" x14ac:dyDescent="0.3">
      <c r="B4" s="185"/>
      <c r="C4" s="186"/>
      <c r="D4" s="186"/>
      <c r="E4" s="186"/>
      <c r="F4" s="188" t="s">
        <v>30</v>
      </c>
    </row>
    <row r="5" spans="2:6" ht="34.5" customHeight="1" x14ac:dyDescent="0.25">
      <c r="B5" s="6" t="s">
        <v>0</v>
      </c>
      <c r="F5" s="183" t="s">
        <v>38</v>
      </c>
    </row>
    <row r="6" spans="2:6" ht="38.25" customHeight="1" x14ac:dyDescent="0.25">
      <c r="B6" t="s">
        <v>0</v>
      </c>
      <c r="F6" s="191" t="s">
        <v>39</v>
      </c>
    </row>
    <row r="7" spans="2:6" x14ac:dyDescent="0.25">
      <c r="B7" t="s">
        <v>0</v>
      </c>
    </row>
    <row r="8" spans="2:6" ht="40.5" customHeight="1" x14ac:dyDescent="0.25">
      <c r="F8" s="188" t="s">
        <v>31</v>
      </c>
    </row>
    <row r="9" spans="2:6" ht="18.75" x14ac:dyDescent="0.25">
      <c r="B9" s="189"/>
      <c r="F9" s="183"/>
    </row>
    <row r="10" spans="2:6" x14ac:dyDescent="0.25">
      <c r="B10" s="189"/>
    </row>
    <row r="11" spans="2:6" ht="18.75" x14ac:dyDescent="0.25">
      <c r="B11" s="189"/>
      <c r="F11" s="188" t="s">
        <v>40</v>
      </c>
    </row>
    <row r="12" spans="2:6" x14ac:dyDescent="0.25">
      <c r="B12" s="189"/>
    </row>
    <row r="13" spans="2:6" ht="18.75" x14ac:dyDescent="0.3">
      <c r="B13" s="190"/>
    </row>
    <row r="14" spans="2:6" ht="23.25" x14ac:dyDescent="0.3">
      <c r="B14" s="190"/>
      <c r="F14" s="187" t="s">
        <v>22</v>
      </c>
    </row>
    <row r="15" spans="2:6" x14ac:dyDescent="0.25">
      <c r="B15" s="189"/>
    </row>
    <row r="16" spans="2:6" x14ac:dyDescent="0.25">
      <c r="B16" s="18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F13" sqref="F13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10</v>
      </c>
      <c r="G6" s="180">
        <f>F6*D6</f>
        <v>5000</v>
      </c>
    </row>
    <row r="7" spans="4:7" ht="26.25" x14ac:dyDescent="0.4">
      <c r="D7" s="177">
        <v>200</v>
      </c>
      <c r="E7" s="178" t="s">
        <v>37</v>
      </c>
      <c r="F7" s="179">
        <v>20</v>
      </c>
      <c r="G7" s="180">
        <f t="shared" ref="G7:G12" si="0">F7*D7</f>
        <v>4000</v>
      </c>
    </row>
    <row r="8" spans="4:7" ht="26.25" x14ac:dyDescent="0.4">
      <c r="D8" s="177">
        <v>100</v>
      </c>
      <c r="E8" s="178" t="s">
        <v>37</v>
      </c>
      <c r="F8" s="179">
        <v>11</v>
      </c>
      <c r="G8" s="180">
        <f t="shared" si="0"/>
        <v>1100</v>
      </c>
    </row>
    <row r="9" spans="4:7" ht="26.25" x14ac:dyDescent="0.4">
      <c r="D9" s="177">
        <v>50</v>
      </c>
      <c r="E9" s="178" t="s">
        <v>37</v>
      </c>
      <c r="F9" s="179">
        <v>5</v>
      </c>
      <c r="G9" s="180">
        <f t="shared" si="0"/>
        <v>250</v>
      </c>
    </row>
    <row r="10" spans="4:7" ht="26.25" x14ac:dyDescent="0.4">
      <c r="D10" s="177">
        <v>20</v>
      </c>
      <c r="E10" s="178" t="s">
        <v>37</v>
      </c>
      <c r="F10" s="179">
        <v>11</v>
      </c>
      <c r="G10" s="180">
        <f t="shared" si="0"/>
        <v>220</v>
      </c>
    </row>
    <row r="11" spans="4:7" ht="26.25" x14ac:dyDescent="0.4">
      <c r="D11" s="177">
        <v>10</v>
      </c>
      <c r="E11" s="178" t="s">
        <v>37</v>
      </c>
      <c r="F11" s="179">
        <v>6</v>
      </c>
      <c r="G11" s="180">
        <f t="shared" si="0"/>
        <v>60</v>
      </c>
    </row>
    <row r="12" spans="4:7" ht="26.25" x14ac:dyDescent="0.4">
      <c r="D12" s="177">
        <v>5</v>
      </c>
      <c r="E12" s="178" t="s">
        <v>37</v>
      </c>
      <c r="F12" s="179">
        <v>6</v>
      </c>
      <c r="G12" s="180">
        <f t="shared" si="0"/>
        <v>30</v>
      </c>
    </row>
    <row r="13" spans="4:7" ht="26.25" x14ac:dyDescent="0.4">
      <c r="D13" s="177">
        <v>1</v>
      </c>
      <c r="E13" s="178" t="s">
        <v>37</v>
      </c>
      <c r="F13" s="179">
        <v>3</v>
      </c>
      <c r="G13" s="180">
        <v>0</v>
      </c>
    </row>
    <row r="14" spans="4:7" ht="27" thickBot="1" x14ac:dyDescent="0.45">
      <c r="D14" s="181"/>
      <c r="G14" s="182">
        <f>SUM(G6:G13)</f>
        <v>10660</v>
      </c>
    </row>
    <row r="15" spans="4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16780.32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16580.650000000001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2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15930.01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3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15544.32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14897.33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12660.32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13190.32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SEMANA 13   2022       </vt:lpstr>
      <vt:lpstr>SEMANA    14      2022     </vt:lpstr>
      <vt:lpstr>SEMANA  15    2022       </vt:lpstr>
      <vt:lpstr>SEMANA    16    2022      </vt:lpstr>
      <vt:lpstr>    SEMANA    17    2022    </vt:lpstr>
      <vt:lpstr>   SEMANA   18    2022   </vt:lpstr>
      <vt:lpstr>   SEMANA    19    2022    </vt:lpstr>
      <vt:lpstr>  SEMANA    20     2022   </vt:lpstr>
      <vt:lpstr>Hoja2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2022-05-21T14:11:59Z</cp:lastPrinted>
  <dcterms:created xsi:type="dcterms:W3CDTF">2022-01-08T13:11:48Z</dcterms:created>
  <dcterms:modified xsi:type="dcterms:W3CDTF">2022-05-21T14:43:14Z</dcterms:modified>
</cp:coreProperties>
</file>