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0" yWindow="0" windowWidth="20340" windowHeight="10725" firstSheet="10" activeTab="10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Hoja3" sheetId="19" r:id="rId16"/>
    <sheet name="C A N C E L A C I O N E S   " sheetId="5" r:id="rId17"/>
    <sheet name="Hoja1" sheetId="17" r:id="rId18"/>
    <sheet name="Hoja2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6" l="1"/>
  <c r="M57" i="16" l="1"/>
  <c r="M39" i="16"/>
  <c r="M62" i="16" s="1"/>
  <c r="C52" i="16" l="1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I48" i="15"/>
  <c r="C48" i="15"/>
  <c r="L43" i="15"/>
  <c r="L42" i="15"/>
  <c r="L40" i="15"/>
  <c r="L31" i="15"/>
  <c r="L30" i="15"/>
  <c r="R29" i="15"/>
  <c r="L24" i="15"/>
  <c r="I24" i="15"/>
  <c r="V23" i="15"/>
  <c r="M20" i="15"/>
  <c r="L17" i="15"/>
  <c r="M13" i="15"/>
  <c r="L10" i="15"/>
  <c r="F8" i="15"/>
  <c r="F48" i="15" s="1"/>
  <c r="M7" i="15"/>
  <c r="M48" i="15" s="1"/>
  <c r="M50" i="15" s="1"/>
  <c r="F6" i="15"/>
  <c r="V25" i="15" l="1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/>
  <c r="P19" i="10"/>
  <c r="Q19" i="10" s="1"/>
  <c r="M20" i="10"/>
  <c r="P20" i="10" s="1"/>
  <c r="Q20" i="10" s="1"/>
  <c r="P21" i="10"/>
  <c r="Q21" i="10" s="1"/>
  <c r="P22" i="10"/>
  <c r="Q22" i="10" s="1"/>
  <c r="L23" i="10"/>
  <c r="P23" i="10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L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Q5" i="10" l="1"/>
  <c r="Q43" i="10" s="1"/>
  <c r="P43" i="10"/>
  <c r="K58" i="10"/>
  <c r="K64" i="12"/>
  <c r="F65" i="12" s="1"/>
  <c r="F68" i="12" s="1"/>
  <c r="K66" i="12" s="1"/>
  <c r="K70" i="12" s="1"/>
  <c r="M58" i="10"/>
  <c r="F59" i="10"/>
  <c r="F62" i="10" s="1"/>
  <c r="K60" i="10" s="1"/>
  <c r="K64" i="10" s="1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<sst xmlns="http://schemas.openxmlformats.org/spreadsheetml/2006/main" count="1775" uniqueCount="724">
  <si>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</si>
  <si>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</si>
  <si>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</si>
  <si>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</si>
  <si>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</si>
  <si>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</si>
  <si>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</si>
  <si>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</si>
  <si>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</si>
  <si>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</si>
  <si>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</si>
  <si>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</si>
  <si>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</si>
  <si>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</si>
  <si>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</si>
  <si>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</si>
  <si>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</si>
  <si>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</si>
  <si>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</si>
  <si>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</si>
  <si>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</si>
  <si>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</si>
  <si>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</si>
  <si>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</si>
  <si>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</si>
  <si>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</si>
  <si>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</si>
  <si>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</si>
  <si>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</si>
  <si>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</si>
  <si>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</si>
  <si>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</si>
  <si>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</si>
  <si>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</si>
  <si>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</si>
  <si>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</si>
  <si>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</si>
  <si>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</si>
  <si>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</si>
  <si>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</si>
  <si>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</si>
  <si>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</si>
  <si>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</si>
  <si>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</si>
  <si>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</si>
  <si>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</si>
  <si>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</si>
  <si>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</si>
  <si>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</si>
  <si>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</si>
  <si>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</si>
  <si>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</si>
  <si>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</si>
  <si>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</si>
  <si>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</si>
  <si>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</si>
  <si>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</si>
  <si>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</si>
  <si>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</si>
  <si>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</si>
  <si>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</si>
  <si>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</si>
  <si>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</si>
  <si>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</si>
  <si>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</si>
  <si>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</si>
  <si>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</si>
  <si>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</si>
  <si>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</si>
  <si>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</si>
  <si>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</si>
  <si>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</si>
  <si>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</si>
  <si>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</si>
  <si>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</si>
  <si>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</si>
  <si>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</si>
  <si>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</si>
  <si>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</si>
  <si>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</si>
  <si>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</si>
  <si>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</si>
  <si>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</si>
  <si>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</si>
  <si>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</si>
  <si>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</si>
  <si>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</si>
  <si>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</si>
  <si>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</si>
  <si>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</si>
  <si>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</si>
  <si>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</si>
  <si>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</si>
  <si>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</si>
  <si>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</si>
  <si>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</si>
  <si>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</si>
  <si>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</si>
  <si>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</si>
  <si>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</si>
  <si>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</si>
  <si>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</si>
  <si>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</si>
  <si>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</si>
  <si>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</si>
  <si>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</si>
  <si>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</si>
  <si>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</si>
  <si>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</si>
  <si>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</si>
  <si>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</si>
  <si>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</si>
  <si>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</si>
  <si>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</si>
  <si>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</si>
  <si>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</si>
  <si>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</si>
  <si>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</si>
  <si>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</si>
  <si>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</si>
  <si>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</si>
  <si>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</si>
  <si>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</si>
  <si>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</si>
  <si>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</si>
  <si>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</si>
  <si>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</si>
  <si>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</si>
  <si>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</si>
  <si>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</si>
  <si>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</si>
  <si>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</si>
  <si>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</si>
  <si>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</si>
  <si>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</si>
  <si>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</si>
  <si>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</si>
  <si>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</si>
  <si>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</si>
  <si>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</si>
  <si>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</si>
  <si>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</si>
  <si>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</si>
  <si>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</si>
  <si>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</si>
  <si>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</si>
  <si>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</si>
  <si>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</si>
  <si>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</si>
  <si>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</si>
  <si>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</si>
  <si>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</si>
  <si>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</si>
  <si>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</si>
  <si>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</si>
  <si>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</si>
  <si>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</si>
  <si>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</si>
  <si>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</si>
  <si>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</si>
  <si>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</si>
  <si>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</si>
  <si>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</si>
  <si>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</si>
  <si>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</si>
  <si>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</si>
  <si>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</si>
  <si>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</si>
  <si>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</si>
  <si>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</si>
  <si>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</si>
  <si>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</si>
  <si>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</si>
  <si>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</si>
  <si>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</si>
  <si>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</si>
  <si>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</si>
  <si>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</si>
  <si>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</si>
  <si>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</si>
  <si>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</si>
  <si>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</si>
  <si>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</si>
  <si>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</si>
  <si>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</si>
  <si>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</si>
  <si>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</si>
  <si>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</si>
  <si>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</si>
  <si>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</si>
  <si>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</si>
  <si>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</si>
  <si>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</si>
  <si>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</si>
  <si>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</si>
  <si>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</si>
  <si>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</si>
  <si>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</si>
  <si>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</si>
  <si>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</si>
  <si>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</si>
  <si>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</si>
  <si>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</si>
  <si>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</si>
  <si>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</si>
  <si>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</si>
  <si>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</si>
  <si>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</si>
  <si>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</si>
  <si>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</si>
  <si>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</si>
  <si>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</si>
  <si>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</si>
  <si>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</si>
  <si>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</si>
  <si>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</si>
  <si>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</si>
  <si>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</si>
  <si>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</si>
  <si>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</si>
  <si>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</si>
  <si>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</si>
  <si>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</si>
  <si>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</si>
  <si>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</si>
  <si>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</si>
  <si>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</si>
  <si>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</si>
  <si>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</si>
  <si>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</si>
  <si>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</si>
  <si>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</si>
  <si>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</si>
  <si>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</si>
  <si>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</si>
  <si>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</si>
  <si>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</si>
  <si>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</si>
  <si>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</si>
  <si>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</si>
  <si>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</si>
  <si>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</si>
  <si>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</si>
  <si>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</si>
  <si>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</si>
  <si>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</si>
  <si>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</si>
  <si>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</si>
  <si>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</si>
  <si>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</si>
  <si>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</si>
  <si>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</si>
  <si>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</si>
  <si>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</si>
  <si>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</si>
  <si>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</si>
  <si>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</si>
  <si>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</si>
  <si>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</si>
  <si>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</si>
  <si>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</si>
  <si>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</si>
  <si>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</si>
  <si>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</si>
  <si>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</si>
  <si>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</si>
  <si>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</si>
  <si>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</si>
  <si>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</si>
  <si>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</si>
  <si>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</si>
  <si>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</si>
  <si>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</si>
  <si>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</si>
  <si>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</si>
  <si>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</si>
  <si>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</si>
  <si>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</si>
  <si>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</si>
  <si>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</si>
  <si>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</si>
  <si>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</si>
  <si>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</si>
  <si>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</si>
  <si>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</si>
  <si>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</si>
  <si>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</si>
  <si>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</si>
  <si>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</si>
  <si>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</si>
  <si>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</si>
  <si>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</si>
  <si>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</si>
  <si>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</si>
  <si>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</si>
  <si>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</si>
  <si>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</si>
  <si>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</si>
  <si>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</si>
  <si>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</si>
  <si>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</si>
  <si>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</si>
  <si>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</si>
  <si>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</si>
  <si>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</si>
  <si>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</si>
  <si>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</si>
  <si>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</si>
  <si>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</si>
  <si>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</si>
  <si>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</si>
  <si>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</si>
  <si>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</si>
  <si>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</si>
  <si>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</si>
  <si>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</si>
  <si>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</si>
  <si>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</si>
  <si>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</si>
  <si>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</si>
  <si>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</si>
  <si>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</si>
  <si>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</si>
  <si>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</si>
  <si>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</si>
  <si>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</si>
  <si>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</si>
  <si>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</si>
  <si>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</si>
  <si>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</si>
  <si>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</si>
  <si>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</si>
  <si>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</si>
  <si>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</si>
  <si>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</si>
  <si>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</si>
  <si>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</si>
  <si>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</si>
  <si>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</si>
  <si>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</si>
  <si>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</si>
  <si>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</si>
  <si>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</si>
  <si>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</si>
  <si>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</si>
  <si>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</si>
  <si>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</si>
  <si>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</si>
  <si>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</si>
  <si>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</si>
  <si>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</si>
  <si>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</si>
  <si>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</si>
  <si>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</si>
  <si>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</si>
  <si>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</si>
  <si>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</si>
  <si>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</si>
  <si>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</si>
  <si>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</si>
  <si>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</si>
  <si>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</si>
  <si>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</si>
  <si>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</si>
  <si>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</si>
  <si>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</si>
  <si>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</si>
  <si>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</si>
  <si>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</si>
  <si>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</si>
  <si>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</si>
  <si>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</si>
  <si>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</si>
  <si>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</si>
  <si>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</si>
  <si>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</si>
  <si>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</si>
  <si>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</si>
  <si>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</si>
  <si>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</si>
  <si>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</si>
  <si>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</si>
  <si>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</si>
  <si>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</si>
  <si>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</si>
  <si>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</si>
  <si>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</si>
  <si>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</si>
  <si>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</si>
  <si>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</si>
  <si>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</si>
  <si>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</si>
  <si>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</si>
  <si>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</si>
  <si>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</si>
  <si>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</si>
  <si>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</si>
  <si>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</si>
  <si>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</si>
  <si>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</si>
  <si>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</si>
  <si>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</si>
  <si>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</si>
  <si>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</si>
  <si>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</si>
  <si>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</si>
  <si>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</si>
  <si>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</si>
  <si>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</si>
  <si>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</si>
  <si>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</si>
  <si>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</si>
  <si>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</si>
  <si>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</si>
  <si>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</si>
  <si>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</si>
  <si>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</si>
  <si>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</si>
  <si>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</si>
  <si>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</si>
  <si>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</si>
  <si>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</si>
  <si>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</si>
  <si>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</si>
  <si>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</si>
  <si>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</si>
  <si>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</si>
  <si>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</si>
  <si>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</si>
  <si>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</si>
  <si>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</si>
  <si>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</si>
  <si>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</si>
  <si>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</si>
  <si>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</si>
  <si>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</si>
  <si>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</si>
  <si>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</si>
  <si>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</si>
  <si>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</si>
  <si>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</si>
  <si>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</si>
  <si>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</si>
  <si>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</si>
  <si>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</si>
  <si>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</si>
  <si>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</si>
  <si>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</si>
  <si>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</si>
  <si>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</si>
  <si>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</si>
  <si>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</si>
  <si>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</si>
  <si>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</si>
  <si>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</si>
  <si>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</si>
  <si>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</si>
  <si>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</si>
  <si>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</si>
  <si>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</si>
  <si>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</si>
  <si>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</si>
  <si>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</si>
  <si>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</si>
  <si>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</si>
  <si>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</si>
  <si>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</si>
  <si>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</si>
  <si>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</si>
  <si>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</si>
  <si>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</si>
  <si>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</si>
  <si>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</si>
  <si>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</si>
  <si>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</si>
  <si>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</si>
  <si>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</si>
  <si>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</si>
  <si>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</si>
  <si>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</si>
  <si>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</si>
  <si>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</si>
  <si>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</si>
  <si>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</si>
  <si>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</si>
  <si>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</si>
  <si>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</si>
  <si>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</si>
  <si>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</si>
  <si>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</si>
  <si>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</si>
  <si>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</si>
  <si>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</si>
  <si>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</si>
  <si>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</si>
  <si>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</si>
  <si>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</si>
  <si>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</si>
  <si>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</si>
  <si>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</si>
  <si>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</si>
  <si>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</si>
  <si>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</si>
  <si>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</si>
  <si>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</si>
  <si>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</si>
  <si>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</si>
  <si>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</si>
  <si>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</si>
  <si>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</si>
  <si>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</si>
  <si>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</si>
  <si>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</si>
  <si>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</si>
  <si>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</si>
  <si>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</si>
  <si>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</si>
  <si>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</si>
  <si>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</si>
  <si>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</si>
  <si>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</si>
  <si>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</si>
  <si>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</si>
  <si>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</si>
  <si>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</si>
  <si>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</si>
  <si>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</si>
  <si>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</si>
  <si>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</si>
  <si>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</si>
  <si>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</si>
  <si>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</si>
  <si>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</si>
  <si>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</si>
  <si>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</si>
  <si>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</si>
  <si>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</si>
  <si>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</si>
  <si>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</si>
  <si>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</si>
  <si>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</si>
  <si>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</si>
  <si>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</si>
  <si>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</si>
  <si>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</si>
  <si>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</si>
  <si>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</si>
  <si>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</si>
  <si>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</si>
  <si>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</si>
  <si>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</si>
  <si>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</si>
  <si>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</si>
  <si>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</si>
  <si>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</si>
  <si>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</si>
  <si>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</si>
  <si>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</si>
  <si>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</si>
  <si>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</si>
  <si>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</si>
  <si>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</si>
  <si>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</si>
  <si>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</si>
  <si>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</si>
  <si>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</si>
  <si>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</si>
  <si>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</si>
  <si>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</si>
  <si>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</si>
  <si>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</si>
  <si>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</si>
  <si>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</si>
  <si>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</si>
  <si>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</si>
  <si>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</si>
  <si>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</si>
  <si>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</si>
  <si>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</si>
  <si>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</si>
  <si>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</si>
  <si>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</si>
  <si>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</si>
  <si>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</si>
  <si>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</si>
  <si>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</si>
  <si>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</si>
  <si>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</si>
  <si>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</si>
  <si>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</si>
  <si>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</si>
  <si>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</si>
  <si>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</si>
  <si>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</si>
  <si>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</si>
  <si>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</si>
  <si>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</si>
  <si>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</si>
  <si>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</si>
  <si>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</si>
  <si>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</si>
  <si>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</si>
  <si>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</si>
  <si>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</si>
  <si>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</si>
  <si>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</si>
  <si>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</si>
  <si>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</si>
  <si>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</si>
  <si>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</si>
  <si>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</si>
  <si>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</si>
  <si>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</si>
  <si>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</si>
  <si>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</si>
  <si>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</si>
  <si>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</si>
  <si>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</si>
  <si>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</si>
  <si>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</si>
  <si>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</si>
  <si>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</si>
  <si>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</si>
  <si>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</si>
  <si>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</si>
  <si>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</si>
  <si>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</si>
  <si>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</si>
  <si>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</si>
  <si>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</si>
  <si>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</si>
  <si>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</si>
  <si>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</si>
  <si>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</si>
  <si>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</si>
  <si>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</si>
  <si>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</si>
  <si>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</si>
  <si>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</si>
  <si>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</si>
  <si>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</si>
  <si>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</si>
  <si>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</si>
  <si>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</si>
  <si>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</si>
  <si>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</si>
  <si>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</si>
  <si>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</si>
  <si>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</si>
  <si>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</si>
  <si>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</si>
  <si>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</si>
  <si>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</si>
  <si>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</si>
  <si>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</si>
  <si>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</si>
  <si>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</si>
  <si>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</si>
  <si>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</si>
  <si>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</si>
  <si>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</si>
  <si>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</si>
  <si>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</si>
  <si>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</si>
  <si>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</si>
  <si>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</si>
  <si>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</si>
  <si>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</si>
  <si>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</si>
  <si>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</si>
  <si>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</si>
  <si>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</si>
  <si>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</si>
  <si>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</si>
  <si>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</si>
  <si>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</si>
  <si>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</si>
  <si>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</si>
  <si>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</si>
  <si>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</si>
  <si>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</si>
  <si>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</si>
  <si>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</si>
  <si>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</si>
  <si>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</si>
  <si>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</si>
  <si>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</si>
  <si>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</si>
  <si>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</si>
  <si>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</si>
  <si>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</si>
  <si>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</si>
  <si>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</si>
  <si>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</si>
  <si>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</si>
  <si>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</si>
  <si>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</si>
  <si>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</si>
  <si>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</si>
  <si>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</si>
  <si>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</si>
  <si>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</si>
  <si>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</si>
  <si>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</si>
  <si>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</si>
  <si>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</si>
  <si>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</si>
  <si>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</si>
  <si>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</si>
  <si>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</si>
  <si>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</si>
  <si>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</si>
  <si>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</si>
  <si>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</si>
  <si>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</si>
  <si>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</si>
  <si>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</si>
  <si>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</si>
  <si>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?????</t>
  </si>
  <si>
    <t>??????</t>
  </si>
  <si>
    <t>PERNIL  ( ROEL )</t>
  </si>
  <si>
    <t>FALTANTE DE EFEC TIVO</t>
  </si>
  <si>
    <t># 288164</t>
  </si>
  <si>
    <t># 288167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</si>
</sst>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8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 vertical="center"/>
    </xf>
    <xf numFmtId="7" fontId="6" fillId="11" borderId="87" xfId="1" applyNumberFormat="1" applyFont="1" applyFill="1" applyBorder="1" applyAlignment="1">
      <alignment horizontal="center" vertical="center"/>
    </xf>
    <xf numFmtId="7" fontId="6" fillId="11" borderId="88" xfId="1" applyNumberFormat="1" applyFont="1" applyFill="1" applyBorder="1" applyAlignment="1">
      <alignment horizontal="center" vertical="center"/>
    </xf>
    <xf numFmtId="7" fontId="6" fillId="11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99FF"/>
      <color rgb="FF99CCFF"/>
      <color rgb="FF990033"/>
      <color rgb="FF00FF00"/>
      <color rgb="FF9966FF"/>
      <color rgb="FFFF0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CCE23D1-560A-44E7-BAF0-FA898FF637EE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F603F-6F35-4E7E-AAEF-A92BBD41D9D6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19F06BC-D82C-4D0C-B7F7-50125ABB324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2D7F6F88-0833-4470-AB3C-375AA2C501C7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B394E7FE-4C4A-45DC-B0A7-7D53C7DE699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A0D9E89-C40C-45CB-A773-FD98FCBCEB59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53E34F-133A-43DA-AC56-DE9B93624E9D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2F5FFDC-E681-43CE-82AC-96989BD20428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A0B9E0F-E211-45AB-B806-033117875B51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B982BBF4-40B3-44F4-A142-94EC2F9054B6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AD925199-6A70-4216-B691-584E0BBDD324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A13A359-F043-4B9C-A47E-EE0C143B5F62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18B6C-6279-47EF-B0FD-D60825CEEB84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58A0851-C85C-4971-97DE-4AE72B838646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12D6F57-55EB-4BBB-BCC3-963BD773FE3A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37A236F8-B512-4AA7-BC56-E7385A8CC24F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5EDE5B-AEE2-4959-933A-5A3B6CC9096A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9F620DE-EFC4-4190-9984-019680599AD6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CF450A-1BBE-4E5A-BAD3-5FCC5C6AF068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467C23-5B4D-4685-9C5D-14FA9D85E88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3ED49C5D-A8DA-408D-8A02-EE8DB3DF2D7C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85B5615-314D-4E15-A9BC-7669BF85BA8D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36B86D9-D5B7-4D9F-A9C3-E1EA57BB00D1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B0FA69F7-8078-493F-8997-A606AC017382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4BC2275F-CCF6-49B0-AEB2-8EFF656AAA09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2C93E68-DADE-4E8C-B3EF-FE1E3FC84C34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7C54F22-2BD5-44F9-AA58-92B06C7E3C7C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BD90E81-27BB-414D-AF69-C932C9B0F817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5084AF4-EE27-4309-9E2F-BBB13E3EA57C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675235EC-DFEF-4C1C-B615-121B5158FCD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FB0980AF-BBB2-431B-996D-FA65C7DCB181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06" t="s">
        <v>26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3" t="s">
        <v>16</v>
      </c>
      <c r="I64" s="494"/>
      <c r="J64" s="101"/>
      <c r="K64" s="495">
        <f>I62+L62</f>
        <v>360753.85</v>
      </c>
      <c r="L64" s="496"/>
      <c r="M64" s="497">
        <f>M62+N62</f>
        <v>2886514.7</v>
      </c>
      <c r="N64" s="498"/>
      <c r="O64" s="102"/>
      <c r="P64" s="99"/>
      <c r="Q64" s="99"/>
      <c r="S64" s="174"/>
    </row>
    <row r="65" spans="2:19" ht="19.5" customHeight="1" thickBot="1" x14ac:dyDescent="0.3">
      <c r="D65" s="505" t="s">
        <v>17</v>
      </c>
      <c r="E65" s="505"/>
      <c r="F65" s="103">
        <f>F62-K64-C62</f>
        <v>2365880.5699999998</v>
      </c>
      <c r="I65" s="104"/>
      <c r="J65" s="105"/>
      <c r="P65" s="484">
        <f>P62+Q62</f>
        <v>3321521.28</v>
      </c>
      <c r="Q65" s="485"/>
      <c r="S65" s="50"/>
    </row>
    <row r="66" spans="2:19" ht="15.75" customHeight="1" x14ac:dyDescent="0.3">
      <c r="D66" s="486" t="s">
        <v>18</v>
      </c>
      <c r="E66" s="486"/>
      <c r="F66" s="95">
        <v>-2276696.6800000002</v>
      </c>
      <c r="I66" s="487" t="s">
        <v>19</v>
      </c>
      <c r="J66" s="488"/>
      <c r="K66" s="489">
        <f>F68+F69+F70</f>
        <v>344253.98999999964</v>
      </c>
      <c r="L66" s="49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491">
        <f>-C4</f>
        <v>-250864.68</v>
      </c>
      <c r="L68" s="4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499" t="s">
        <v>24</v>
      </c>
      <c r="E70" s="500"/>
      <c r="F70" s="120">
        <v>209541.1</v>
      </c>
      <c r="I70" s="501" t="s">
        <v>25</v>
      </c>
      <c r="J70" s="502"/>
      <c r="K70" s="503">
        <f>K66+K68</f>
        <v>93389.309999999648</v>
      </c>
      <c r="L70" s="50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abSelected="1" topLeftCell="F1" workbookViewId="0">
      <selection activeCell="O6" sqref="O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4" t="s">
        <v>529</v>
      </c>
      <c r="C1" s="506" t="s">
        <v>503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5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37" t="s">
        <v>596</v>
      </c>
      <c r="AC2" s="537"/>
      <c r="AD2" s="537"/>
      <c r="AE2" s="537"/>
      <c r="AF2" s="537"/>
      <c r="AG2" s="537"/>
    </row>
    <row r="3" spans="1:3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P3" s="527" t="s">
        <v>562</v>
      </c>
      <c r="Q3" s="393"/>
      <c r="W3" s="213" t="s">
        <v>54</v>
      </c>
      <c r="X3" s="219">
        <v>44201</v>
      </c>
      <c r="Y3" s="198">
        <v>2000</v>
      </c>
      <c r="AB3" s="537"/>
      <c r="AC3" s="537"/>
      <c r="AD3" s="537"/>
      <c r="AE3" s="537"/>
      <c r="AF3" s="537"/>
      <c r="AG3" s="537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717</v>
      </c>
      <c r="N4" s="28" t="s">
        <v>10</v>
      </c>
      <c r="O4" s="365"/>
      <c r="P4" s="527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38" t="s">
        <v>527</v>
      </c>
      <c r="AC4" s="539"/>
      <c r="AD4" s="99"/>
      <c r="AE4" s="540" t="s">
        <v>567</v>
      </c>
      <c r="AF4" s="540"/>
      <c r="AG4" s="540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45" t="s">
        <v>564</v>
      </c>
      <c r="AF23" s="546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47" t="s">
        <v>565</v>
      </c>
      <c r="AF25" s="548"/>
      <c r="AG25" s="551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49"/>
      <c r="AF26" s="550"/>
      <c r="AG26" s="552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41" t="s">
        <v>562</v>
      </c>
      <c r="AC29" s="54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28">
        <f>SUM(P5:P29)</f>
        <v>-163726</v>
      </c>
      <c r="Q30" s="528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42"/>
      <c r="AC30" s="544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493" t="s">
        <v>16</v>
      </c>
      <c r="I64" s="494"/>
      <c r="J64" s="101"/>
      <c r="K64" s="495">
        <f>I62+L62</f>
        <v>339830.06000000006</v>
      </c>
      <c r="L64" s="496"/>
      <c r="M64" s="497">
        <f>M62+N62</f>
        <v>2936130</v>
      </c>
      <c r="N64" s="498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05" t="s">
        <v>17</v>
      </c>
      <c r="E65" s="505"/>
      <c r="F65" s="103">
        <f>F62-K64-C62</f>
        <v>2702101.7199999997</v>
      </c>
      <c r="I65" s="104"/>
      <c r="J65" s="105"/>
      <c r="R65" s="484">
        <f>R62+S62</f>
        <v>3138957.44</v>
      </c>
      <c r="S65" s="485"/>
      <c r="U65" s="50"/>
    </row>
    <row r="66" spans="2:33" ht="15.75" customHeight="1" x14ac:dyDescent="0.3">
      <c r="D66" s="486" t="s">
        <v>502</v>
      </c>
      <c r="E66" s="486"/>
      <c r="F66" s="95">
        <v>-2720820.95</v>
      </c>
      <c r="I66" s="487" t="s">
        <v>19</v>
      </c>
      <c r="J66" s="488"/>
      <c r="K66" s="489">
        <f>F68+F69+F70</f>
        <v>381077.48999999953</v>
      </c>
      <c r="L66" s="490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491">
        <f>-C4</f>
        <v>-255764.39</v>
      </c>
      <c r="L68" s="492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499" t="s">
        <v>24</v>
      </c>
      <c r="E70" s="500"/>
      <c r="F70" s="120">
        <v>308642.71999999997</v>
      </c>
      <c r="I70" s="501" t="s">
        <v>25</v>
      </c>
      <c r="J70" s="502"/>
      <c r="K70" s="503">
        <f>K66+K68</f>
        <v>125313.09999999951</v>
      </c>
      <c r="L70" s="504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29" t="s">
        <v>610</v>
      </c>
      <c r="J72" s="530"/>
      <c r="K72" s="533">
        <v>163726</v>
      </c>
      <c r="L72" s="534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31"/>
      <c r="J73" s="532"/>
      <c r="K73" s="535"/>
      <c r="L73" s="536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53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53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F22" workbookViewId="0">
      <selection activeCell="N28" sqref="N2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54" t="s">
        <v>529</v>
      </c>
      <c r="C1" s="506" t="s">
        <v>503</v>
      </c>
      <c r="D1" s="506"/>
      <c r="E1" s="506"/>
      <c r="F1" s="506"/>
      <c r="G1" s="506"/>
      <c r="H1" s="506"/>
      <c r="I1" s="506"/>
      <c r="J1" s="506"/>
      <c r="K1" s="506"/>
      <c r="L1" s="2"/>
      <c r="M1" s="3"/>
    </row>
    <row r="2" spans="1:23" ht="16.5" thickBot="1" x14ac:dyDescent="0.3">
      <c r="B2" s="555"/>
      <c r="C2" s="8"/>
      <c r="H2" s="10" t="s">
        <v>0</v>
      </c>
      <c r="I2" s="3"/>
      <c r="J2" s="11"/>
      <c r="L2" s="12"/>
      <c r="M2" s="3"/>
      <c r="N2" s="6"/>
      <c r="Q2" s="537" t="s">
        <v>596</v>
      </c>
      <c r="R2" s="537"/>
      <c r="S2" s="537"/>
      <c r="T2" s="537"/>
      <c r="U2" s="537"/>
      <c r="V2" s="537"/>
    </row>
    <row r="3" spans="1:23" ht="21.75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Q3" s="537"/>
      <c r="R3" s="537"/>
      <c r="S3" s="537"/>
      <c r="T3" s="537"/>
      <c r="U3" s="537"/>
      <c r="V3" s="537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9</v>
      </c>
      <c r="N4" s="28" t="s">
        <v>10</v>
      </c>
      <c r="O4" s="365"/>
      <c r="P4" s="29"/>
      <c r="Q4" s="538" t="s">
        <v>527</v>
      </c>
      <c r="R4" s="539"/>
      <c r="S4" s="99"/>
      <c r="T4" s="540" t="s">
        <v>567</v>
      </c>
      <c r="U4" s="540"/>
      <c r="V4" s="540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45" t="s">
        <v>564</v>
      </c>
      <c r="U23" s="546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47" t="s">
        <v>565</v>
      </c>
      <c r="U25" s="548"/>
      <c r="V25" s="551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49"/>
      <c r="U26" s="550"/>
      <c r="V26" s="552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41" t="s">
        <v>562</v>
      </c>
      <c r="R29" s="543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42"/>
      <c r="R30" s="544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493" t="s">
        <v>16</v>
      </c>
      <c r="I50" s="494"/>
      <c r="J50" s="101"/>
      <c r="K50" s="495">
        <f>I48+L48</f>
        <v>339830.06000000006</v>
      </c>
      <c r="L50" s="496"/>
      <c r="M50" s="497">
        <f>M48+N48</f>
        <v>612530</v>
      </c>
      <c r="N50" s="498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05" t="s">
        <v>17</v>
      </c>
      <c r="E51" s="505"/>
      <c r="F51" s="103">
        <f>F48-K50-C48</f>
        <v>2702101.7199999997</v>
      </c>
      <c r="I51" s="104"/>
      <c r="J51" s="105"/>
    </row>
    <row r="52" spans="1:23" ht="18.75" x14ac:dyDescent="0.3">
      <c r="D52" s="486" t="s">
        <v>502</v>
      </c>
      <c r="E52" s="486"/>
      <c r="F52" s="95">
        <v>-2720820.95</v>
      </c>
      <c r="I52" s="487" t="s">
        <v>19</v>
      </c>
      <c r="J52" s="488"/>
      <c r="K52" s="489">
        <f>F54+F55+F56</f>
        <v>381077.72999999952</v>
      </c>
      <c r="L52" s="490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491">
        <f>-C4</f>
        <v>-255764.39</v>
      </c>
      <c r="L54" s="492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499" t="s">
        <v>24</v>
      </c>
      <c r="E56" s="500"/>
      <c r="F56" s="120">
        <v>308642.71999999997</v>
      </c>
      <c r="I56" s="501" t="s">
        <v>25</v>
      </c>
      <c r="J56" s="502"/>
      <c r="K56" s="503">
        <f>K52+K54</f>
        <v>125313.3399999995</v>
      </c>
      <c r="L56" s="504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53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53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K47" activePane="bottomRight" state="frozen"/>
      <selection pane="topRight" activeCell="F1" sqref="F1"/>
      <selection pane="bottomLeft" activeCell="A5" sqref="A5"/>
      <selection pane="bottomRight" activeCell="P58" sqref="P5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4" t="s">
        <v>529</v>
      </c>
      <c r="C1" s="506" t="s">
        <v>503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37" t="s">
        <v>596</v>
      </c>
      <c r="AC2" s="537"/>
      <c r="AD2" s="537"/>
      <c r="AE2" s="537"/>
      <c r="AF2" s="537"/>
      <c r="AG2" s="537"/>
    </row>
    <row r="3" spans="1:3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P3" s="556" t="s">
        <v>663</v>
      </c>
      <c r="Q3" s="558" t="s">
        <v>665</v>
      </c>
      <c r="S3" s="559"/>
      <c r="W3" s="213" t="s">
        <v>54</v>
      </c>
      <c r="X3" s="219">
        <v>44201</v>
      </c>
      <c r="Y3" s="198">
        <v>2000</v>
      </c>
      <c r="AB3" s="537"/>
      <c r="AC3" s="537"/>
      <c r="AD3" s="537"/>
      <c r="AE3" s="537"/>
      <c r="AF3" s="537"/>
      <c r="AG3" s="537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10" t="s">
        <v>7</v>
      </c>
      <c r="F4" s="511"/>
      <c r="H4" s="557" t="s">
        <v>8</v>
      </c>
      <c r="I4" s="513"/>
      <c r="J4" s="24"/>
      <c r="K4" s="25"/>
      <c r="L4" s="26"/>
      <c r="M4" s="27" t="s">
        <v>716</v>
      </c>
      <c r="N4" s="28" t="s">
        <v>10</v>
      </c>
      <c r="O4" s="365"/>
      <c r="P4" s="556"/>
      <c r="Q4" s="558"/>
      <c r="R4" s="30"/>
      <c r="S4" s="559"/>
      <c r="T4" s="30"/>
      <c r="U4" s="30"/>
      <c r="W4" s="213" t="s">
        <v>55</v>
      </c>
      <c r="X4" s="219">
        <v>44209</v>
      </c>
      <c r="Y4" s="217">
        <v>2000</v>
      </c>
      <c r="AB4" s="538" t="s">
        <v>527</v>
      </c>
      <c r="AC4" s="539"/>
      <c r="AD4" s="99"/>
      <c r="AE4" s="540" t="s">
        <v>567</v>
      </c>
      <c r="AF4" s="540"/>
      <c r="AG4" s="540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310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43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45" t="s">
        <v>564</v>
      </c>
      <c r="AF23" s="546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47" t="s">
        <v>565</v>
      </c>
      <c r="AF25" s="548"/>
      <c r="AG25" s="551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49"/>
      <c r="AF26" s="550"/>
      <c r="AG26" s="552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41" t="s">
        <v>562</v>
      </c>
      <c r="AC29" s="54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42"/>
      <c r="AC30" s="544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33">
        <v>44407</v>
      </c>
      <c r="K34" s="454" t="s">
        <v>690</v>
      </c>
      <c r="L34" s="360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33">
        <v>44408</v>
      </c>
      <c r="K35" s="144" t="s">
        <v>692</v>
      </c>
      <c r="L35" s="358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585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586">
        <v>185490</v>
      </c>
      <c r="N38" s="587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68">
        <f>SUM(M5:M38)</f>
        <v>3989872.22</v>
      </c>
      <c r="N39" s="570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569"/>
      <c r="N40" s="571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572" t="s">
        <v>567</v>
      </c>
      <c r="N44" s="572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720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77">
        <v>0</v>
      </c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60">
        <f>SUM(M45:M56)</f>
        <v>3316280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61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62" t="s">
        <v>721</v>
      </c>
      <c r="N60" s="563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718</v>
      </c>
      <c r="L62" s="458">
        <v>22595.71</v>
      </c>
      <c r="M62" s="564">
        <f>M57-M39</f>
        <v>-673592.2200000002</v>
      </c>
      <c r="N62" s="565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719</v>
      </c>
      <c r="L63" s="458">
        <v>1064</v>
      </c>
      <c r="M63" s="566"/>
      <c r="N63" s="567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718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493" t="s">
        <v>16</v>
      </c>
      <c r="I69" s="494"/>
      <c r="J69" s="101"/>
      <c r="K69" s="495">
        <f>I67+L67</f>
        <v>587206.12</v>
      </c>
      <c r="L69" s="496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05" t="s">
        <v>17</v>
      </c>
      <c r="E70" s="505"/>
      <c r="F70" s="103">
        <f>F67-K69-C67</f>
        <v>3436910.52</v>
      </c>
      <c r="I70" s="104"/>
      <c r="J70" s="105"/>
      <c r="R70" s="484">
        <f>R67+S67</f>
        <v>10503773.959999999</v>
      </c>
      <c r="S70" s="485"/>
      <c r="U70" s="50"/>
    </row>
    <row r="71" spans="1:33" ht="15.75" customHeight="1" x14ac:dyDescent="0.3">
      <c r="D71" s="486" t="s">
        <v>502</v>
      </c>
      <c r="E71" s="486"/>
      <c r="F71" s="95">
        <v>-3290264.27</v>
      </c>
      <c r="I71" s="487" t="s">
        <v>19</v>
      </c>
      <c r="J71" s="488"/>
      <c r="K71" s="489">
        <f>F73+F74+F75</f>
        <v>176424.25</v>
      </c>
      <c r="L71" s="49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491">
        <f>-C4</f>
        <v>-308642.71999999997</v>
      </c>
      <c r="L73" s="57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/>
      <c r="D75" s="499" t="s">
        <v>24</v>
      </c>
      <c r="E75" s="500"/>
      <c r="F75" s="120">
        <v>0</v>
      </c>
      <c r="I75" s="501" t="s">
        <v>25</v>
      </c>
      <c r="J75" s="502"/>
      <c r="K75" s="503">
        <f>K71+K73</f>
        <v>-132218.46999999997</v>
      </c>
      <c r="L75" s="503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74" t="s">
        <v>610</v>
      </c>
      <c r="J77" s="575"/>
      <c r="K77" s="578">
        <v>0</v>
      </c>
      <c r="L77" s="57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76"/>
      <c r="J78" s="577"/>
      <c r="K78" s="580"/>
      <c r="L78" s="581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3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53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9" workbookViewId="0">
      <selection activeCell="C107" sqref="C106:C107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6:G65"/>
  <sheetViews>
    <sheetView topLeftCell="A39" zoomScale="130" zoomScaleNormal="130" workbookViewId="0">
      <selection activeCell="D41" sqref="D41"/>
    </sheetView>
  </sheetViews>
  <sheetFormatPr baseColWidth="10" defaultRowHeight="15" x14ac:dyDescent="0.25"/>
  <cols>
    <col min="3" max="3" width="12.5703125" bestFit="1" customWidth="1"/>
  </cols>
  <sheetData>
    <row r="46" spans="1:7" ht="15.75" thickBot="1" x14ac:dyDescent="0.3"/>
    <row r="47" spans="1:7" ht="15" customHeight="1" thickBot="1" x14ac:dyDescent="0.3">
      <c r="A47" s="32"/>
      <c r="B47" s="582" t="s">
        <v>32</v>
      </c>
      <c r="C47" s="583"/>
      <c r="D47" s="583"/>
      <c r="E47" s="584"/>
      <c r="F47" s="4"/>
    </row>
    <row r="48" spans="1:7" ht="16.5" customHeight="1" x14ac:dyDescent="0.25">
      <c r="A48" s="19">
        <v>44411</v>
      </c>
      <c r="B48" s="196" t="s">
        <v>722</v>
      </c>
      <c r="C48" s="197">
        <v>1624.92</v>
      </c>
      <c r="D48" s="198" t="s">
        <v>33</v>
      </c>
      <c r="E48" s="199" t="s">
        <v>723</v>
      </c>
      <c r="F48" s="72">
        <v>1740</v>
      </c>
      <c r="G48" s="469"/>
    </row>
    <row r="49" spans="1:6" ht="13.9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idden="1" x14ac:dyDescent="0.25">
      <c r="A50" s="19"/>
      <c r="B50" s="196" t="s">
        <v>611</v>
      </c>
      <c r="C50" s="197">
        <v>0</v>
      </c>
      <c r="D50" s="200" t="s">
        <v>33</v>
      </c>
      <c r="E50" s="199" t="s">
        <v>27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27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27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27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27</v>
      </c>
      <c r="F54" s="72">
        <v>0</v>
      </c>
    </row>
    <row r="55" spans="1:6" ht="14.25" hidden="1" customHeight="1" thickBot="1" x14ac:dyDescent="0.3">
      <c r="A55" s="330"/>
      <c r="B55" s="196" t="s">
        <v>611</v>
      </c>
      <c r="C55" s="197">
        <v>0</v>
      </c>
      <c r="D55" s="331" t="s">
        <v>33</v>
      </c>
      <c r="E55" s="199" t="s">
        <v>27</v>
      </c>
      <c r="F55" s="72">
        <v>0</v>
      </c>
    </row>
    <row r="56" spans="1:6" ht="14.25" hidden="1" customHeight="1" x14ac:dyDescent="0.25">
      <c r="A56" s="329"/>
      <c r="B56" s="196" t="s">
        <v>611</v>
      </c>
      <c r="C56" s="197">
        <v>0</v>
      </c>
      <c r="D56" s="198" t="s">
        <v>33</v>
      </c>
      <c r="E56" s="199" t="s">
        <v>27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27</v>
      </c>
      <c r="F62" s="72">
        <v>0</v>
      </c>
    </row>
    <row r="63" spans="1:6" ht="14.25" hidden="1" customHeight="1" x14ac:dyDescent="0.25">
      <c r="C63" s="197">
        <v>0</v>
      </c>
    </row>
    <row r="64" spans="1:6" ht="14.25" customHeight="1" x14ac:dyDescent="0.25"/>
    <row r="65" ht="14.25" customHeight="1" x14ac:dyDescent="0.25"/>
  </sheetData>
  <sortState ref="A45:F46">
    <sortCondition ref="B45:B46"/>
  </sortState>
  <mergeCells count="1">
    <mergeCell ref="B47:E47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06" t="s">
        <v>147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3" t="s">
        <v>16</v>
      </c>
      <c r="I64" s="494"/>
      <c r="J64" s="101"/>
      <c r="K64" s="495">
        <f>I62+L62</f>
        <v>259947.00000000003</v>
      </c>
      <c r="L64" s="496"/>
      <c r="M64" s="497">
        <f>M62+N62</f>
        <v>2744320</v>
      </c>
      <c r="N64" s="498"/>
      <c r="O64" s="102"/>
      <c r="P64" s="99"/>
      <c r="Q64" s="99"/>
      <c r="S64" s="174"/>
    </row>
    <row r="65" spans="2:19" ht="19.5" customHeight="1" thickBot="1" x14ac:dyDescent="0.3">
      <c r="D65" s="505" t="s">
        <v>17</v>
      </c>
      <c r="E65" s="505"/>
      <c r="F65" s="103">
        <f>F62-K64-C62</f>
        <v>2374814.2599999998</v>
      </c>
      <c r="I65" s="104"/>
      <c r="J65" s="105"/>
      <c r="P65" s="484">
        <f>P62+Q62</f>
        <v>3144691.75</v>
      </c>
      <c r="Q65" s="485"/>
      <c r="S65" s="50"/>
    </row>
    <row r="66" spans="2:19" ht="15.75" customHeight="1" x14ac:dyDescent="0.3">
      <c r="D66" s="486" t="s">
        <v>18</v>
      </c>
      <c r="E66" s="486"/>
      <c r="F66" s="95">
        <v>-2261593.1</v>
      </c>
      <c r="I66" s="487" t="s">
        <v>19</v>
      </c>
      <c r="J66" s="488"/>
      <c r="K66" s="489">
        <f>F68+F69+F70</f>
        <v>355407.6199999997</v>
      </c>
      <c r="L66" s="49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491">
        <f>-C4</f>
        <v>-209541.1</v>
      </c>
      <c r="L68" s="4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499" t="s">
        <v>24</v>
      </c>
      <c r="E70" s="500"/>
      <c r="F70" s="120">
        <v>223014.26</v>
      </c>
      <c r="I70" s="501" t="s">
        <v>25</v>
      </c>
      <c r="J70" s="502"/>
      <c r="K70" s="503">
        <f>K66+K68</f>
        <v>145866.5199999997</v>
      </c>
      <c r="L70" s="50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06" t="s">
        <v>429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493" t="s">
        <v>16</v>
      </c>
      <c r="I62" s="494"/>
      <c r="J62" s="101"/>
      <c r="K62" s="495">
        <f>I60+L60</f>
        <v>781851.32000000007</v>
      </c>
      <c r="L62" s="496"/>
      <c r="M62" s="497">
        <f>M60+N60</f>
        <v>4064802.5</v>
      </c>
      <c r="N62" s="498"/>
      <c r="O62" s="102"/>
      <c r="P62" s="99"/>
      <c r="Q62" s="99"/>
      <c r="S62" s="174"/>
    </row>
    <row r="63" spans="1:23" ht="19.5" customHeight="1" thickBot="1" x14ac:dyDescent="0.3">
      <c r="D63" s="505" t="s">
        <v>17</v>
      </c>
      <c r="E63" s="505"/>
      <c r="F63" s="103">
        <f>F60-K62-C60</f>
        <v>3177878.1399999997</v>
      </c>
      <c r="I63" s="104"/>
      <c r="J63" s="105"/>
      <c r="P63" s="484">
        <f>P60+Q60</f>
        <v>4585432.34</v>
      </c>
      <c r="Q63" s="485"/>
      <c r="S63" s="50"/>
    </row>
    <row r="64" spans="1:23" ht="15.75" customHeight="1" x14ac:dyDescent="0.3">
      <c r="D64" s="486" t="s">
        <v>18</v>
      </c>
      <c r="E64" s="486"/>
      <c r="F64" s="95">
        <v>-3579271.89</v>
      </c>
      <c r="I64" s="487" t="s">
        <v>19</v>
      </c>
      <c r="J64" s="488"/>
      <c r="K64" s="489">
        <f>F66+F67+F68</f>
        <v>-110332.85000000047</v>
      </c>
      <c r="L64" s="490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491">
        <f>-C4</f>
        <v>-223014.26</v>
      </c>
      <c r="L66" s="492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499" t="s">
        <v>24</v>
      </c>
      <c r="E68" s="500"/>
      <c r="F68" s="120">
        <v>215362.9</v>
      </c>
      <c r="I68" s="514" t="s">
        <v>431</v>
      </c>
      <c r="J68" s="515"/>
      <c r="K68" s="516">
        <f>K64+K66</f>
        <v>-333347.11000000045</v>
      </c>
      <c r="L68" s="517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06" t="s">
        <v>430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10" t="s">
        <v>7</v>
      </c>
      <c r="F4" s="511"/>
      <c r="H4" s="512" t="s">
        <v>8</v>
      </c>
      <c r="I4" s="51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493" t="s">
        <v>16</v>
      </c>
      <c r="I58" s="494"/>
      <c r="J58" s="101"/>
      <c r="K58" s="495">
        <f>I56+L56</f>
        <v>370346.35000000003</v>
      </c>
      <c r="L58" s="520"/>
      <c r="M58" s="497">
        <f>M56+N56</f>
        <v>3537422</v>
      </c>
      <c r="N58" s="498"/>
      <c r="O58" s="102"/>
      <c r="P58" s="99"/>
      <c r="Q58" s="99"/>
      <c r="S58" s="174"/>
    </row>
    <row r="59" spans="1:23" ht="15.75" customHeight="1" thickBot="1" x14ac:dyDescent="0.3">
      <c r="D59" s="505" t="s">
        <v>17</v>
      </c>
      <c r="E59" s="518"/>
      <c r="F59" s="103">
        <f>F56-K58-C56</f>
        <v>3048717.54</v>
      </c>
      <c r="I59" s="104"/>
      <c r="J59" s="105"/>
      <c r="P59" s="484">
        <f>P56+Q56</f>
        <v>8073324.3200000003</v>
      </c>
      <c r="Q59" s="485"/>
      <c r="S59" s="50"/>
    </row>
    <row r="60" spans="1:23" ht="15.75" customHeight="1" x14ac:dyDescent="0.3">
      <c r="D60" s="486" t="s">
        <v>18</v>
      </c>
      <c r="E60" s="486"/>
      <c r="F60" s="95">
        <v>-3102716.28</v>
      </c>
      <c r="I60" s="487" t="s">
        <v>19</v>
      </c>
      <c r="J60" s="488"/>
      <c r="K60" s="489">
        <f>F62+F63+F64</f>
        <v>216465.62000000023</v>
      </c>
      <c r="L60" s="490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491">
        <f>-C4</f>
        <v>-215362.9</v>
      </c>
      <c r="L62" s="492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499" t="s">
        <v>24</v>
      </c>
      <c r="E64" s="500"/>
      <c r="F64" s="120">
        <v>249311.35999999999</v>
      </c>
      <c r="I64" s="501" t="s">
        <v>25</v>
      </c>
      <c r="J64" s="502"/>
      <c r="K64" s="503">
        <f>K60+K62</f>
        <v>1102.720000000234</v>
      </c>
      <c r="L64" s="504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06" t="s">
        <v>504</v>
      </c>
      <c r="D1" s="506"/>
      <c r="E1" s="506"/>
      <c r="F1" s="506"/>
      <c r="G1" s="506"/>
      <c r="H1" s="506"/>
      <c r="I1" s="506"/>
      <c r="J1" s="506"/>
      <c r="K1" s="50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07" t="s">
        <v>1</v>
      </c>
      <c r="C3" s="508"/>
      <c r="D3" s="14"/>
      <c r="E3" s="15"/>
      <c r="F3" s="15"/>
      <c r="H3" s="509" t="s">
        <v>2</v>
      </c>
      <c r="I3" s="50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10" t="s">
        <v>7</v>
      </c>
      <c r="F4" s="511"/>
      <c r="H4" s="512" t="s">
        <v>8</v>
      </c>
      <c r="I4" s="51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3" t="s">
        <v>16</v>
      </c>
      <c r="I64" s="494"/>
      <c r="J64" s="101"/>
      <c r="K64" s="495">
        <f>I62+L62</f>
        <v>779034.56000000017</v>
      </c>
      <c r="L64" s="496"/>
      <c r="M64" s="497">
        <f>M62+N62</f>
        <v>4478181</v>
      </c>
      <c r="N64" s="498"/>
      <c r="O64" s="102"/>
      <c r="P64" s="99"/>
      <c r="Q64" s="99"/>
      <c r="S64" s="174"/>
    </row>
    <row r="65" spans="2:19" ht="19.5" customHeight="1" thickBot="1" x14ac:dyDescent="0.3">
      <c r="D65" s="505" t="s">
        <v>17</v>
      </c>
      <c r="E65" s="505"/>
      <c r="F65" s="103">
        <f>F62-K64-C62</f>
        <v>3602842.44</v>
      </c>
      <c r="I65" s="104"/>
      <c r="J65" s="105"/>
      <c r="P65" s="484">
        <f>P62+Q62</f>
        <v>5004562.5599999996</v>
      </c>
      <c r="Q65" s="485"/>
      <c r="S65" s="50"/>
    </row>
    <row r="66" spans="2:19" ht="15.75" customHeight="1" x14ac:dyDescent="0.3">
      <c r="B66" s="521" t="s">
        <v>528</v>
      </c>
      <c r="C66" s="522"/>
      <c r="D66" s="505" t="s">
        <v>502</v>
      </c>
      <c r="E66" s="505"/>
      <c r="F66" s="95">
        <v>-3854423.8</v>
      </c>
      <c r="I66" s="487" t="s">
        <v>19</v>
      </c>
      <c r="J66" s="488"/>
      <c r="K66" s="489">
        <f>F68+F69+F70</f>
        <v>14998.430000000139</v>
      </c>
      <c r="L66" s="490"/>
      <c r="P66" s="50"/>
      <c r="S66" s="107"/>
    </row>
    <row r="67" spans="2:19" ht="19.5" thickBot="1" x14ac:dyDescent="0.35">
      <c r="B67" s="523"/>
      <c r="C67" s="524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25"/>
      <c r="C68" s="526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491">
        <f>-C4</f>
        <v>-249311.35999999999</v>
      </c>
      <c r="L68" s="4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499" t="s">
        <v>24</v>
      </c>
      <c r="E70" s="500"/>
      <c r="F70" s="120">
        <v>255764.39</v>
      </c>
      <c r="I70" s="501" t="s">
        <v>431</v>
      </c>
      <c r="J70" s="502"/>
      <c r="K70" s="503">
        <f>K66+K68</f>
        <v>-234312.92999999985</v>
      </c>
      <c r="L70" s="50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Hoja3</vt:lpstr>
      <vt:lpstr>C A N C E L A C I O N E S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2021-08-19T20:39:24Z</cp:lastPrinted>
  <dcterms:created xsi:type="dcterms:W3CDTF">2021-01-11T14:43:39Z</dcterms:created>
  <dcterms:modified xsi:type="dcterms:W3CDTF">2021-08-19T21:06:03Z</dcterms:modified>
</cp:coreProperties>
</file>