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activeTab="1"/>
  </bookViews>
  <sheets>
    <sheet name="A G O S T O    2 0 2 1     " sheetId="1" r:id="rId1"/>
    <sheet name="REMISIONES  AGOSTO 2021    " sheetId="2" r:id="rId2"/>
    <sheet name="Hoja3" sheetId="3" r:id="rId3"/>
    <sheet name="Hoja2" sheetId="5" r:id="rId4"/>
    <sheet name="CANCELACIONES         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Q34" i="1"/>
  <c r="Q35" i="1"/>
  <c r="Q36" i="1"/>
  <c r="P34" i="1"/>
  <c r="P35" i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42" i="1"/>
  <c r="C42" i="1"/>
  <c r="M39" i="1"/>
  <c r="N39" i="1"/>
  <c r="L42" i="1"/>
  <c r="F42" i="1"/>
  <c r="M44" i="1" l="1"/>
  <c r="K44" i="1"/>
  <c r="F45" i="1" s="1"/>
  <c r="F48" i="1" l="1"/>
  <c r="K46" i="1" s="1"/>
  <c r="K50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<sst xmlns="http://schemas.openxmlformats.org/spreadsheetml/2006/main" count="106" uniqueCount="79">
  <si>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</si>
  <si>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</si>
  <si>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</si>
  <si>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</si>
  <si>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</si>
  <si>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</si>
  <si>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</si>
  <si>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</si>
  <si>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</si>
  <si>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</si>
  <si>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</si>
  <si>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</si>
  <si>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</si>
  <si>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</si>
  <si>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</si>
  <si>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</si>
  <si>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</si>
  <si>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</si>
  <si>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EFECTIVO PENDIENTE DE DEPOSITAR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</si>
  <si>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</si>
  <si>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</si>
  <si>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</si>
  <si>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</si>
  <si>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</si>
  <si>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</si>
  <si>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</si>
  <si>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</si>
  <si>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</si>
  <si>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</si>
  <si>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</si>
  <si>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</si>
  <si>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</si>
  <si>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</si>
  <si>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</si>
  <si>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</si>
  <si>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</si>
  <si>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</si>
  <si>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</si>
  <si>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</si>
  <si>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</si>
  <si>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</si>
  <si>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</si>
  <si>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</si>
  <si>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</si>
  <si>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</si>
  <si>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</si>
  <si>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</si>
  <si>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</si>
  <si>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</si>
  <si>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 xml:space="preserve"># 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</si>
  <si>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</si>
  <si>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</si>
  <si>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</si>
  <si>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</si>
  <si>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</si>
  <si>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</si>
  <si>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</si>
  <si>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</si>
  <si>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</si>
  <si>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</si>
  <si>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</si>
  <si>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</si>
  <si>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</si>
  <si>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</si>
  <si>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</si>
  <si>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</si>
  <si>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</si>
  <si>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</si>
  <si>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</si>
  <si>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</si>
  <si>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</si>
  <si>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</si>
  <si>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</si>
  <si>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dejo el producto</t>
  </si>
  <si>
    <t>LONGANIZA-ADOBO-SALCHICHAS</t>
  </si>
  <si>
    <t># 1995</t>
  </si>
  <si>
    <t>MANCHEGO</t>
  </si>
  <si>
    <t>TOCINO-JAMON-SALSAS-DELANTERO</t>
  </si>
  <si>
    <t>TOCINO-CREMA-QUESO-BOLSA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</si>
</sst>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165" fontId="19" fillId="0" borderId="23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4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4" xfId="1" applyFont="1" applyFill="1" applyBorder="1"/>
    <xf numFmtId="0" fontId="14" fillId="0" borderId="0" xfId="0" applyFont="1"/>
    <xf numFmtId="164" fontId="35" fillId="0" borderId="55" xfId="0" applyNumberFormat="1" applyFont="1" applyBorder="1" applyAlignment="1">
      <alignment horizontal="center"/>
    </xf>
    <xf numFmtId="1" fontId="36" fillId="0" borderId="5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5" fillId="0" borderId="23" xfId="0" applyNumberFormat="1" applyFont="1" applyBorder="1" applyAlignment="1">
      <alignment horizontal="center"/>
    </xf>
    <xf numFmtId="1" fontId="36" fillId="0" borderId="23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6" xfId="0" applyNumberFormat="1" applyFont="1" applyBorder="1" applyAlignment="1">
      <alignment horizontal="center"/>
    </xf>
    <xf numFmtId="1" fontId="36" fillId="0" borderId="56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4" xfId="1" applyFont="1" applyFill="1" applyBorder="1"/>
    <xf numFmtId="44" fontId="13" fillId="0" borderId="0" xfId="1" applyFont="1"/>
    <xf numFmtId="0" fontId="34" fillId="5" borderId="6" xfId="0" applyFont="1" applyFill="1" applyBorder="1" applyAlignment="1">
      <alignment vertical="center"/>
    </xf>
    <xf numFmtId="0" fontId="0" fillId="5" borderId="7" xfId="0" applyFill="1" applyBorder="1"/>
    <xf numFmtId="44" fontId="1" fillId="5" borderId="7" xfId="1" applyFill="1" applyBorder="1"/>
    <xf numFmtId="164" fontId="39" fillId="5" borderId="57" xfId="0" applyNumberFormat="1" applyFont="1" applyFill="1" applyBorder="1" applyAlignment="1">
      <alignment horizontal="center" vertical="center"/>
    </xf>
    <xf numFmtId="44" fontId="15" fillId="7" borderId="0" xfId="1" applyFont="1" applyFill="1" applyAlignment="1">
      <alignment horizontal="center"/>
    </xf>
    <xf numFmtId="44" fontId="15" fillId="7" borderId="14" xfId="1" applyFont="1" applyFill="1" applyBorder="1" applyAlignment="1">
      <alignment horizontal="center"/>
    </xf>
    <xf numFmtId="44" fontId="2" fillId="5" borderId="0" xfId="1" applyFont="1" applyFill="1"/>
    <xf numFmtId="44" fontId="3" fillId="5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44" fontId="20" fillId="0" borderId="23" xfId="1" applyFont="1" applyBorder="1"/>
    <xf numFmtId="165" fontId="2" fillId="0" borderId="58" xfId="0" applyNumberFormat="1" applyFont="1" applyBorder="1"/>
    <xf numFmtId="44" fontId="20" fillId="0" borderId="58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0" fontId="12" fillId="8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4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44" fontId="2" fillId="9" borderId="0" xfId="1" applyFont="1" applyFill="1"/>
    <xf numFmtId="0" fontId="40" fillId="6" borderId="6" xfId="0" applyFont="1" applyFill="1" applyBorder="1" applyAlignment="1">
      <alignment horizontal="center"/>
    </xf>
    <xf numFmtId="0" fontId="40" fillId="6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2" fillId="4" borderId="50" xfId="1" applyFont="1" applyFill="1" applyBorder="1" applyAlignment="1">
      <alignment horizontal="center" wrapText="1"/>
    </xf>
    <xf numFmtId="44" fontId="2" fillId="4" borderId="51" xfId="1" applyFont="1" applyFill="1" applyBorder="1" applyAlignment="1">
      <alignment horizontal="center" wrapText="1"/>
    </xf>
    <xf numFmtId="44" fontId="2" fillId="4" borderId="31" xfId="1" applyFont="1" applyFill="1" applyBorder="1" applyAlignment="1">
      <alignment horizontal="center" wrapText="1"/>
    </xf>
    <xf numFmtId="44" fontId="2" fillId="4" borderId="4" xfId="1" applyFont="1" applyFill="1" applyBorder="1" applyAlignment="1">
      <alignment horizontal="center" wrapText="1"/>
    </xf>
    <xf numFmtId="44" fontId="31" fillId="4" borderId="51" xfId="1" applyFont="1" applyFill="1" applyBorder="1" applyAlignment="1">
      <alignment horizontal="center" vertical="center" wrapText="1"/>
    </xf>
    <xf numFmtId="44" fontId="31" fillId="4" borderId="52" xfId="1" applyFont="1" applyFill="1" applyBorder="1" applyAlignment="1">
      <alignment horizontal="center" vertical="center" wrapText="1"/>
    </xf>
    <xf numFmtId="44" fontId="31" fillId="4" borderId="4" xfId="1" applyFont="1" applyFill="1" applyBorder="1" applyAlignment="1">
      <alignment horizontal="center" vertical="center" wrapText="1"/>
    </xf>
    <xf numFmtId="44" fontId="31" fillId="4" borderId="53" xfId="1" applyFont="1" applyFill="1" applyBorder="1" applyAlignment="1">
      <alignment horizontal="center" vertical="center" wrapText="1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 vertical="center" textRotation="255"/>
    </xf>
    <xf numFmtId="164" fontId="12" fillId="5" borderId="59" xfId="0" applyNumberFormat="1" applyFont="1" applyFill="1" applyBorder="1" applyAlignment="1">
      <alignment horizontal="center" vertical="center" textRotation="255"/>
    </xf>
    <xf numFmtId="164" fontId="12" fillId="5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295275</xdr:colOff>
      <xdr:row>43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45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45</xdr:row>
      <xdr:rowOff>85725</xdr:rowOff>
    </xdr:from>
    <xdr:to>
      <xdr:col>7</xdr:col>
      <xdr:colOff>695325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72"/>
  <sheetViews>
    <sheetView topLeftCell="G21" workbookViewId="0">
      <selection activeCell="P43" sqref="P43"/>
    </sheetView>
  </sheetViews>
  <sheetFormatPr baseColWidth="10" defaultRowHeight="15" x14ac:dyDescent="0.25"/>
  <cols>
    <col min="1" max="1" width="2.5703125" customWidth="1"/>
    <col min="2" max="2" width="12.42578125" style="104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00"/>
      <c r="C1" s="209" t="s">
        <v>20</v>
      </c>
      <c r="D1" s="210"/>
      <c r="E1" s="210"/>
      <c r="F1" s="210"/>
      <c r="G1" s="210"/>
      <c r="H1" s="210"/>
      <c r="I1" s="210"/>
      <c r="J1" s="210"/>
      <c r="K1" s="210"/>
      <c r="L1" s="210"/>
      <c r="M1" s="210"/>
    </row>
    <row r="2" spans="1:18" ht="16.5" thickBot="1" x14ac:dyDescent="0.3">
      <c r="B2" s="20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02" t="s">
        <v>0</v>
      </c>
      <c r="C3" s="203"/>
      <c r="D3" s="10"/>
      <c r="E3" s="11"/>
      <c r="F3" s="11"/>
      <c r="H3" s="204" t="s">
        <v>19</v>
      </c>
      <c r="I3" s="204"/>
      <c r="K3" s="137"/>
      <c r="L3" s="137"/>
      <c r="M3" s="138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05" t="s">
        <v>2</v>
      </c>
      <c r="F4" s="206"/>
      <c r="H4" s="207" t="s">
        <v>3</v>
      </c>
      <c r="I4" s="208"/>
      <c r="J4" s="17"/>
      <c r="K4" s="18"/>
      <c r="L4" s="19"/>
      <c r="M4" s="164" t="s">
        <v>21</v>
      </c>
      <c r="N4" s="165" t="s">
        <v>30</v>
      </c>
      <c r="P4" s="194" t="s">
        <v>29</v>
      </c>
      <c r="Q4" s="195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9">
        <f>31000+500+500+500+500+353</f>
        <v>33353</v>
      </c>
      <c r="N5" s="30">
        <v>0</v>
      </c>
      <c r="P5" s="83">
        <f>N5+M5+L5+I5+C5</f>
        <v>33353</v>
      </c>
      <c r="Q5" s="167">
        <f>P5-F5</f>
        <v>-3310.1100000000006</v>
      </c>
      <c r="R5" s="105" t="s">
        <v>71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9">
        <v>50200</v>
      </c>
      <c r="N6" s="30">
        <v>0</v>
      </c>
      <c r="P6" s="83">
        <f t="shared" ref="P6:P36" si="0">N6+M6+L6+I6+C6</f>
        <v>50200</v>
      </c>
      <c r="Q6" s="137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31</v>
      </c>
      <c r="L7" s="35">
        <v>4500</v>
      </c>
      <c r="M7" s="139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9">
        <f>23200+5280</f>
        <v>28480</v>
      </c>
      <c r="N8" s="30">
        <v>0</v>
      </c>
      <c r="P8" s="83">
        <f t="shared" si="0"/>
        <v>30180</v>
      </c>
      <c r="Q8" s="166">
        <f t="shared" si="1"/>
        <v>-999.56000000000131</v>
      </c>
      <c r="R8" s="105" t="s">
        <v>71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35</v>
      </c>
      <c r="L9" s="35">
        <v>835</v>
      </c>
      <c r="M9" s="139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9">
        <f>13600+4981</f>
        <v>18581</v>
      </c>
      <c r="N10" s="30">
        <v>0</v>
      </c>
      <c r="P10" s="83">
        <f t="shared" si="0"/>
        <v>18581</v>
      </c>
      <c r="Q10" s="166">
        <f t="shared" si="1"/>
        <v>-109</v>
      </c>
      <c r="R10" s="105" t="s">
        <v>71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9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36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9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37</v>
      </c>
      <c r="L13" s="35">
        <v>10100</v>
      </c>
      <c r="M13" s="139">
        <f>34500+38726</f>
        <v>73226</v>
      </c>
      <c r="N13" s="30">
        <v>500</v>
      </c>
      <c r="P13" s="83">
        <f t="shared" si="0"/>
        <v>85810</v>
      </c>
      <c r="Q13" s="181">
        <f t="shared" si="1"/>
        <v>-5426</v>
      </c>
      <c r="R13" s="183" t="s">
        <v>38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9">
        <f>55426+5438</f>
        <v>60864</v>
      </c>
      <c r="N14" s="30">
        <v>2140</v>
      </c>
      <c r="P14" s="83">
        <f t="shared" si="0"/>
        <v>63004</v>
      </c>
      <c r="Q14" s="182">
        <f t="shared" si="1"/>
        <v>5426</v>
      </c>
      <c r="R14" s="183" t="s">
        <v>39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40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9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41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9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9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42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9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9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43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44</v>
      </c>
      <c r="L20" s="43">
        <v>9698</v>
      </c>
      <c r="M20" s="139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45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85" t="s">
        <v>31</v>
      </c>
      <c r="L21" s="43">
        <v>3000</v>
      </c>
      <c r="M21" s="139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46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9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9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9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9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50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9">
        <f>56000+28209+4000+3146</f>
        <v>91355</v>
      </c>
      <c r="N26" s="30">
        <v>0</v>
      </c>
      <c r="P26" s="83">
        <f t="shared" si="0"/>
        <v>92849</v>
      </c>
      <c r="Q26" s="191">
        <f t="shared" si="1"/>
        <v>3146</v>
      </c>
      <c r="R26" s="105" t="s">
        <v>70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68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69</v>
      </c>
      <c r="L27" s="60">
        <v>9714</v>
      </c>
      <c r="M27" s="139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72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9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74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9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9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76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9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77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9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78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9">
        <f>50000</f>
        <v>50000</v>
      </c>
      <c r="N33" s="30">
        <v>571</v>
      </c>
      <c r="P33" s="83">
        <f t="shared" si="0"/>
        <v>51946</v>
      </c>
      <c r="Q33" s="193">
        <f t="shared" si="1"/>
        <v>-34023</v>
      </c>
    </row>
    <row r="34" spans="1:17" ht="18" thickBot="1" x14ac:dyDescent="0.35">
      <c r="A34" s="20"/>
      <c r="B34" s="21">
        <v>44443</v>
      </c>
      <c r="C34" s="22">
        <v>0</v>
      </c>
      <c r="D34" s="73"/>
      <c r="E34" s="24">
        <v>44443</v>
      </c>
      <c r="F34" s="25">
        <v>0</v>
      </c>
      <c r="G34" s="26"/>
      <c r="H34" s="32">
        <v>44443</v>
      </c>
      <c r="I34" s="28">
        <v>0</v>
      </c>
      <c r="J34" s="67"/>
      <c r="K34" s="192"/>
      <c r="L34" s="76"/>
      <c r="M34" s="139">
        <v>0</v>
      </c>
      <c r="N34" s="30">
        <v>0</v>
      </c>
      <c r="P34" s="83">
        <f t="shared" si="0"/>
        <v>0</v>
      </c>
      <c r="Q34" s="9">
        <f t="shared" si="1"/>
        <v>0</v>
      </c>
    </row>
    <row r="35" spans="1:17" ht="18" thickBot="1" x14ac:dyDescent="0.35">
      <c r="A35" s="20"/>
      <c r="B35" s="21">
        <v>44444</v>
      </c>
      <c r="C35" s="22">
        <v>0</v>
      </c>
      <c r="D35" s="77"/>
      <c r="E35" s="24">
        <v>44444</v>
      </c>
      <c r="F35" s="25">
        <v>0</v>
      </c>
      <c r="G35" s="26"/>
      <c r="H35" s="32">
        <v>44444</v>
      </c>
      <c r="I35" s="28">
        <v>0</v>
      </c>
      <c r="J35" s="67"/>
      <c r="K35" s="71"/>
      <c r="L35" s="75"/>
      <c r="M35" s="139">
        <v>0</v>
      </c>
      <c r="N35" s="30">
        <v>0</v>
      </c>
      <c r="P35" s="83">
        <f t="shared" si="0"/>
        <v>0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9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86" t="s">
        <v>47</v>
      </c>
      <c r="L37" s="76">
        <v>6975</v>
      </c>
      <c r="M37" s="139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48</v>
      </c>
      <c r="L38" s="75">
        <v>549</v>
      </c>
      <c r="M38" s="139">
        <v>0</v>
      </c>
      <c r="N38" s="30">
        <v>0</v>
      </c>
      <c r="P38" s="83">
        <v>0</v>
      </c>
      <c r="Q38" s="9">
        <f t="shared" si="1"/>
        <v>0</v>
      </c>
    </row>
    <row r="39" spans="1:17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196">
        <f>SUM(M5:M38)</f>
        <v>1247358.5</v>
      </c>
      <c r="N39" s="198">
        <f>SUM(N5:N38)</f>
        <v>21590.97</v>
      </c>
      <c r="P39" s="83">
        <f>SUM(P5:P38)</f>
        <v>1355890.97</v>
      </c>
      <c r="Q39" s="9">
        <f>SUM(Q5:Q38)</f>
        <v>-34023.31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197"/>
      <c r="N40" s="199"/>
      <c r="P40" s="83"/>
      <c r="Q40" s="9"/>
    </row>
    <row r="41" spans="1:17" ht="15.75" thickBot="1" x14ac:dyDescent="0.3">
      <c r="A41" s="20"/>
      <c r="B41" s="89"/>
      <c r="C41" s="22">
        <v>0</v>
      </c>
      <c r="D41" s="90"/>
      <c r="E41" s="91"/>
      <c r="F41" s="84"/>
      <c r="H41" s="92"/>
      <c r="I41" s="85"/>
      <c r="J41" s="86"/>
      <c r="K41" s="87"/>
      <c r="L41" s="9"/>
      <c r="M41" s="88"/>
      <c r="N41" s="30"/>
      <c r="P41" s="83"/>
      <c r="Q41" s="9"/>
    </row>
    <row r="42" spans="1:17" ht="16.5" thickBot="1" x14ac:dyDescent="0.3">
      <c r="B42" s="93" t="s">
        <v>5</v>
      </c>
      <c r="C42" s="94">
        <f>SUM(C5:C41)</f>
        <v>42642</v>
      </c>
      <c r="D42" s="95"/>
      <c r="E42" s="96" t="s">
        <v>5</v>
      </c>
      <c r="F42" s="97">
        <f>SUM(F5:F41)</f>
        <v>1389914.28</v>
      </c>
      <c r="G42" s="95"/>
      <c r="H42" s="98" t="s">
        <v>6</v>
      </c>
      <c r="I42" s="99">
        <f>SUM(I5:I41)</f>
        <v>6452.5</v>
      </c>
      <c r="J42" s="100"/>
      <c r="K42" s="101" t="s">
        <v>7</v>
      </c>
      <c r="L42" s="102">
        <f>SUM(L5:L41)</f>
        <v>45371</v>
      </c>
      <c r="M42" s="103"/>
      <c r="N42" s="103"/>
      <c r="P42" s="83"/>
      <c r="Q42" s="9"/>
    </row>
    <row r="43" spans="1:17" ht="16.5" thickTop="1" thickBot="1" x14ac:dyDescent="0.3">
      <c r="C43" s="4" t="s">
        <v>4</v>
      </c>
      <c r="P43" s="83"/>
      <c r="Q43" s="9"/>
    </row>
    <row r="44" spans="1:17" ht="19.5" thickBot="1" x14ac:dyDescent="0.3">
      <c r="A44" s="105"/>
      <c r="B44" s="106"/>
      <c r="C44" s="3"/>
      <c r="H44" s="219" t="s">
        <v>8</v>
      </c>
      <c r="I44" s="220"/>
      <c r="J44" s="107"/>
      <c r="K44" s="221">
        <f>I42+L42</f>
        <v>51823.5</v>
      </c>
      <c r="L44" s="222"/>
      <c r="M44" s="229">
        <f>N39+M39</f>
        <v>1268949.47</v>
      </c>
      <c r="N44" s="230"/>
      <c r="P44" s="83"/>
      <c r="Q44" s="9"/>
    </row>
    <row r="45" spans="1:17" ht="15.75" x14ac:dyDescent="0.25">
      <c r="D45" s="223" t="s">
        <v>9</v>
      </c>
      <c r="E45" s="223"/>
      <c r="F45" s="108">
        <f>F42-K44-C42</f>
        <v>1295448.78</v>
      </c>
      <c r="I45" s="109"/>
      <c r="J45" s="110"/>
      <c r="P45" s="83"/>
      <c r="Q45" s="9"/>
    </row>
    <row r="46" spans="1:17" ht="18.75" x14ac:dyDescent="0.3">
      <c r="D46" s="224" t="s">
        <v>10</v>
      </c>
      <c r="E46" s="224"/>
      <c r="F46" s="103">
        <v>0</v>
      </c>
      <c r="I46" s="225" t="s">
        <v>11</v>
      </c>
      <c r="J46" s="226"/>
      <c r="K46" s="227">
        <f>F48+F49+F50</f>
        <v>1295448.78</v>
      </c>
      <c r="L46" s="228"/>
      <c r="P46" s="83"/>
      <c r="Q46" s="9"/>
    </row>
    <row r="47" spans="1:17" ht="19.5" thickBot="1" x14ac:dyDescent="0.35">
      <c r="D47" s="111"/>
      <c r="E47" s="105"/>
      <c r="F47" s="112">
        <v>0</v>
      </c>
      <c r="I47" s="113"/>
      <c r="J47" s="114"/>
      <c r="K47" s="115"/>
      <c r="L47" s="116"/>
    </row>
    <row r="48" spans="1:17" ht="19.5" thickTop="1" x14ac:dyDescent="0.3">
      <c r="C48" s="5" t="s">
        <v>4</v>
      </c>
      <c r="E48" s="105" t="s">
        <v>12</v>
      </c>
      <c r="F48" s="103">
        <f>SUM(F45:F47)</f>
        <v>1295448.78</v>
      </c>
      <c r="H48" s="20"/>
      <c r="I48" s="117" t="s">
        <v>13</v>
      </c>
      <c r="J48" s="118"/>
      <c r="K48" s="231">
        <v>0</v>
      </c>
      <c r="L48" s="232"/>
    </row>
    <row r="49" spans="2:14" ht="16.5" thickBot="1" x14ac:dyDescent="0.3">
      <c r="D49" s="119" t="s">
        <v>14</v>
      </c>
      <c r="E49" s="105" t="s">
        <v>15</v>
      </c>
      <c r="F49" s="120">
        <v>0</v>
      </c>
    </row>
    <row r="50" spans="2:14" ht="20.25" thickTop="1" thickBot="1" x14ac:dyDescent="0.35">
      <c r="C50" s="121"/>
      <c r="D50" s="233" t="s">
        <v>16</v>
      </c>
      <c r="E50" s="234"/>
      <c r="F50" s="122">
        <v>0</v>
      </c>
      <c r="I50" s="235" t="s">
        <v>17</v>
      </c>
      <c r="J50" s="236"/>
      <c r="K50" s="237">
        <f>K46+K48</f>
        <v>1295448.78</v>
      </c>
      <c r="L50" s="237"/>
    </row>
    <row r="51" spans="2:14" ht="18" thickBot="1" x14ac:dyDescent="0.35">
      <c r="C51" s="123"/>
      <c r="D51" s="124"/>
      <c r="E51" s="125"/>
      <c r="F51" s="126"/>
      <c r="J51" s="127"/>
    </row>
    <row r="52" spans="2:14" x14ac:dyDescent="0.25">
      <c r="I52" s="211" t="s">
        <v>18</v>
      </c>
      <c r="J52" s="212"/>
      <c r="K52" s="215">
        <v>0</v>
      </c>
      <c r="L52" s="216"/>
    </row>
    <row r="53" spans="2:14" ht="16.5" thickBot="1" x14ac:dyDescent="0.3">
      <c r="B53" s="128"/>
      <c r="C53" s="129"/>
      <c r="D53" s="130"/>
      <c r="E53" s="83"/>
      <c r="I53" s="213"/>
      <c r="J53" s="214"/>
      <c r="K53" s="217"/>
      <c r="L53" s="218"/>
      <c r="M53" s="1"/>
      <c r="N53" s="105"/>
    </row>
    <row r="54" spans="2:14" ht="15.75" x14ac:dyDescent="0.25">
      <c r="B54" s="128"/>
      <c r="C54" s="131"/>
      <c r="E54" s="83"/>
      <c r="M54" s="1"/>
      <c r="N54" s="105"/>
    </row>
    <row r="55" spans="2:14" ht="15.75" x14ac:dyDescent="0.25">
      <c r="B55" s="128"/>
      <c r="C55" s="131"/>
      <c r="E55" s="83"/>
      <c r="F55" s="132"/>
      <c r="L55" s="133"/>
      <c r="M55" s="3"/>
    </row>
    <row r="56" spans="2:14" ht="15.75" x14ac:dyDescent="0.25">
      <c r="B56" s="128"/>
      <c r="C56" s="131"/>
      <c r="E56" s="83"/>
      <c r="M56" s="3"/>
    </row>
    <row r="57" spans="2:14" ht="15.75" x14ac:dyDescent="0.25">
      <c r="B57" s="128"/>
      <c r="C57" s="131"/>
      <c r="D57" s="134"/>
      <c r="E57" s="83"/>
      <c r="F57" s="135"/>
      <c r="M57" s="3"/>
    </row>
    <row r="58" spans="2:14" x14ac:dyDescent="0.25">
      <c r="D58" s="134"/>
      <c r="E58" s="136"/>
      <c r="F58" s="83"/>
      <c r="M58" s="3"/>
    </row>
    <row r="59" spans="2:14" x14ac:dyDescent="0.25">
      <c r="D59" s="134"/>
      <c r="E59" s="136"/>
      <c r="F59" s="83"/>
      <c r="M59" s="3"/>
    </row>
    <row r="60" spans="2:14" x14ac:dyDescent="0.25">
      <c r="D60" s="134"/>
      <c r="E60" s="136"/>
      <c r="F60" s="83"/>
      <c r="M60" s="3"/>
    </row>
    <row r="61" spans="2:14" x14ac:dyDescent="0.25">
      <c r="D61" s="134"/>
      <c r="E61" s="136"/>
      <c r="F61" s="83"/>
      <c r="M61" s="3"/>
    </row>
    <row r="62" spans="2:14" x14ac:dyDescent="0.25">
      <c r="D62" s="134"/>
      <c r="E62" s="136"/>
      <c r="F62" s="83"/>
      <c r="M62" s="3"/>
    </row>
    <row r="63" spans="2:14" x14ac:dyDescent="0.25">
      <c r="D63" s="134"/>
      <c r="E63" s="136"/>
      <c r="F63" s="83"/>
      <c r="M63" s="3"/>
    </row>
    <row r="64" spans="2:14" x14ac:dyDescent="0.25">
      <c r="D64" s="134"/>
      <c r="E64" s="136"/>
      <c r="F64" s="83"/>
      <c r="M64" s="3"/>
    </row>
    <row r="65" spans="4:13" x14ac:dyDescent="0.25">
      <c r="D65" s="134"/>
      <c r="E65" s="136"/>
      <c r="F65" s="83"/>
      <c r="M65" s="3"/>
    </row>
    <row r="66" spans="4:13" x14ac:dyDescent="0.25">
      <c r="D66" s="134"/>
      <c r="E66" s="136"/>
      <c r="F66" s="83"/>
      <c r="M66" s="3"/>
    </row>
    <row r="67" spans="4:13" x14ac:dyDescent="0.25">
      <c r="D67" s="134"/>
      <c r="E67" s="136"/>
      <c r="F67" s="83"/>
      <c r="M67" s="3"/>
    </row>
    <row r="68" spans="4:13" x14ac:dyDescent="0.25">
      <c r="D68" s="134"/>
      <c r="E68" s="136"/>
      <c r="F68" s="83"/>
      <c r="M68" s="3"/>
    </row>
    <row r="69" spans="4:13" x14ac:dyDescent="0.25">
      <c r="D69" s="134"/>
      <c r="E69" s="136"/>
      <c r="F69" s="83"/>
    </row>
    <row r="70" spans="4:13" x14ac:dyDescent="0.25">
      <c r="D70" s="134"/>
      <c r="E70" s="134"/>
      <c r="F70" s="135"/>
    </row>
    <row r="71" spans="4:13" x14ac:dyDescent="0.25">
      <c r="D71" s="134"/>
      <c r="E71" s="134"/>
      <c r="F71" s="135"/>
    </row>
    <row r="72" spans="4:13" x14ac:dyDescent="0.25">
      <c r="D72" s="134"/>
      <c r="E72" s="134"/>
      <c r="F72" s="135"/>
    </row>
  </sheetData>
  <mergeCells count="22">
    <mergeCell ref="M44:N44"/>
    <mergeCell ref="K48:L48"/>
    <mergeCell ref="D50:E50"/>
    <mergeCell ref="I50:J50"/>
    <mergeCell ref="K50:L50"/>
    <mergeCell ref="I52:J53"/>
    <mergeCell ref="K52:L53"/>
    <mergeCell ref="H44:I44"/>
    <mergeCell ref="K44:L44"/>
    <mergeCell ref="D45:E45"/>
    <mergeCell ref="D46:E46"/>
    <mergeCell ref="I46:J46"/>
    <mergeCell ref="K46:L46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abSelected="1" workbookViewId="0">
      <selection activeCell="H10" sqref="H10"/>
    </sheetView>
  </sheetViews>
  <sheetFormatPr baseColWidth="10" defaultRowHeight="15" x14ac:dyDescent="0.25"/>
  <cols>
    <col min="1" max="1" width="13.42578125" style="105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60" t="s">
        <v>22</v>
      </c>
      <c r="B1" s="161"/>
      <c r="C1" s="162"/>
      <c r="D1" s="161"/>
      <c r="E1" s="162"/>
      <c r="F1" s="163" t="s">
        <v>28</v>
      </c>
    </row>
    <row r="2" spans="1:7" ht="16.5" thickBot="1" x14ac:dyDescent="0.3">
      <c r="A2" s="140" t="s">
        <v>23</v>
      </c>
      <c r="B2" s="140" t="s">
        <v>24</v>
      </c>
      <c r="C2" s="141" t="s">
        <v>25</v>
      </c>
      <c r="D2" s="140" t="s">
        <v>26</v>
      </c>
      <c r="E2" s="141" t="s">
        <v>27</v>
      </c>
      <c r="F2" s="141" t="s">
        <v>25</v>
      </c>
    </row>
    <row r="3" spans="1:7" ht="18.75" x14ac:dyDescent="0.3">
      <c r="A3" s="142">
        <v>44422</v>
      </c>
      <c r="B3" s="187">
        <v>2232</v>
      </c>
      <c r="C3" s="35">
        <v>3015.96</v>
      </c>
      <c r="D3" s="238" t="s">
        <v>51</v>
      </c>
      <c r="E3" s="9"/>
      <c r="F3" s="144">
        <f>C3-E3</f>
        <v>3015.96</v>
      </c>
    </row>
    <row r="4" spans="1:7" ht="18.75" x14ac:dyDescent="0.3">
      <c r="A4" s="142">
        <v>44422</v>
      </c>
      <c r="B4" s="187">
        <v>2233</v>
      </c>
      <c r="C4" s="35">
        <v>10281</v>
      </c>
      <c r="D4" s="239"/>
      <c r="E4" s="188"/>
      <c r="F4" s="146">
        <f>F3+C4-E4</f>
        <v>13296.96</v>
      </c>
      <c r="G4" s="147"/>
    </row>
    <row r="5" spans="1:7" ht="15.75" x14ac:dyDescent="0.25">
      <c r="A5" s="142">
        <v>44422</v>
      </c>
      <c r="B5" s="187">
        <v>2234</v>
      </c>
      <c r="C5" s="35">
        <v>12746.2</v>
      </c>
      <c r="D5" s="239"/>
      <c r="E5" s="188"/>
      <c r="F5" s="146">
        <f t="shared" ref="F5:F68" si="0">F4+C5-E5</f>
        <v>26043.16</v>
      </c>
    </row>
    <row r="6" spans="1:7" ht="15.75" x14ac:dyDescent="0.25">
      <c r="A6" s="142">
        <v>44422</v>
      </c>
      <c r="B6" s="187">
        <v>2235</v>
      </c>
      <c r="C6" s="35">
        <v>28974.78</v>
      </c>
      <c r="D6" s="239"/>
      <c r="E6" s="188"/>
      <c r="F6" s="146">
        <f t="shared" si="0"/>
        <v>55017.94</v>
      </c>
    </row>
    <row r="7" spans="1:7" ht="15.75" x14ac:dyDescent="0.25">
      <c r="A7" s="142">
        <v>44422</v>
      </c>
      <c r="B7" s="187">
        <v>2236</v>
      </c>
      <c r="C7" s="35">
        <v>44758.6</v>
      </c>
      <c r="D7" s="239"/>
      <c r="E7" s="188"/>
      <c r="F7" s="146">
        <f t="shared" si="0"/>
        <v>99776.540000000008</v>
      </c>
    </row>
    <row r="8" spans="1:7" ht="15.75" x14ac:dyDescent="0.25">
      <c r="A8" s="142">
        <v>44422</v>
      </c>
      <c r="B8" s="187">
        <v>2237</v>
      </c>
      <c r="C8" s="35">
        <v>12841.78</v>
      </c>
      <c r="D8" s="239"/>
      <c r="E8" s="188"/>
      <c r="F8" s="146">
        <f t="shared" si="0"/>
        <v>112618.32</v>
      </c>
    </row>
    <row r="9" spans="1:7" ht="15.75" x14ac:dyDescent="0.25">
      <c r="A9" s="142">
        <v>44422</v>
      </c>
      <c r="B9" s="187">
        <v>2238</v>
      </c>
      <c r="C9" s="35">
        <v>3898.05</v>
      </c>
      <c r="D9" s="239"/>
      <c r="E9" s="188"/>
      <c r="F9" s="146">
        <f t="shared" si="0"/>
        <v>116516.37000000001</v>
      </c>
    </row>
    <row r="10" spans="1:7" ht="19.5" thickBot="1" x14ac:dyDescent="0.35">
      <c r="A10" s="142">
        <v>44422</v>
      </c>
      <c r="B10" s="187">
        <v>2239</v>
      </c>
      <c r="C10" s="35">
        <v>1429</v>
      </c>
      <c r="D10" s="240"/>
      <c r="E10" s="188"/>
      <c r="F10" s="146">
        <f t="shared" si="0"/>
        <v>117945.37000000001</v>
      </c>
      <c r="G10" s="147"/>
    </row>
    <row r="11" spans="1:7" ht="15.75" x14ac:dyDescent="0.25">
      <c r="A11" s="142"/>
      <c r="B11" s="143"/>
      <c r="C11" s="79"/>
      <c r="D11" s="189">
        <v>44428</v>
      </c>
      <c r="E11" s="79">
        <v>117945.37</v>
      </c>
      <c r="F11" s="146">
        <f t="shared" si="0"/>
        <v>0</v>
      </c>
    </row>
    <row r="12" spans="1:7" ht="15.75" x14ac:dyDescent="0.25">
      <c r="A12" s="145">
        <v>44413</v>
      </c>
      <c r="B12" s="143" t="s">
        <v>52</v>
      </c>
      <c r="C12" s="79">
        <v>92873.61</v>
      </c>
      <c r="D12" s="145"/>
      <c r="E12" s="79"/>
      <c r="F12" s="146">
        <f t="shared" si="0"/>
        <v>92873.61</v>
      </c>
    </row>
    <row r="13" spans="1:7" ht="15.75" x14ac:dyDescent="0.25">
      <c r="A13" s="145">
        <v>44414</v>
      </c>
      <c r="B13" s="143" t="s">
        <v>53</v>
      </c>
      <c r="C13" s="79">
        <v>51333.5</v>
      </c>
      <c r="D13" s="145"/>
      <c r="E13" s="79"/>
      <c r="F13" s="146">
        <f t="shared" si="0"/>
        <v>144207.10999999999</v>
      </c>
    </row>
    <row r="14" spans="1:7" ht="15.75" x14ac:dyDescent="0.25">
      <c r="A14" s="145">
        <v>44414</v>
      </c>
      <c r="B14" s="143" t="s">
        <v>54</v>
      </c>
      <c r="C14" s="79">
        <v>7768.2</v>
      </c>
      <c r="D14" s="145"/>
      <c r="E14" s="79"/>
      <c r="F14" s="146">
        <f t="shared" si="0"/>
        <v>151975.31</v>
      </c>
    </row>
    <row r="15" spans="1:7" ht="15.75" x14ac:dyDescent="0.25">
      <c r="A15" s="145">
        <v>44415</v>
      </c>
      <c r="B15" s="143" t="s">
        <v>55</v>
      </c>
      <c r="C15" s="79">
        <v>877.74</v>
      </c>
      <c r="D15" s="145"/>
      <c r="E15" s="79"/>
      <c r="F15" s="146">
        <f t="shared" si="0"/>
        <v>152853.04999999999</v>
      </c>
    </row>
    <row r="16" spans="1:7" ht="15.75" x14ac:dyDescent="0.25">
      <c r="A16" s="145">
        <v>44416</v>
      </c>
      <c r="B16" s="143" t="s">
        <v>56</v>
      </c>
      <c r="C16" s="79">
        <v>39384.800000000003</v>
      </c>
      <c r="D16" s="145"/>
      <c r="E16" s="79"/>
      <c r="F16" s="146">
        <f t="shared" si="0"/>
        <v>192237.84999999998</v>
      </c>
    </row>
    <row r="17" spans="1:7" ht="15.75" x14ac:dyDescent="0.25">
      <c r="A17" s="145">
        <v>44416</v>
      </c>
      <c r="B17" s="143" t="s">
        <v>57</v>
      </c>
      <c r="C17" s="79">
        <v>5342.96</v>
      </c>
      <c r="D17" s="145"/>
      <c r="E17" s="79"/>
      <c r="F17" s="146">
        <f t="shared" si="0"/>
        <v>197580.80999999997</v>
      </c>
    </row>
    <row r="18" spans="1:7" ht="15.75" x14ac:dyDescent="0.25">
      <c r="A18" s="145">
        <v>44417</v>
      </c>
      <c r="B18" s="143" t="s">
        <v>58</v>
      </c>
      <c r="C18" s="79">
        <v>4173.26</v>
      </c>
      <c r="D18" s="145"/>
      <c r="E18" s="79"/>
      <c r="F18" s="146">
        <f t="shared" si="0"/>
        <v>201754.06999999998</v>
      </c>
    </row>
    <row r="19" spans="1:7" ht="15.75" x14ac:dyDescent="0.25">
      <c r="A19" s="145">
        <v>44418</v>
      </c>
      <c r="B19" s="143" t="s">
        <v>59</v>
      </c>
      <c r="C19" s="79">
        <v>55145.36</v>
      </c>
      <c r="D19" s="145">
        <v>44424</v>
      </c>
      <c r="E19" s="79">
        <v>216899.43</v>
      </c>
      <c r="F19" s="190">
        <f t="shared" si="0"/>
        <v>40000</v>
      </c>
    </row>
    <row r="20" spans="1:7" ht="15.75" x14ac:dyDescent="0.25">
      <c r="A20" s="145">
        <v>44419</v>
      </c>
      <c r="B20" s="143" t="s">
        <v>60</v>
      </c>
      <c r="C20" s="79">
        <v>31463.06</v>
      </c>
      <c r="D20" s="145"/>
      <c r="E20" s="79"/>
      <c r="F20" s="146">
        <f t="shared" si="0"/>
        <v>71463.06</v>
      </c>
    </row>
    <row r="21" spans="1:7" ht="15.75" x14ac:dyDescent="0.25">
      <c r="A21" s="145">
        <v>44419</v>
      </c>
      <c r="B21" s="143" t="s">
        <v>61</v>
      </c>
      <c r="C21" s="79">
        <v>1176</v>
      </c>
      <c r="D21" s="145"/>
      <c r="E21" s="79"/>
      <c r="F21" s="146">
        <f t="shared" si="0"/>
        <v>72639.06</v>
      </c>
    </row>
    <row r="22" spans="1:7" ht="18.75" x14ac:dyDescent="0.3">
      <c r="A22" s="145">
        <v>44420</v>
      </c>
      <c r="B22" s="143" t="s">
        <v>62</v>
      </c>
      <c r="C22" s="79">
        <v>47284</v>
      </c>
      <c r="D22" s="145"/>
      <c r="E22" s="79"/>
      <c r="F22" s="146">
        <f t="shared" si="0"/>
        <v>119923.06</v>
      </c>
      <c r="G22" s="147"/>
    </row>
    <row r="23" spans="1:7" ht="15.75" x14ac:dyDescent="0.25">
      <c r="A23" s="145">
        <v>44421</v>
      </c>
      <c r="B23" s="143" t="s">
        <v>63</v>
      </c>
      <c r="C23" s="79">
        <v>11800</v>
      </c>
      <c r="D23" s="145"/>
      <c r="E23" s="79"/>
      <c r="F23" s="146">
        <f t="shared" si="0"/>
        <v>131723.06</v>
      </c>
    </row>
    <row r="24" spans="1:7" ht="15.75" x14ac:dyDescent="0.25">
      <c r="A24" s="145">
        <v>44421</v>
      </c>
      <c r="B24" s="143" t="s">
        <v>64</v>
      </c>
      <c r="C24" s="79">
        <v>17041.91</v>
      </c>
      <c r="D24" s="145"/>
      <c r="E24" s="79"/>
      <c r="F24" s="146">
        <f t="shared" si="0"/>
        <v>148764.97</v>
      </c>
    </row>
    <row r="25" spans="1:7" ht="15.75" x14ac:dyDescent="0.25">
      <c r="A25" s="145">
        <v>44422</v>
      </c>
      <c r="B25" s="143" t="s">
        <v>65</v>
      </c>
      <c r="C25" s="79">
        <v>60116.94</v>
      </c>
      <c r="D25" s="145"/>
      <c r="E25" s="79"/>
      <c r="F25" s="146">
        <f t="shared" si="0"/>
        <v>208881.91</v>
      </c>
    </row>
    <row r="26" spans="1:7" ht="15.75" x14ac:dyDescent="0.25">
      <c r="A26" s="145">
        <v>44422</v>
      </c>
      <c r="B26" s="143" t="s">
        <v>66</v>
      </c>
      <c r="C26" s="79">
        <v>7818.2</v>
      </c>
      <c r="D26" s="145"/>
      <c r="E26" s="79"/>
      <c r="F26" s="146">
        <f t="shared" si="0"/>
        <v>216700.11000000002</v>
      </c>
    </row>
    <row r="27" spans="1:7" ht="15.75" x14ac:dyDescent="0.25">
      <c r="A27" s="145">
        <v>44424</v>
      </c>
      <c r="B27" s="143" t="s">
        <v>67</v>
      </c>
      <c r="C27" s="79">
        <v>49269.2</v>
      </c>
      <c r="D27" s="145">
        <v>44428</v>
      </c>
      <c r="E27" s="79">
        <v>235944.57</v>
      </c>
      <c r="F27" s="190">
        <f t="shared" si="0"/>
        <v>30024.739999999991</v>
      </c>
    </row>
    <row r="28" spans="1:7" ht="15.75" x14ac:dyDescent="0.25">
      <c r="A28" s="145"/>
      <c r="B28" s="143"/>
      <c r="C28" s="79"/>
      <c r="D28" s="145"/>
      <c r="E28" s="79"/>
      <c r="F28" s="146">
        <f t="shared" si="0"/>
        <v>30024.739999999991</v>
      </c>
    </row>
    <row r="29" spans="1:7" ht="15.75" x14ac:dyDescent="0.25">
      <c r="A29" s="145"/>
      <c r="B29" s="143"/>
      <c r="C29" s="79"/>
      <c r="D29" s="145"/>
      <c r="E29" s="79"/>
      <c r="F29" s="146">
        <f t="shared" si="0"/>
        <v>30024.739999999991</v>
      </c>
    </row>
    <row r="30" spans="1:7" ht="18.75" x14ac:dyDescent="0.3">
      <c r="A30" s="145"/>
      <c r="B30" s="143"/>
      <c r="C30" s="79"/>
      <c r="D30" s="145"/>
      <c r="E30" s="79"/>
      <c r="F30" s="146">
        <f t="shared" si="0"/>
        <v>30024.739999999991</v>
      </c>
      <c r="G30" s="147"/>
    </row>
    <row r="31" spans="1:7" ht="15.75" x14ac:dyDescent="0.25">
      <c r="A31" s="145"/>
      <c r="B31" s="143"/>
      <c r="C31" s="79"/>
      <c r="D31" s="145"/>
      <c r="E31" s="79"/>
      <c r="F31" s="146">
        <f t="shared" si="0"/>
        <v>30024.739999999991</v>
      </c>
    </row>
    <row r="32" spans="1:7" ht="15.75" x14ac:dyDescent="0.25">
      <c r="A32" s="145"/>
      <c r="B32" s="143"/>
      <c r="C32" s="79"/>
      <c r="D32" s="145"/>
      <c r="E32" s="79"/>
      <c r="F32" s="146">
        <f t="shared" si="0"/>
        <v>30024.739999999991</v>
      </c>
    </row>
    <row r="33" spans="1:6" ht="15.75" x14ac:dyDescent="0.25">
      <c r="A33" s="145"/>
      <c r="B33" s="143"/>
      <c r="C33" s="79"/>
      <c r="D33" s="145"/>
      <c r="E33" s="79"/>
      <c r="F33" s="146">
        <f t="shared" si="0"/>
        <v>30024.739999999991</v>
      </c>
    </row>
    <row r="34" spans="1:6" ht="15.75" x14ac:dyDescent="0.25">
      <c r="A34" s="145"/>
      <c r="B34" s="143"/>
      <c r="C34" s="79"/>
      <c r="D34" s="145"/>
      <c r="E34" s="79"/>
      <c r="F34" s="146">
        <f t="shared" si="0"/>
        <v>30024.739999999991</v>
      </c>
    </row>
    <row r="35" spans="1:6" ht="15.75" x14ac:dyDescent="0.25">
      <c r="A35" s="145"/>
      <c r="B35" s="143"/>
      <c r="C35" s="79"/>
      <c r="D35" s="145"/>
      <c r="E35" s="79"/>
      <c r="F35" s="146">
        <f t="shared" si="0"/>
        <v>30024.739999999991</v>
      </c>
    </row>
    <row r="36" spans="1:6" ht="15.75" x14ac:dyDescent="0.25">
      <c r="A36" s="145"/>
      <c r="B36" s="143"/>
      <c r="C36" s="79"/>
      <c r="D36" s="145"/>
      <c r="E36" s="79"/>
      <c r="F36" s="146">
        <f t="shared" si="0"/>
        <v>30024.739999999991</v>
      </c>
    </row>
    <row r="37" spans="1:6" ht="15.75" x14ac:dyDescent="0.25">
      <c r="A37" s="145"/>
      <c r="B37" s="143"/>
      <c r="C37" s="79"/>
      <c r="D37" s="145"/>
      <c r="E37" s="79"/>
      <c r="F37" s="146">
        <f t="shared" si="0"/>
        <v>30024.739999999991</v>
      </c>
    </row>
    <row r="38" spans="1:6" ht="15.75" x14ac:dyDescent="0.25">
      <c r="A38" s="145"/>
      <c r="B38" s="143"/>
      <c r="C38" s="79"/>
      <c r="D38" s="145"/>
      <c r="E38" s="79"/>
      <c r="F38" s="146">
        <f t="shared" si="0"/>
        <v>30024.739999999991</v>
      </c>
    </row>
    <row r="39" spans="1:6" ht="15.75" x14ac:dyDescent="0.25">
      <c r="A39" s="145"/>
      <c r="B39" s="143"/>
      <c r="C39" s="79"/>
      <c r="D39" s="145"/>
      <c r="E39" s="79"/>
      <c r="F39" s="146">
        <f t="shared" si="0"/>
        <v>30024.739999999991</v>
      </c>
    </row>
    <row r="40" spans="1:6" ht="15.75" x14ac:dyDescent="0.25">
      <c r="A40" s="145"/>
      <c r="B40" s="143"/>
      <c r="C40" s="79"/>
      <c r="D40" s="145"/>
      <c r="E40" s="79"/>
      <c r="F40" s="146">
        <f t="shared" si="0"/>
        <v>30024.739999999991</v>
      </c>
    </row>
    <row r="41" spans="1:6" ht="15.75" x14ac:dyDescent="0.25">
      <c r="A41" s="145"/>
      <c r="B41" s="143"/>
      <c r="C41" s="79"/>
      <c r="D41" s="145"/>
      <c r="E41" s="79"/>
      <c r="F41" s="146">
        <f t="shared" si="0"/>
        <v>30024.739999999991</v>
      </c>
    </row>
    <row r="42" spans="1:6" ht="15.75" x14ac:dyDescent="0.25">
      <c r="A42" s="145"/>
      <c r="B42" s="143"/>
      <c r="C42" s="79"/>
      <c r="D42" s="145"/>
      <c r="E42" s="79"/>
      <c r="F42" s="146">
        <f t="shared" si="0"/>
        <v>30024.739999999991</v>
      </c>
    </row>
    <row r="43" spans="1:6" ht="15.75" x14ac:dyDescent="0.25">
      <c r="A43" s="145"/>
      <c r="B43" s="143"/>
      <c r="C43" s="79"/>
      <c r="D43" s="145"/>
      <c r="E43" s="79"/>
      <c r="F43" s="146">
        <f t="shared" si="0"/>
        <v>30024.739999999991</v>
      </c>
    </row>
    <row r="44" spans="1:6" ht="15.75" x14ac:dyDescent="0.25">
      <c r="A44" s="145"/>
      <c r="B44" s="143"/>
      <c r="C44" s="79"/>
      <c r="D44" s="145"/>
      <c r="E44" s="79"/>
      <c r="F44" s="146">
        <f t="shared" si="0"/>
        <v>30024.739999999991</v>
      </c>
    </row>
    <row r="45" spans="1:6" ht="15.75" x14ac:dyDescent="0.25">
      <c r="A45" s="145"/>
      <c r="B45" s="143"/>
      <c r="C45" s="79"/>
      <c r="D45" s="145"/>
      <c r="E45" s="79"/>
      <c r="F45" s="146">
        <f t="shared" si="0"/>
        <v>30024.739999999991</v>
      </c>
    </row>
    <row r="46" spans="1:6" ht="15.75" x14ac:dyDescent="0.25">
      <c r="A46" s="145"/>
      <c r="B46" s="143"/>
      <c r="C46" s="79"/>
      <c r="D46" s="145"/>
      <c r="E46" s="79"/>
      <c r="F46" s="146">
        <f t="shared" si="0"/>
        <v>30024.739999999991</v>
      </c>
    </row>
    <row r="47" spans="1:6" ht="15.75" x14ac:dyDescent="0.25">
      <c r="A47" s="145"/>
      <c r="B47" s="143"/>
      <c r="C47" s="79"/>
      <c r="D47" s="145"/>
      <c r="E47" s="79"/>
      <c r="F47" s="146">
        <f t="shared" si="0"/>
        <v>30024.739999999991</v>
      </c>
    </row>
    <row r="48" spans="1:6" ht="15.75" x14ac:dyDescent="0.25">
      <c r="A48" s="145"/>
      <c r="B48" s="143"/>
      <c r="C48" s="79"/>
      <c r="D48" s="145"/>
      <c r="E48" s="79"/>
      <c r="F48" s="146">
        <f t="shared" si="0"/>
        <v>30024.739999999991</v>
      </c>
    </row>
    <row r="49" spans="1:6" ht="15.75" x14ac:dyDescent="0.25">
      <c r="A49" s="145"/>
      <c r="B49" s="143"/>
      <c r="C49" s="79"/>
      <c r="D49" s="145"/>
      <c r="E49" s="79"/>
      <c r="F49" s="146">
        <f t="shared" si="0"/>
        <v>30024.739999999991</v>
      </c>
    </row>
    <row r="50" spans="1:6" ht="15.75" x14ac:dyDescent="0.25">
      <c r="A50" s="145"/>
      <c r="B50" s="143"/>
      <c r="C50" s="79"/>
      <c r="D50" s="145"/>
      <c r="E50" s="79"/>
      <c r="F50" s="146">
        <f t="shared" si="0"/>
        <v>30024.739999999991</v>
      </c>
    </row>
    <row r="51" spans="1:6" ht="15.75" x14ac:dyDescent="0.25">
      <c r="A51" s="145"/>
      <c r="B51" s="143"/>
      <c r="C51" s="79"/>
      <c r="D51" s="145"/>
      <c r="E51" s="79"/>
      <c r="F51" s="146">
        <f t="shared" si="0"/>
        <v>30024.739999999991</v>
      </c>
    </row>
    <row r="52" spans="1:6" ht="15.75" x14ac:dyDescent="0.25">
      <c r="A52" s="145"/>
      <c r="B52" s="143"/>
      <c r="C52" s="79"/>
      <c r="D52" s="145"/>
      <c r="E52" s="79"/>
      <c r="F52" s="146">
        <f t="shared" si="0"/>
        <v>30024.739999999991</v>
      </c>
    </row>
    <row r="53" spans="1:6" ht="15.75" x14ac:dyDescent="0.25">
      <c r="A53" s="145"/>
      <c r="B53" s="143"/>
      <c r="C53" s="79"/>
      <c r="D53" s="145"/>
      <c r="E53" s="79"/>
      <c r="F53" s="146">
        <f t="shared" si="0"/>
        <v>30024.739999999991</v>
      </c>
    </row>
    <row r="54" spans="1:6" ht="15.75" hidden="1" x14ac:dyDescent="0.25">
      <c r="A54" s="142"/>
      <c r="B54" s="143"/>
      <c r="C54" s="79"/>
      <c r="D54" s="145"/>
      <c r="E54" s="79"/>
      <c r="F54" s="146">
        <f t="shared" si="0"/>
        <v>30024.739999999991</v>
      </c>
    </row>
    <row r="55" spans="1:6" ht="15.75" hidden="1" x14ac:dyDescent="0.25">
      <c r="A55" s="142"/>
      <c r="B55" s="143"/>
      <c r="C55" s="79"/>
      <c r="D55" s="145"/>
      <c r="E55" s="79"/>
      <c r="F55" s="146">
        <f t="shared" si="0"/>
        <v>30024.739999999991</v>
      </c>
    </row>
    <row r="56" spans="1:6" ht="15.75" hidden="1" x14ac:dyDescent="0.25">
      <c r="A56" s="142"/>
      <c r="B56" s="143"/>
      <c r="C56" s="79"/>
      <c r="D56" s="145"/>
      <c r="E56" s="79"/>
      <c r="F56" s="146">
        <f t="shared" si="0"/>
        <v>30024.739999999991</v>
      </c>
    </row>
    <row r="57" spans="1:6" ht="15.75" hidden="1" x14ac:dyDescent="0.25">
      <c r="A57" s="145"/>
      <c r="B57" s="143"/>
      <c r="C57" s="79"/>
      <c r="D57" s="145"/>
      <c r="E57" s="79"/>
      <c r="F57" s="146">
        <f t="shared" si="0"/>
        <v>30024.739999999991</v>
      </c>
    </row>
    <row r="58" spans="1:6" ht="15.75" hidden="1" x14ac:dyDescent="0.25">
      <c r="A58" s="145"/>
      <c r="B58" s="143"/>
      <c r="C58" s="79"/>
      <c r="D58" s="145"/>
      <c r="E58" s="79"/>
      <c r="F58" s="146">
        <f t="shared" si="0"/>
        <v>30024.739999999991</v>
      </c>
    </row>
    <row r="59" spans="1:6" ht="15.75" hidden="1" x14ac:dyDescent="0.25">
      <c r="A59" s="145"/>
      <c r="B59" s="143"/>
      <c r="C59" s="79"/>
      <c r="D59" s="145"/>
      <c r="E59" s="79"/>
      <c r="F59" s="146">
        <f t="shared" si="0"/>
        <v>30024.739999999991</v>
      </c>
    </row>
    <row r="60" spans="1:6" ht="15.75" hidden="1" x14ac:dyDescent="0.25">
      <c r="A60" s="142"/>
      <c r="B60" s="143"/>
      <c r="C60" s="79"/>
      <c r="D60" s="145"/>
      <c r="E60" s="79"/>
      <c r="F60" s="146">
        <f t="shared" si="0"/>
        <v>30024.739999999991</v>
      </c>
    </row>
    <row r="61" spans="1:6" ht="15.75" hidden="1" x14ac:dyDescent="0.25">
      <c r="A61" s="142"/>
      <c r="B61" s="143"/>
      <c r="C61" s="79"/>
      <c r="D61" s="145"/>
      <c r="E61" s="79"/>
      <c r="F61" s="146">
        <f t="shared" si="0"/>
        <v>30024.739999999991</v>
      </c>
    </row>
    <row r="62" spans="1:6" ht="15.75" hidden="1" x14ac:dyDescent="0.25">
      <c r="A62" s="142"/>
      <c r="B62" s="143"/>
      <c r="C62" s="79"/>
      <c r="D62" s="145"/>
      <c r="E62" s="79"/>
      <c r="F62" s="146">
        <f t="shared" si="0"/>
        <v>30024.739999999991</v>
      </c>
    </row>
    <row r="63" spans="1:6" ht="15.75" hidden="1" x14ac:dyDescent="0.25">
      <c r="A63" s="142"/>
      <c r="B63" s="143"/>
      <c r="C63" s="79"/>
      <c r="D63" s="145"/>
      <c r="E63" s="79"/>
      <c r="F63" s="146">
        <f t="shared" si="0"/>
        <v>30024.739999999991</v>
      </c>
    </row>
    <row r="64" spans="1:6" ht="15.75" hidden="1" x14ac:dyDescent="0.25">
      <c r="A64" s="142"/>
      <c r="B64" s="143"/>
      <c r="C64" s="79"/>
      <c r="D64" s="145"/>
      <c r="E64" s="79"/>
      <c r="F64" s="146">
        <f t="shared" si="0"/>
        <v>30024.739999999991</v>
      </c>
    </row>
    <row r="65" spans="1:6" ht="15.75" hidden="1" x14ac:dyDescent="0.25">
      <c r="A65" s="142"/>
      <c r="B65" s="143"/>
      <c r="C65" s="79"/>
      <c r="D65" s="145"/>
      <c r="E65" s="79"/>
      <c r="F65" s="146">
        <f t="shared" si="0"/>
        <v>30024.739999999991</v>
      </c>
    </row>
    <row r="66" spans="1:6" ht="15.75" hidden="1" x14ac:dyDescent="0.25">
      <c r="A66" s="142"/>
      <c r="B66" s="143"/>
      <c r="C66" s="79"/>
      <c r="D66" s="145"/>
      <c r="E66" s="79"/>
      <c r="F66" s="146">
        <f t="shared" si="0"/>
        <v>30024.739999999991</v>
      </c>
    </row>
    <row r="67" spans="1:6" ht="15.75" hidden="1" x14ac:dyDescent="0.25">
      <c r="A67" s="142"/>
      <c r="B67" s="143"/>
      <c r="C67" s="79"/>
      <c r="D67" s="145"/>
      <c r="E67" s="79"/>
      <c r="F67" s="146">
        <f t="shared" si="0"/>
        <v>30024.739999999991</v>
      </c>
    </row>
    <row r="68" spans="1:6" ht="15.75" hidden="1" x14ac:dyDescent="0.25">
      <c r="A68" s="142"/>
      <c r="B68" s="143"/>
      <c r="C68" s="79"/>
      <c r="D68" s="145"/>
      <c r="E68" s="79"/>
      <c r="F68" s="146">
        <f t="shared" si="0"/>
        <v>30024.739999999991</v>
      </c>
    </row>
    <row r="69" spans="1:6" ht="15.75" hidden="1" x14ac:dyDescent="0.25">
      <c r="A69" s="142"/>
      <c r="B69" s="143"/>
      <c r="C69" s="79"/>
      <c r="D69" s="145"/>
      <c r="E69" s="79"/>
      <c r="F69" s="146">
        <f t="shared" ref="F69:F97" si="1">F68+C69-E69</f>
        <v>30024.739999999991</v>
      </c>
    </row>
    <row r="70" spans="1:6" ht="15.75" hidden="1" x14ac:dyDescent="0.25">
      <c r="A70" s="142"/>
      <c r="B70" s="143"/>
      <c r="C70" s="79"/>
      <c r="D70" s="145"/>
      <c r="E70" s="79"/>
      <c r="F70" s="146">
        <f t="shared" si="1"/>
        <v>30024.739999999991</v>
      </c>
    </row>
    <row r="71" spans="1:6" ht="15.75" hidden="1" x14ac:dyDescent="0.25">
      <c r="A71" s="142"/>
      <c r="B71" s="143"/>
      <c r="C71" s="79"/>
      <c r="D71" s="145"/>
      <c r="E71" s="79"/>
      <c r="F71" s="146">
        <f t="shared" si="1"/>
        <v>30024.739999999991</v>
      </c>
    </row>
    <row r="72" spans="1:6" ht="15.75" hidden="1" x14ac:dyDescent="0.25">
      <c r="A72" s="142"/>
      <c r="B72" s="143"/>
      <c r="C72" s="79"/>
      <c r="D72" s="145"/>
      <c r="E72" s="79"/>
      <c r="F72" s="146">
        <f t="shared" si="1"/>
        <v>30024.739999999991</v>
      </c>
    </row>
    <row r="73" spans="1:6" ht="15.75" hidden="1" x14ac:dyDescent="0.25">
      <c r="A73" s="142"/>
      <c r="B73" s="143"/>
      <c r="C73" s="79"/>
      <c r="D73" s="145"/>
      <c r="E73" s="79"/>
      <c r="F73" s="146">
        <f t="shared" si="1"/>
        <v>30024.739999999991</v>
      </c>
    </row>
    <row r="74" spans="1:6" ht="15.75" hidden="1" x14ac:dyDescent="0.25">
      <c r="A74" s="142"/>
      <c r="B74" s="143"/>
      <c r="C74" s="79"/>
      <c r="D74" s="145"/>
      <c r="E74" s="79"/>
      <c r="F74" s="146">
        <f t="shared" si="1"/>
        <v>30024.739999999991</v>
      </c>
    </row>
    <row r="75" spans="1:6" ht="15.75" hidden="1" x14ac:dyDescent="0.25">
      <c r="A75" s="142"/>
      <c r="B75" s="143"/>
      <c r="C75" s="79"/>
      <c r="D75" s="145"/>
      <c r="E75" s="79"/>
      <c r="F75" s="146">
        <f t="shared" si="1"/>
        <v>30024.739999999991</v>
      </c>
    </row>
    <row r="76" spans="1:6" ht="15.75" hidden="1" x14ac:dyDescent="0.25">
      <c r="A76" s="142"/>
      <c r="B76" s="143"/>
      <c r="C76" s="79"/>
      <c r="D76" s="145"/>
      <c r="E76" s="79"/>
      <c r="F76" s="146">
        <f t="shared" si="1"/>
        <v>30024.739999999991</v>
      </c>
    </row>
    <row r="77" spans="1:6" ht="15.75" hidden="1" x14ac:dyDescent="0.25">
      <c r="A77" s="142"/>
      <c r="B77" s="143"/>
      <c r="C77" s="79"/>
      <c r="D77" s="145"/>
      <c r="E77" s="79"/>
      <c r="F77" s="146">
        <f t="shared" si="1"/>
        <v>30024.739999999991</v>
      </c>
    </row>
    <row r="78" spans="1:6" ht="15.75" hidden="1" x14ac:dyDescent="0.25">
      <c r="A78" s="142"/>
      <c r="B78" s="143"/>
      <c r="C78" s="79"/>
      <c r="D78" s="145"/>
      <c r="E78" s="79"/>
      <c r="F78" s="146">
        <f t="shared" si="1"/>
        <v>30024.739999999991</v>
      </c>
    </row>
    <row r="79" spans="1:6" ht="15.75" hidden="1" x14ac:dyDescent="0.25">
      <c r="A79" s="142"/>
      <c r="B79" s="143"/>
      <c r="C79" s="79"/>
      <c r="D79" s="145"/>
      <c r="E79" s="79"/>
      <c r="F79" s="146">
        <f t="shared" si="1"/>
        <v>30024.739999999991</v>
      </c>
    </row>
    <row r="80" spans="1:6" ht="15.75" hidden="1" x14ac:dyDescent="0.25">
      <c r="A80" s="142"/>
      <c r="B80" s="143"/>
      <c r="C80" s="79"/>
      <c r="D80" s="145"/>
      <c r="E80" s="79"/>
      <c r="F80" s="146">
        <f t="shared" si="1"/>
        <v>30024.739999999991</v>
      </c>
    </row>
    <row r="81" spans="1:6" ht="15.75" hidden="1" x14ac:dyDescent="0.25">
      <c r="A81" s="148"/>
      <c r="B81" s="149"/>
      <c r="C81" s="83"/>
      <c r="D81" s="150"/>
      <c r="E81" s="83"/>
      <c r="F81" s="146">
        <f t="shared" si="1"/>
        <v>30024.739999999991</v>
      </c>
    </row>
    <row r="82" spans="1:6" ht="15.75" hidden="1" x14ac:dyDescent="0.25">
      <c r="A82" s="148"/>
      <c r="B82" s="149"/>
      <c r="C82" s="83"/>
      <c r="D82" s="150"/>
      <c r="E82" s="83"/>
      <c r="F82" s="146">
        <f t="shared" si="1"/>
        <v>30024.739999999991</v>
      </c>
    </row>
    <row r="83" spans="1:6" ht="15.75" hidden="1" x14ac:dyDescent="0.25">
      <c r="A83" s="148"/>
      <c r="B83" s="149"/>
      <c r="C83" s="83"/>
      <c r="D83" s="150"/>
      <c r="E83" s="83"/>
      <c r="F83" s="146">
        <f t="shared" si="1"/>
        <v>30024.739999999991</v>
      </c>
    </row>
    <row r="84" spans="1:6" ht="15.75" hidden="1" x14ac:dyDescent="0.25">
      <c r="A84" s="148"/>
      <c r="B84" s="149"/>
      <c r="C84" s="83"/>
      <c r="D84" s="150"/>
      <c r="E84" s="83"/>
      <c r="F84" s="146">
        <f t="shared" si="1"/>
        <v>30024.739999999991</v>
      </c>
    </row>
    <row r="85" spans="1:6" ht="15.75" hidden="1" x14ac:dyDescent="0.25">
      <c r="A85" s="148"/>
      <c r="B85" s="149"/>
      <c r="C85" s="83"/>
      <c r="D85" s="150"/>
      <c r="E85" s="83"/>
      <c r="F85" s="146">
        <f t="shared" si="1"/>
        <v>30024.739999999991</v>
      </c>
    </row>
    <row r="86" spans="1:6" ht="15.75" hidden="1" x14ac:dyDescent="0.25">
      <c r="A86" s="148"/>
      <c r="B86" s="149"/>
      <c r="C86" s="83"/>
      <c r="D86" s="150"/>
      <c r="E86" s="83"/>
      <c r="F86" s="146">
        <f t="shared" si="1"/>
        <v>30024.739999999991</v>
      </c>
    </row>
    <row r="87" spans="1:6" ht="15.75" hidden="1" x14ac:dyDescent="0.25">
      <c r="A87" s="151"/>
      <c r="B87" s="152"/>
      <c r="C87" s="79"/>
      <c r="D87" s="153"/>
      <c r="E87" s="79"/>
      <c r="F87" s="146">
        <f t="shared" si="1"/>
        <v>30024.739999999991</v>
      </c>
    </row>
    <row r="88" spans="1:6" ht="15.75" hidden="1" x14ac:dyDescent="0.25">
      <c r="A88" s="151"/>
      <c r="B88" s="152"/>
      <c r="C88" s="79"/>
      <c r="D88" s="153"/>
      <c r="E88" s="79"/>
      <c r="F88" s="146">
        <f t="shared" si="1"/>
        <v>30024.739999999991</v>
      </c>
    </row>
    <row r="89" spans="1:6" ht="15.75" hidden="1" x14ac:dyDescent="0.25">
      <c r="A89" s="151"/>
      <c r="B89" s="152"/>
      <c r="C89" s="79"/>
      <c r="D89" s="153"/>
      <c r="E89" s="79"/>
      <c r="F89" s="146">
        <f t="shared" si="1"/>
        <v>30024.739999999991</v>
      </c>
    </row>
    <row r="90" spans="1:6" ht="15.75" hidden="1" x14ac:dyDescent="0.25">
      <c r="A90" s="151"/>
      <c r="B90" s="152"/>
      <c r="C90" s="79"/>
      <c r="D90" s="153"/>
      <c r="E90" s="79"/>
      <c r="F90" s="146">
        <f t="shared" si="1"/>
        <v>30024.739999999991</v>
      </c>
    </row>
    <row r="91" spans="1:6" ht="15.75" hidden="1" x14ac:dyDescent="0.25">
      <c r="A91" s="151"/>
      <c r="B91" s="152"/>
      <c r="C91" s="79"/>
      <c r="D91" s="153"/>
      <c r="E91" s="79"/>
      <c r="F91" s="146">
        <f t="shared" si="1"/>
        <v>30024.739999999991</v>
      </c>
    </row>
    <row r="92" spans="1:6" ht="15.75" hidden="1" x14ac:dyDescent="0.25">
      <c r="A92" s="151"/>
      <c r="B92" s="152"/>
      <c r="C92" s="79"/>
      <c r="D92" s="153"/>
      <c r="E92" s="79"/>
      <c r="F92" s="146">
        <f t="shared" si="1"/>
        <v>30024.739999999991</v>
      </c>
    </row>
    <row r="93" spans="1:6" ht="15.75" hidden="1" x14ac:dyDescent="0.25">
      <c r="A93" s="151"/>
      <c r="B93" s="152"/>
      <c r="C93" s="79"/>
      <c r="D93" s="153"/>
      <c r="E93" s="79"/>
      <c r="F93" s="146">
        <f t="shared" si="1"/>
        <v>30024.739999999991</v>
      </c>
    </row>
    <row r="94" spans="1:6" ht="15.75" hidden="1" x14ac:dyDescent="0.25">
      <c r="A94" s="151"/>
      <c r="B94" s="152"/>
      <c r="C94" s="79"/>
      <c r="D94" s="153"/>
      <c r="E94" s="79"/>
      <c r="F94" s="146">
        <f t="shared" si="1"/>
        <v>30024.739999999991</v>
      </c>
    </row>
    <row r="95" spans="1:6" ht="15.75" hidden="1" x14ac:dyDescent="0.25">
      <c r="A95" s="151"/>
      <c r="B95" s="152"/>
      <c r="C95" s="79"/>
      <c r="D95" s="153"/>
      <c r="E95" s="79"/>
      <c r="F95" s="146">
        <f t="shared" si="1"/>
        <v>30024.739999999991</v>
      </c>
    </row>
    <row r="96" spans="1:6" ht="15.75" x14ac:dyDescent="0.25">
      <c r="A96" s="151"/>
      <c r="B96" s="152"/>
      <c r="C96" s="79"/>
      <c r="D96" s="153"/>
      <c r="E96" s="79"/>
      <c r="F96" s="146">
        <f t="shared" si="1"/>
        <v>30024.739999999991</v>
      </c>
    </row>
    <row r="97" spans="1:6" ht="16.5" thickBot="1" x14ac:dyDescent="0.3">
      <c r="A97" s="154"/>
      <c r="B97" s="155"/>
      <c r="C97" s="156">
        <v>0</v>
      </c>
      <c r="D97" s="157"/>
      <c r="E97" s="156"/>
      <c r="F97" s="146">
        <f t="shared" si="1"/>
        <v>30024.739999999991</v>
      </c>
    </row>
    <row r="98" spans="1:6" ht="19.5" thickTop="1" x14ac:dyDescent="0.3">
      <c r="B98" s="105"/>
      <c r="C98" s="3">
        <f>SUM(C3:C97)</f>
        <v>600814.10999999987</v>
      </c>
      <c r="D98" s="104"/>
      <c r="E98" s="3">
        <f>SUM(E3:E97)</f>
        <v>570789.37</v>
      </c>
      <c r="F98" s="158">
        <f>F97</f>
        <v>30024.739999999991</v>
      </c>
    </row>
    <row r="99" spans="1:6" x14ac:dyDescent="0.25">
      <c r="B99" s="105"/>
      <c r="C99" s="3"/>
      <c r="D99" s="104"/>
      <c r="E99" s="4"/>
      <c r="F99" s="3"/>
    </row>
    <row r="100" spans="1:6" x14ac:dyDescent="0.25">
      <c r="B100" s="105"/>
      <c r="C100" s="3"/>
      <c r="D100" s="104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9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0:G52"/>
  <sheetViews>
    <sheetView topLeftCell="A22" workbookViewId="0">
      <selection activeCell="E27" sqref="E2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30" ht="14.25" customHeight="1" x14ac:dyDescent="0.25"/>
    <row r="36" spans="1:7" ht="14.25" customHeight="1" x14ac:dyDescent="0.25"/>
    <row r="43" spans="1:7" ht="15.75" thickBot="1" x14ac:dyDescent="0.3"/>
    <row r="44" spans="1:7" ht="16.5" thickBot="1" x14ac:dyDescent="0.3">
      <c r="A44" s="168"/>
      <c r="B44" s="241" t="s">
        <v>32</v>
      </c>
      <c r="C44" s="242"/>
      <c r="D44" s="242"/>
      <c r="E44" s="243"/>
      <c r="F44" s="3"/>
    </row>
    <row r="45" spans="1:7" ht="19.5" customHeight="1" x14ac:dyDescent="0.25">
      <c r="A45" s="175">
        <v>44439</v>
      </c>
      <c r="B45" s="176" t="s">
        <v>75</v>
      </c>
      <c r="C45" s="177">
        <v>140</v>
      </c>
      <c r="D45" s="178" t="s">
        <v>33</v>
      </c>
      <c r="E45" s="179" t="s">
        <v>49</v>
      </c>
      <c r="F45" s="108">
        <v>0</v>
      </c>
      <c r="G45" s="244" t="s">
        <v>73</v>
      </c>
    </row>
    <row r="46" spans="1:7" ht="19.5" customHeight="1" x14ac:dyDescent="0.25">
      <c r="A46" s="175"/>
      <c r="B46" s="176" t="s">
        <v>49</v>
      </c>
      <c r="C46" s="177">
        <v>0</v>
      </c>
      <c r="D46" s="180" t="s">
        <v>33</v>
      </c>
      <c r="E46" s="179" t="s">
        <v>34</v>
      </c>
      <c r="F46" s="108">
        <v>0</v>
      </c>
      <c r="G46" s="245"/>
    </row>
    <row r="47" spans="1:7" ht="19.5" hidden="1" customHeight="1" x14ac:dyDescent="0.25">
      <c r="A47" s="175"/>
      <c r="B47" s="176" t="s">
        <v>34</v>
      </c>
      <c r="C47" s="177">
        <v>0</v>
      </c>
      <c r="D47" s="180" t="s">
        <v>33</v>
      </c>
      <c r="E47" s="184" t="s">
        <v>34</v>
      </c>
      <c r="F47" s="108">
        <v>0</v>
      </c>
    </row>
    <row r="48" spans="1:7" ht="19.5" hidden="1" customHeight="1" x14ac:dyDescent="0.25">
      <c r="A48" s="175"/>
      <c r="B48" s="176" t="s">
        <v>34</v>
      </c>
      <c r="C48" s="177">
        <v>0</v>
      </c>
      <c r="D48" s="180" t="s">
        <v>33</v>
      </c>
      <c r="E48" s="184" t="s">
        <v>34</v>
      </c>
      <c r="F48" s="108">
        <v>0</v>
      </c>
    </row>
    <row r="49" spans="1:6" ht="15.75" hidden="1" x14ac:dyDescent="0.25">
      <c r="A49" s="169"/>
      <c r="B49" s="170" t="s">
        <v>34</v>
      </c>
      <c r="C49" s="171">
        <v>0</v>
      </c>
      <c r="D49" s="172" t="s">
        <v>33</v>
      </c>
      <c r="E49" s="184" t="s">
        <v>34</v>
      </c>
      <c r="F49" s="108">
        <v>0</v>
      </c>
    </row>
    <row r="50" spans="1:6" ht="15.75" hidden="1" x14ac:dyDescent="0.25">
      <c r="A50" s="169"/>
      <c r="B50" s="170" t="s">
        <v>34</v>
      </c>
      <c r="C50" s="171">
        <v>0</v>
      </c>
      <c r="D50" s="172" t="s">
        <v>33</v>
      </c>
      <c r="E50" s="184" t="s">
        <v>34</v>
      </c>
      <c r="F50" s="108">
        <v>0</v>
      </c>
    </row>
    <row r="51" spans="1:6" ht="15.75" hidden="1" x14ac:dyDescent="0.25">
      <c r="A51" s="169"/>
      <c r="B51" s="170" t="s">
        <v>34</v>
      </c>
      <c r="C51" s="171">
        <v>0</v>
      </c>
      <c r="D51" s="172" t="s">
        <v>33</v>
      </c>
      <c r="E51" s="184" t="s">
        <v>34</v>
      </c>
      <c r="F51" s="108">
        <v>0</v>
      </c>
    </row>
    <row r="52" spans="1:6" ht="16.5" hidden="1" thickBot="1" x14ac:dyDescent="0.3">
      <c r="A52" s="173"/>
      <c r="B52" s="170" t="s">
        <v>34</v>
      </c>
      <c r="C52" s="171">
        <v>0</v>
      </c>
      <c r="D52" s="174" t="s">
        <v>33</v>
      </c>
      <c r="E52" s="184" t="s">
        <v>34</v>
      </c>
      <c r="F52" s="108">
        <v>0</v>
      </c>
    </row>
  </sheetData>
  <mergeCells count="2">
    <mergeCell ref="B44:E44"/>
    <mergeCell ref="G45:G46"/>
  </mergeCells>
  <pageMargins left="0.39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 G O S T O    2 0 2 1     </vt:lpstr>
      <vt:lpstr>REMISIONES  AGOSTO 2021    </vt:lpstr>
      <vt:lpstr>Hoja3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2021-09-03T20:08:55Z</cp:lastPrinted>
  <dcterms:created xsi:type="dcterms:W3CDTF">2021-08-25T18:04:32Z</dcterms:created>
  <dcterms:modified xsi:type="dcterms:W3CDTF">2021-09-04T17:10:11Z</dcterms:modified>
</cp:coreProperties>
</file>