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715" windowHeight="11730" firstSheet="6" activeTab="8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Hoja1" sheetId="13" r:id="rId11"/>
    <sheet name="Hoja4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P43" i="11"/>
  <c r="Q43" i="11" s="1"/>
  <c r="Q42" i="11"/>
  <c r="Q41" i="11"/>
  <c r="P40" i="11"/>
  <c r="Q40" i="11" s="1"/>
  <c r="P39" i="11"/>
  <c r="Q39" i="11" s="1"/>
  <c r="P38" i="11"/>
  <c r="Q38" i="11" s="1"/>
  <c r="P37" i="11"/>
  <c r="Q37" i="11" s="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P12" i="11"/>
  <c r="Q12" i="11" s="1"/>
  <c r="P11" i="11"/>
  <c r="Q11" i="11" s="1"/>
  <c r="P10" i="11"/>
  <c r="Q10" i="11" s="1"/>
  <c r="P9" i="11"/>
  <c r="Q9" i="11" s="1"/>
  <c r="N45" i="11"/>
  <c r="P8" i="11"/>
  <c r="Q8" i="11" s="1"/>
  <c r="P7" i="11"/>
  <c r="P6" i="11"/>
  <c r="M45" i="11"/>
  <c r="K51" i="11" l="1"/>
  <c r="F52" i="1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<sst xmlns="http://schemas.openxmlformats.org/spreadsheetml/2006/main" count="449" uniqueCount="266">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</sst>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9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7" borderId="24" xfId="0" applyNumberFormat="1" applyFont="1" applyFill="1" applyBorder="1" applyAlignment="1">
      <alignment horizontal="center"/>
    </xf>
    <xf numFmtId="44" fontId="3" fillId="7" borderId="24" xfId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33"/>
      <color rgb="FFFF9900"/>
      <color rgb="FF00FF00"/>
      <color rgb="FFCC99FF"/>
      <color rgb="FFFF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29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37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39" t="s">
        <v>4</v>
      </c>
      <c r="F4" s="340"/>
      <c r="H4" s="341" t="s">
        <v>5</v>
      </c>
      <c r="I4" s="342"/>
      <c r="J4" s="18"/>
      <c r="K4" s="19"/>
      <c r="L4" s="20"/>
      <c r="M4" s="21" t="s">
        <v>6</v>
      </c>
      <c r="N4" s="22" t="s">
        <v>7</v>
      </c>
      <c r="P4" s="343" t="s">
        <v>8</v>
      </c>
      <c r="Q4" s="344"/>
      <c r="R4" s="338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35">
        <f>SUM(M5:M39)</f>
        <v>1666347.5</v>
      </c>
      <c r="N49" s="346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36"/>
      <c r="N50" s="34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48" t="s">
        <v>13</v>
      </c>
      <c r="I55" s="349"/>
      <c r="J55" s="135"/>
      <c r="K55" s="350">
        <f>I53+L53</f>
        <v>63475.360000000001</v>
      </c>
      <c r="L55" s="351"/>
      <c r="M55" s="352">
        <f>N49+M49</f>
        <v>1715746.5</v>
      </c>
      <c r="N55" s="353"/>
      <c r="P55" s="36"/>
      <c r="Q55" s="9"/>
    </row>
    <row r="56" spans="1:18" ht="15.75" x14ac:dyDescent="0.25">
      <c r="D56" s="345" t="s">
        <v>14</v>
      </c>
      <c r="E56" s="345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16" t="s">
        <v>15</v>
      </c>
      <c r="E57" s="316"/>
      <c r="F57" s="131">
        <v>-1524395.48</v>
      </c>
      <c r="I57" s="317" t="s">
        <v>16</v>
      </c>
      <c r="J57" s="318"/>
      <c r="K57" s="319">
        <f>F59+F60+F61</f>
        <v>393764.05999999994</v>
      </c>
      <c r="L57" s="320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21">
        <f>-C4</f>
        <v>-373948.72</v>
      </c>
      <c r="L59" s="322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23" t="s">
        <v>21</v>
      </c>
      <c r="E61" s="324"/>
      <c r="F61" s="151">
        <v>223528.9</v>
      </c>
      <c r="I61" s="325" t="s">
        <v>22</v>
      </c>
      <c r="J61" s="326"/>
      <c r="K61" s="327">
        <f>K57+K59</f>
        <v>19815.339999999967</v>
      </c>
      <c r="L61" s="327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308">
        <v>45052</v>
      </c>
      <c r="B9" s="309" t="s">
        <v>238</v>
      </c>
      <c r="C9" s="310"/>
      <c r="D9" s="181"/>
      <c r="E9" s="149"/>
      <c r="F9" s="183">
        <f t="shared" si="0"/>
        <v>150696.59999999998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178044.75999999998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286374.95999999996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290774.95999999996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379933.16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381871.16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536052.22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551617.02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590634.9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604362.42000000004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766217.3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835574.32000000007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846691.12000000011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893588.32000000007</v>
      </c>
    </row>
    <row r="23" spans="1:10" ht="33" x14ac:dyDescent="0.3">
      <c r="A23" s="181">
        <v>45059</v>
      </c>
      <c r="B23" s="311" t="s">
        <v>252</v>
      </c>
      <c r="C23" s="228">
        <v>23556.1</v>
      </c>
      <c r="D23" s="181"/>
      <c r="E23" s="149"/>
      <c r="F23" s="183">
        <f t="shared" si="0"/>
        <v>917144.42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970155.22000000009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1034033.8200000001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1086102.4000000001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1130060.6000000001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1268996.3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1329465.1000000001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1428512.04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1484620.4000000001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1592578.9000000001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1600894.1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1607503.7000000002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1665152.6900000002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1726986.12</v>
      </c>
      <c r="J36" s="133">
        <v>0</v>
      </c>
    </row>
    <row r="37" spans="1:10" ht="23.25" customHeight="1" x14ac:dyDescent="0.25">
      <c r="A37" s="181"/>
      <c r="B37" s="182"/>
      <c r="C37" s="149"/>
      <c r="D37" s="181"/>
      <c r="E37" s="149"/>
      <c r="F37" s="183">
        <f t="shared" si="0"/>
        <v>1726986.12</v>
      </c>
      <c r="J37" s="187">
        <f>SUM(J29:J36)</f>
        <v>0</v>
      </c>
    </row>
    <row r="38" spans="1:10" ht="23.25" customHeight="1" x14ac:dyDescent="0.25">
      <c r="A38" s="181"/>
      <c r="B38" s="182"/>
      <c r="C38" s="149"/>
      <c r="D38" s="181"/>
      <c r="E38" s="149"/>
      <c r="F38" s="183">
        <f t="shared" si="0"/>
        <v>1726986.12</v>
      </c>
    </row>
    <row r="39" spans="1:10" ht="23.25" customHeight="1" x14ac:dyDescent="0.25">
      <c r="A39" s="181"/>
      <c r="B39" s="182"/>
      <c r="C39" s="149"/>
      <c r="D39" s="181"/>
      <c r="E39" s="149"/>
      <c r="F39" s="183">
        <f t="shared" si="0"/>
        <v>1726986.12</v>
      </c>
    </row>
    <row r="40" spans="1:10" ht="23.25" customHeight="1" x14ac:dyDescent="0.25">
      <c r="A40" s="181"/>
      <c r="B40" s="182"/>
      <c r="C40" s="149"/>
      <c r="D40" s="181"/>
      <c r="E40" s="100"/>
      <c r="F40" s="183">
        <f t="shared" si="0"/>
        <v>1726986.12</v>
      </c>
    </row>
    <row r="41" spans="1:10" ht="23.25" customHeight="1" x14ac:dyDescent="0.25">
      <c r="A41" s="181"/>
      <c r="B41" s="182"/>
      <c r="C41" s="149"/>
      <c r="D41" s="181"/>
      <c r="E41" s="100"/>
      <c r="F41" s="183">
        <f t="shared" si="0"/>
        <v>1726986.12</v>
      </c>
    </row>
    <row r="42" spans="1:10" ht="23.25" customHeight="1" x14ac:dyDescent="0.25">
      <c r="A42" s="185"/>
      <c r="B42" s="186"/>
      <c r="C42" s="149"/>
      <c r="D42" s="185"/>
      <c r="E42" s="100"/>
      <c r="F42" s="183">
        <f t="shared" si="0"/>
        <v>1726986.12</v>
      </c>
    </row>
    <row r="43" spans="1:10" ht="23.25" customHeight="1" x14ac:dyDescent="0.25">
      <c r="A43" s="245"/>
      <c r="B43" s="247"/>
      <c r="C43" s="149"/>
      <c r="D43" s="192"/>
      <c r="E43" s="100"/>
      <c r="F43" s="183">
        <f t="shared" si="0"/>
        <v>1726986.12</v>
      </c>
    </row>
    <row r="44" spans="1:10" ht="23.25" customHeight="1" x14ac:dyDescent="0.25">
      <c r="A44" s="246"/>
      <c r="B44" s="248"/>
      <c r="C44" s="149"/>
      <c r="D44" s="192"/>
      <c r="E44" s="100"/>
      <c r="F44" s="183">
        <f t="shared" si="0"/>
        <v>1726986.12</v>
      </c>
    </row>
    <row r="45" spans="1:10" ht="23.25" customHeight="1" x14ac:dyDescent="0.25">
      <c r="A45" s="246"/>
      <c r="B45" s="248"/>
      <c r="C45" s="149"/>
      <c r="D45" s="192"/>
      <c r="E45" s="100"/>
      <c r="F45" s="183">
        <f t="shared" si="0"/>
        <v>1726986.12</v>
      </c>
    </row>
    <row r="46" spans="1:10" ht="23.25" customHeight="1" x14ac:dyDescent="0.25">
      <c r="A46" s="246"/>
      <c r="B46" s="248"/>
      <c r="C46" s="149"/>
      <c r="D46" s="192"/>
      <c r="E46" s="100"/>
      <c r="F46" s="183">
        <f t="shared" si="0"/>
        <v>1726986.12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1726986.12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1726986.12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1726986.12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1726986.12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1726986.12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1726986.12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1726986.12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1726986.12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1726986.12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1726986.12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1726986.12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1726986.12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1726986.12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1726986.12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1726986.12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1726986.12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1726986.12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1726986.12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1726986.12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1726986.12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1726986.12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1726986.12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1726986.12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1726986.12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1726986.12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1726986.12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1726986.12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1726986.12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1726986.12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1726986.12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1726986.12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1726986.12</v>
      </c>
    </row>
    <row r="79" spans="1:6" ht="19.5" thickBot="1" x14ac:dyDescent="0.35">
      <c r="A79" s="201"/>
      <c r="B79" s="202"/>
      <c r="C79" s="203">
        <f>SUM(C3:C78)</f>
        <v>1726986.12</v>
      </c>
      <c r="D79" s="175"/>
      <c r="E79" s="204">
        <f>SUM(E3:E78)</f>
        <v>0</v>
      </c>
      <c r="F79" s="205">
        <f>F78</f>
        <v>1726986.12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61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37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39" t="s">
        <v>4</v>
      </c>
      <c r="F4" s="340"/>
      <c r="H4" s="341" t="s">
        <v>5</v>
      </c>
      <c r="I4" s="342"/>
      <c r="J4" s="18"/>
      <c r="K4" s="19"/>
      <c r="L4" s="20"/>
      <c r="M4" s="21" t="s">
        <v>6</v>
      </c>
      <c r="N4" s="22" t="s">
        <v>7</v>
      </c>
      <c r="P4" s="355" t="s">
        <v>8</v>
      </c>
      <c r="Q4" s="356"/>
      <c r="R4" s="354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35">
        <f>SUM(M5:M39)</f>
        <v>2238523</v>
      </c>
      <c r="N45" s="346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36"/>
      <c r="N46" s="34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8" t="s">
        <v>13</v>
      </c>
      <c r="I51" s="349"/>
      <c r="J51" s="135"/>
      <c r="K51" s="350">
        <f>I49+L49</f>
        <v>90767.040000000008</v>
      </c>
      <c r="L51" s="351"/>
      <c r="M51" s="352">
        <f>N45+M45</f>
        <v>2335781</v>
      </c>
      <c r="N51" s="353"/>
      <c r="P51" s="36"/>
      <c r="Q51" s="9"/>
    </row>
    <row r="52" spans="1:17" ht="15.75" x14ac:dyDescent="0.25">
      <c r="D52" s="345" t="s">
        <v>14</v>
      </c>
      <c r="E52" s="345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16" t="s">
        <v>15</v>
      </c>
      <c r="E53" s="316"/>
      <c r="F53" s="131">
        <v>-2224189.7400000002</v>
      </c>
      <c r="I53" s="317" t="s">
        <v>16</v>
      </c>
      <c r="J53" s="318"/>
      <c r="K53" s="319">
        <f>F55+F56+F57</f>
        <v>296963.76999999973</v>
      </c>
      <c r="L53" s="320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21">
        <f>-C4</f>
        <v>-223528.9</v>
      </c>
      <c r="L55" s="322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23" t="s">
        <v>21</v>
      </c>
      <c r="E57" s="324"/>
      <c r="F57" s="151">
        <v>230554.55</v>
      </c>
      <c r="I57" s="325" t="s">
        <v>22</v>
      </c>
      <c r="J57" s="326"/>
      <c r="K57" s="327">
        <f>K53+K55</f>
        <v>73434.869999999733</v>
      </c>
      <c r="L57" s="32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115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37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39" t="s">
        <v>4</v>
      </c>
      <c r="F4" s="340"/>
      <c r="H4" s="341" t="s">
        <v>5</v>
      </c>
      <c r="I4" s="342"/>
      <c r="J4" s="255"/>
      <c r="K4" s="256"/>
      <c r="L4" s="16"/>
      <c r="M4" s="21" t="s">
        <v>6</v>
      </c>
      <c r="N4" s="22" t="s">
        <v>7</v>
      </c>
      <c r="P4" s="355" t="s">
        <v>8</v>
      </c>
      <c r="Q4" s="356"/>
      <c r="R4" s="354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35">
        <f>SUM(M5:M39)</f>
        <v>2689952</v>
      </c>
      <c r="N45" s="346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6"/>
      <c r="N46" s="34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8" t="s">
        <v>13</v>
      </c>
      <c r="I51" s="349"/>
      <c r="J51" s="135"/>
      <c r="K51" s="350">
        <f>I49+L49</f>
        <v>425400.67</v>
      </c>
      <c r="L51" s="351"/>
      <c r="M51" s="352">
        <f>N45+M45</f>
        <v>2751374</v>
      </c>
      <c r="N51" s="353"/>
      <c r="P51" s="36"/>
      <c r="Q51" s="9"/>
    </row>
    <row r="52" spans="1:17" x14ac:dyDescent="0.25">
      <c r="D52" s="345" t="s">
        <v>14</v>
      </c>
      <c r="E52" s="345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16" t="s">
        <v>15</v>
      </c>
      <c r="E53" s="316"/>
      <c r="F53" s="131">
        <v>-2869426.04</v>
      </c>
      <c r="I53" s="317" t="s">
        <v>16</v>
      </c>
      <c r="J53" s="318"/>
      <c r="K53" s="357">
        <f>F55+F56+F57</f>
        <v>-32021.369999999937</v>
      </c>
      <c r="L53" s="35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59">
        <f>-C4</f>
        <v>-230554.55</v>
      </c>
      <c r="L55" s="360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23" t="s">
        <v>21</v>
      </c>
      <c r="E57" s="324"/>
      <c r="F57" s="151">
        <v>341192.34</v>
      </c>
      <c r="I57" s="361" t="s">
        <v>170</v>
      </c>
      <c r="J57" s="362"/>
      <c r="K57" s="363">
        <f>K53+K55</f>
        <v>-262575.91999999993</v>
      </c>
      <c r="L57" s="363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171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67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39" t="s">
        <v>4</v>
      </c>
      <c r="F4" s="340"/>
      <c r="H4" s="341" t="s">
        <v>5</v>
      </c>
      <c r="I4" s="342"/>
      <c r="J4" s="255"/>
      <c r="K4" s="256"/>
      <c r="L4" s="16"/>
      <c r="M4" s="21" t="s">
        <v>6</v>
      </c>
      <c r="N4" s="22" t="s">
        <v>7</v>
      </c>
      <c r="P4" s="355" t="s">
        <v>8</v>
      </c>
      <c r="Q4" s="356"/>
      <c r="R4" s="368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5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3">
        <v>45050</v>
      </c>
      <c r="K45" s="312" t="s">
        <v>228</v>
      </c>
      <c r="L45" s="314">
        <v>2123.98</v>
      </c>
      <c r="M45" s="335">
        <f>SUM(M5:M39)</f>
        <v>2488709</v>
      </c>
      <c r="N45" s="346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36"/>
      <c r="N46" s="34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8" t="s">
        <v>13</v>
      </c>
      <c r="I51" s="349"/>
      <c r="J51" s="135"/>
      <c r="K51" s="350">
        <f>I49+L49</f>
        <v>124244.06999999999</v>
      </c>
      <c r="L51" s="351"/>
      <c r="M51" s="352">
        <f>N45+M45</f>
        <v>2567419</v>
      </c>
      <c r="N51" s="353"/>
      <c r="P51" s="36"/>
      <c r="Q51" s="9"/>
    </row>
    <row r="52" spans="1:17" x14ac:dyDescent="0.25">
      <c r="D52" s="345" t="s">
        <v>14</v>
      </c>
      <c r="E52" s="345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16" t="s">
        <v>15</v>
      </c>
      <c r="E53" s="316"/>
      <c r="F53" s="131">
        <v>-2463938.5299999998</v>
      </c>
      <c r="I53" s="317" t="s">
        <v>16</v>
      </c>
      <c r="J53" s="318"/>
      <c r="K53" s="357">
        <f>F55+F56+F57</f>
        <v>439109.10000000038</v>
      </c>
      <c r="L53" s="35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59">
        <f>-C4</f>
        <v>-341192.34</v>
      </c>
      <c r="L55" s="360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23" t="s">
        <v>21</v>
      </c>
      <c r="E57" s="324"/>
      <c r="F57" s="151">
        <v>394548.7</v>
      </c>
      <c r="I57" s="364" t="s">
        <v>22</v>
      </c>
      <c r="J57" s="365"/>
      <c r="K57" s="366">
        <f>K53+K55</f>
        <v>97916.760000000359</v>
      </c>
      <c r="L57" s="366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abSelected="1" workbookViewId="0">
      <selection activeCell="J21" sqref="J2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231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67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39" t="s">
        <v>4</v>
      </c>
      <c r="F4" s="340"/>
      <c r="H4" s="341" t="s">
        <v>5</v>
      </c>
      <c r="I4" s="342"/>
      <c r="J4" s="255"/>
      <c r="K4" s="256"/>
      <c r="L4" s="16"/>
      <c r="M4" s="21" t="s">
        <v>6</v>
      </c>
      <c r="N4" s="22" t="s">
        <v>7</v>
      </c>
      <c r="P4" s="355" t="s">
        <v>8</v>
      </c>
      <c r="Q4" s="356"/>
      <c r="R4" s="368"/>
    </row>
    <row r="5" spans="1:21" ht="18" thickBot="1" x14ac:dyDescent="0.35">
      <c r="A5" s="23" t="s">
        <v>9</v>
      </c>
      <c r="B5" s="24">
        <v>45051</v>
      </c>
      <c r="C5" s="25"/>
      <c r="D5" s="26"/>
      <c r="E5" s="27">
        <v>45051</v>
      </c>
      <c r="F5" s="28"/>
      <c r="G5" s="29"/>
      <c r="H5" s="30">
        <v>45051</v>
      </c>
      <c r="I5" s="31"/>
      <c r="J5" s="251"/>
      <c r="K5" s="257"/>
      <c r="L5" s="13"/>
      <c r="M5" s="33">
        <v>0</v>
      </c>
      <c r="N5" s="34">
        <v>0</v>
      </c>
      <c r="O5" s="35"/>
      <c r="P5" s="235">
        <f>N5+M5+L5+I5+C5</f>
        <v>0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45052</v>
      </c>
      <c r="C6" s="25"/>
      <c r="D6" s="38"/>
      <c r="E6" s="27">
        <v>45052</v>
      </c>
      <c r="F6" s="28"/>
      <c r="G6" s="29"/>
      <c r="H6" s="30">
        <v>45052</v>
      </c>
      <c r="I6" s="31"/>
      <c r="J6" s="258"/>
      <c r="K6" s="71"/>
      <c r="L6" s="259"/>
      <c r="M6" s="33">
        <v>0</v>
      </c>
      <c r="N6" s="34">
        <v>0</v>
      </c>
      <c r="O6" s="35"/>
      <c r="P6" s="235">
        <f>N6+M6+L6+I6+C6</f>
        <v>0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45053</v>
      </c>
      <c r="C7" s="25"/>
      <c r="D7" s="42"/>
      <c r="E7" s="27">
        <v>45053</v>
      </c>
      <c r="F7" s="28"/>
      <c r="G7" s="29"/>
      <c r="H7" s="30">
        <v>45053</v>
      </c>
      <c r="I7" s="31"/>
      <c r="J7" s="258"/>
      <c r="K7" s="102"/>
      <c r="L7" s="259"/>
      <c r="M7" s="33">
        <v>0</v>
      </c>
      <c r="N7" s="34">
        <v>0</v>
      </c>
      <c r="O7" s="35"/>
      <c r="P7" s="235">
        <f>N7+M7+L7+I7+C7</f>
        <v>0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45054</v>
      </c>
      <c r="C8" s="25"/>
      <c r="D8" s="42"/>
      <c r="E8" s="27">
        <v>45054</v>
      </c>
      <c r="F8" s="28"/>
      <c r="G8" s="29"/>
      <c r="H8" s="30">
        <v>45054</v>
      </c>
      <c r="I8" s="31"/>
      <c r="J8" s="258"/>
      <c r="K8" s="260"/>
      <c r="L8" s="259"/>
      <c r="M8" s="33">
        <v>0</v>
      </c>
      <c r="N8" s="34">
        <v>0</v>
      </c>
      <c r="O8" s="35"/>
      <c r="P8" s="235">
        <f t="shared" ref="P8:P45" si="0">N8+M8+L8+I8+C8</f>
        <v>0</v>
      </c>
      <c r="Q8" s="236">
        <f t="shared" ref="Q8:Q44" si="1">P8-F8</f>
        <v>0</v>
      </c>
      <c r="R8" s="238">
        <v>0</v>
      </c>
      <c r="S8" s="37"/>
    </row>
    <row r="9" spans="1:21" ht="18" thickBot="1" x14ac:dyDescent="0.35">
      <c r="A9" s="23"/>
      <c r="B9" s="24">
        <v>45055</v>
      </c>
      <c r="C9" s="25"/>
      <c r="D9" s="46"/>
      <c r="E9" s="27">
        <v>45055</v>
      </c>
      <c r="F9" s="28"/>
      <c r="G9" s="29"/>
      <c r="H9" s="30">
        <v>45055</v>
      </c>
      <c r="I9" s="31"/>
      <c r="J9" s="258"/>
      <c r="K9" s="261"/>
      <c r="L9" s="259"/>
      <c r="M9" s="33">
        <v>0</v>
      </c>
      <c r="N9" s="34">
        <v>0</v>
      </c>
      <c r="O9" s="35"/>
      <c r="P9" s="235">
        <f t="shared" si="0"/>
        <v>0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45056</v>
      </c>
      <c r="C10" s="25"/>
      <c r="D10" s="38"/>
      <c r="E10" s="27">
        <v>45056</v>
      </c>
      <c r="F10" s="28"/>
      <c r="G10" s="29"/>
      <c r="H10" s="30">
        <v>45056</v>
      </c>
      <c r="I10" s="31"/>
      <c r="J10" s="258"/>
      <c r="K10" s="262"/>
      <c r="L10" s="263"/>
      <c r="M10" s="33">
        <v>0</v>
      </c>
      <c r="N10" s="34">
        <v>0</v>
      </c>
      <c r="O10" s="35"/>
      <c r="P10" s="235">
        <f>N10+M10+L10+I10+C10</f>
        <v>0</v>
      </c>
      <c r="Q10" s="236">
        <f t="shared" si="1"/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45057</v>
      </c>
      <c r="C11" s="25"/>
      <c r="D11" s="38"/>
      <c r="E11" s="27">
        <v>45057</v>
      </c>
      <c r="F11" s="28"/>
      <c r="G11" s="29"/>
      <c r="H11" s="30">
        <v>45057</v>
      </c>
      <c r="I11" s="31"/>
      <c r="J11" s="258"/>
      <c r="K11" s="261"/>
      <c r="L11" s="259"/>
      <c r="M11" s="33">
        <v>0</v>
      </c>
      <c r="N11" s="34">
        <v>0</v>
      </c>
      <c r="O11" s="35"/>
      <c r="P11" s="235">
        <f>N11+M11+L11+I11+C11</f>
        <v>0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45058</v>
      </c>
      <c r="C12" s="25"/>
      <c r="D12" s="38"/>
      <c r="E12" s="27">
        <v>45058</v>
      </c>
      <c r="F12" s="28"/>
      <c r="G12" s="29"/>
      <c r="H12" s="30">
        <v>45058</v>
      </c>
      <c r="I12" s="31"/>
      <c r="J12" s="258"/>
      <c r="K12" s="264"/>
      <c r="L12" s="259"/>
      <c r="M12" s="33">
        <v>0</v>
      </c>
      <c r="N12" s="34">
        <v>0</v>
      </c>
      <c r="O12" s="35"/>
      <c r="P12" s="235">
        <f t="shared" si="0"/>
        <v>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45059</v>
      </c>
      <c r="C13" s="25"/>
      <c r="D13" s="42"/>
      <c r="E13" s="27">
        <v>45059</v>
      </c>
      <c r="F13" s="28"/>
      <c r="G13" s="29"/>
      <c r="H13" s="30">
        <v>45059</v>
      </c>
      <c r="I13" s="31"/>
      <c r="J13" s="258"/>
      <c r="K13" s="71"/>
      <c r="L13" s="259"/>
      <c r="M13" s="33">
        <v>0</v>
      </c>
      <c r="N13" s="34">
        <v>0</v>
      </c>
      <c r="O13" s="35"/>
      <c r="P13" s="235">
        <f t="shared" si="0"/>
        <v>0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45060</v>
      </c>
      <c r="C14" s="25"/>
      <c r="D14" s="46"/>
      <c r="E14" s="27">
        <v>45060</v>
      </c>
      <c r="F14" s="28"/>
      <c r="G14" s="29"/>
      <c r="H14" s="30">
        <v>45060</v>
      </c>
      <c r="I14" s="31"/>
      <c r="J14" s="258"/>
      <c r="K14" s="260"/>
      <c r="L14" s="259"/>
      <c r="M14" s="33">
        <v>0</v>
      </c>
      <c r="N14" s="34">
        <v>0</v>
      </c>
      <c r="O14" s="35"/>
      <c r="P14" s="235">
        <f t="shared" si="0"/>
        <v>0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45061</v>
      </c>
      <c r="C15" s="25"/>
      <c r="D15" s="46"/>
      <c r="E15" s="27">
        <v>45061</v>
      </c>
      <c r="F15" s="28"/>
      <c r="G15" s="29"/>
      <c r="H15" s="30">
        <v>45061</v>
      </c>
      <c r="I15" s="31"/>
      <c r="J15" s="258"/>
      <c r="K15" s="260"/>
      <c r="L15" s="259"/>
      <c r="M15" s="33">
        <v>0</v>
      </c>
      <c r="N15" s="34">
        <v>0</v>
      </c>
      <c r="O15" s="35"/>
      <c r="P15" s="235">
        <f t="shared" si="0"/>
        <v>0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45062</v>
      </c>
      <c r="C16" s="25"/>
      <c r="D16" s="52"/>
      <c r="E16" s="27">
        <v>45062</v>
      </c>
      <c r="F16" s="28"/>
      <c r="G16" s="29"/>
      <c r="H16" s="30">
        <v>45062</v>
      </c>
      <c r="I16" s="31"/>
      <c r="J16" s="258"/>
      <c r="K16" s="260"/>
      <c r="L16" s="13"/>
      <c r="M16" s="33">
        <v>0</v>
      </c>
      <c r="N16" s="34">
        <v>0</v>
      </c>
      <c r="O16" s="35"/>
      <c r="P16" s="235">
        <f t="shared" si="0"/>
        <v>0</v>
      </c>
      <c r="Q16" s="301">
        <f t="shared" si="1"/>
        <v>0</v>
      </c>
      <c r="R16" s="238">
        <v>0</v>
      </c>
      <c r="S16" s="37"/>
    </row>
    <row r="17" spans="1:20" ht="18" thickBot="1" x14ac:dyDescent="0.35">
      <c r="A17" s="23"/>
      <c r="B17" s="24">
        <v>45063</v>
      </c>
      <c r="C17" s="25"/>
      <c r="D17" s="46"/>
      <c r="E17" s="27">
        <v>45063</v>
      </c>
      <c r="F17" s="28"/>
      <c r="G17" s="29"/>
      <c r="H17" s="30">
        <v>45063</v>
      </c>
      <c r="I17" s="31"/>
      <c r="J17" s="258"/>
      <c r="K17" s="260"/>
      <c r="L17" s="263"/>
      <c r="M17" s="33">
        <v>0</v>
      </c>
      <c r="N17" s="34">
        <v>0</v>
      </c>
      <c r="O17" s="35"/>
      <c r="P17" s="235">
        <f t="shared" si="0"/>
        <v>0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45064</v>
      </c>
      <c r="C18" s="25"/>
      <c r="D18" s="38"/>
      <c r="E18" s="27">
        <v>45064</v>
      </c>
      <c r="F18" s="28"/>
      <c r="G18" s="29"/>
      <c r="H18" s="30">
        <v>45064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0"/>
        <v>0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45065</v>
      </c>
      <c r="C19" s="25"/>
      <c r="D19" s="38"/>
      <c r="E19" s="27">
        <v>45065</v>
      </c>
      <c r="F19" s="28"/>
      <c r="G19" s="29"/>
      <c r="H19" s="30">
        <v>45065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0"/>
        <v>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45066</v>
      </c>
      <c r="C20" s="25"/>
      <c r="D20" s="38"/>
      <c r="E20" s="27">
        <v>45066</v>
      </c>
      <c r="F20" s="28"/>
      <c r="G20" s="29"/>
      <c r="H20" s="30">
        <v>45066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0"/>
        <v>0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45067</v>
      </c>
      <c r="C21" s="25"/>
      <c r="D21" s="38"/>
      <c r="E21" s="27">
        <v>45067</v>
      </c>
      <c r="F21" s="28"/>
      <c r="G21" s="29"/>
      <c r="H21" s="30">
        <v>45067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0"/>
        <v>0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45068</v>
      </c>
      <c r="C22" s="25"/>
      <c r="D22" s="38"/>
      <c r="E22" s="27">
        <v>45068</v>
      </c>
      <c r="F22" s="28"/>
      <c r="G22" s="29"/>
      <c r="H22" s="30">
        <v>45068</v>
      </c>
      <c r="I22" s="31"/>
      <c r="J22" s="258"/>
      <c r="K22" s="302"/>
      <c r="L22" s="269"/>
      <c r="M22" s="33">
        <v>0</v>
      </c>
      <c r="N22" s="34">
        <v>0</v>
      </c>
      <c r="O22" s="35"/>
      <c r="P22" s="235">
        <f t="shared" si="0"/>
        <v>0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45069</v>
      </c>
      <c r="C23" s="25"/>
      <c r="D23" s="46"/>
      <c r="E23" s="27">
        <v>45069</v>
      </c>
      <c r="F23" s="28"/>
      <c r="G23" s="29"/>
      <c r="H23" s="30">
        <v>45069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/>
      <c r="D24" s="42"/>
      <c r="E24" s="27">
        <v>45070</v>
      </c>
      <c r="F24" s="28"/>
      <c r="G24" s="29"/>
      <c r="H24" s="30">
        <v>45070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/>
      <c r="D25" s="38"/>
      <c r="E25" s="27">
        <v>45071</v>
      </c>
      <c r="F25" s="28"/>
      <c r="G25" s="29"/>
      <c r="H25" s="30">
        <v>45071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/>
      <c r="D26" s="38"/>
      <c r="E26" s="27">
        <v>45072</v>
      </c>
      <c r="F26" s="28"/>
      <c r="G26" s="29"/>
      <c r="H26" s="30">
        <v>45072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/>
      <c r="D27" s="42"/>
      <c r="E27" s="27">
        <v>45073</v>
      </c>
      <c r="F27" s="28"/>
      <c r="G27" s="29"/>
      <c r="H27" s="30">
        <v>45073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/>
      <c r="D28" s="42"/>
      <c r="E28" s="27">
        <v>45074</v>
      </c>
      <c r="F28" s="28"/>
      <c r="G28" s="29"/>
      <c r="H28" s="30">
        <v>45074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/>
      <c r="D29" s="72"/>
      <c r="E29" s="27">
        <v>45075</v>
      </c>
      <c r="F29" s="28"/>
      <c r="G29" s="29"/>
      <c r="H29" s="30">
        <v>45075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/>
      <c r="D30" s="72"/>
      <c r="E30" s="27">
        <v>45076</v>
      </c>
      <c r="F30" s="28"/>
      <c r="G30" s="29"/>
      <c r="H30" s="30">
        <v>45076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/>
      <c r="D31" s="77"/>
      <c r="E31" s="27">
        <v>45077</v>
      </c>
      <c r="F31" s="28"/>
      <c r="G31" s="29"/>
      <c r="H31" s="30">
        <v>45077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/>
      <c r="D32" s="82"/>
      <c r="E32" s="27">
        <v>45078</v>
      </c>
      <c r="F32" s="28"/>
      <c r="G32" s="29"/>
      <c r="H32" s="30">
        <v>45078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/>
      <c r="D33" s="80"/>
      <c r="E33" s="27">
        <v>45079</v>
      </c>
      <c r="F33" s="28"/>
      <c r="G33" s="29"/>
      <c r="H33" s="30">
        <v>45079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/>
      <c r="D34" s="82"/>
      <c r="E34" s="27">
        <v>45080</v>
      </c>
      <c r="F34" s="28"/>
      <c r="G34" s="29"/>
      <c r="H34" s="30">
        <v>45080</v>
      </c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286"/>
      <c r="L37" s="216"/>
      <c r="M37" s="33">
        <v>0</v>
      </c>
      <c r="N37" s="34">
        <v>0</v>
      </c>
      <c r="O37" s="35"/>
      <c r="P37" s="235">
        <f t="shared" si="0"/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f t="shared" si="0"/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f t="shared" si="0"/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35">
        <f>SUM(M5:M39)</f>
        <v>0</v>
      </c>
      <c r="N45" s="346">
        <f>SUM(N5:N39)</f>
        <v>0</v>
      </c>
      <c r="P45" s="98">
        <f t="shared" si="0"/>
        <v>0</v>
      </c>
      <c r="Q45" s="99">
        <f>SUM(Q5:Q39)</f>
        <v>0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6"/>
      <c r="N46" s="34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0</v>
      </c>
      <c r="D49" s="123"/>
      <c r="E49" s="124" t="s">
        <v>10</v>
      </c>
      <c r="F49" s="125">
        <f>SUM(F5:F48)</f>
        <v>0</v>
      </c>
      <c r="G49" s="123"/>
      <c r="H49" s="126" t="s">
        <v>11</v>
      </c>
      <c r="I49" s="127">
        <f>SUM(I5:I48)</f>
        <v>0</v>
      </c>
      <c r="J49" s="290"/>
      <c r="K49" s="291" t="s">
        <v>12</v>
      </c>
      <c r="L49" s="292">
        <f>SUM(L5:L48)</f>
        <v>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8" t="s">
        <v>13</v>
      </c>
      <c r="I51" s="349"/>
      <c r="J51" s="135"/>
      <c r="K51" s="350">
        <f>I49+L49</f>
        <v>0</v>
      </c>
      <c r="L51" s="351"/>
      <c r="M51" s="352">
        <f>N45+M45</f>
        <v>0</v>
      </c>
      <c r="N51" s="353"/>
      <c r="P51" s="36"/>
      <c r="Q51" s="9"/>
    </row>
    <row r="52" spans="1:17" x14ac:dyDescent="0.25">
      <c r="D52" s="345" t="s">
        <v>14</v>
      </c>
      <c r="E52" s="345"/>
      <c r="F52" s="136">
        <f>F49-K51-C49</f>
        <v>0</v>
      </c>
      <c r="I52" s="137"/>
      <c r="J52" s="138"/>
      <c r="P52" s="36"/>
      <c r="Q52" s="9"/>
    </row>
    <row r="53" spans="1:17" x14ac:dyDescent="0.25">
      <c r="D53" s="316" t="s">
        <v>15</v>
      </c>
      <c r="E53" s="316"/>
      <c r="F53" s="131">
        <v>0</v>
      </c>
      <c r="I53" s="317" t="s">
        <v>16</v>
      </c>
      <c r="J53" s="318"/>
      <c r="K53" s="357">
        <f>F55+F56+F57</f>
        <v>0</v>
      </c>
      <c r="L53" s="35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0</v>
      </c>
      <c r="H55" s="23"/>
      <c r="I55" s="146" t="s">
        <v>18</v>
      </c>
      <c r="J55" s="147"/>
      <c r="K55" s="359">
        <f>-C4</f>
        <v>-394548.7</v>
      </c>
      <c r="L55" s="360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0</v>
      </c>
      <c r="D57" s="323" t="s">
        <v>21</v>
      </c>
      <c r="E57" s="324"/>
      <c r="F57" s="151">
        <v>0</v>
      </c>
      <c r="I57" s="364" t="s">
        <v>22</v>
      </c>
      <c r="J57" s="365"/>
      <c r="K57" s="366">
        <f>K53+K55</f>
        <v>-394548.7</v>
      </c>
      <c r="L57" s="366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2023-05-24T16:13:04Z</cp:lastPrinted>
  <dcterms:created xsi:type="dcterms:W3CDTF">2023-02-07T18:40:23Z</dcterms:created>
  <dcterms:modified xsi:type="dcterms:W3CDTF">2023-05-25T20:50:14Z</dcterms:modified>
</cp:coreProperties>
</file>