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4\"/>
    </mc:Choice>
  </mc:AlternateContent>
  <bookViews>
    <workbookView xWindow="0" yWindow="0" windowWidth="22455" windowHeight="10995"/>
  </bookViews>
  <sheets>
    <sheet name="CANALES   ENERO  2024   " sheetId="1" r:id="rId1"/>
    <sheet name="COMPRAS    ENERO       2024    " sheetId="2" r:id="rId2"/>
    <sheet name="  COMBOS     ENERO     2024    " sheetId="3" r:id="rId3"/>
    <sheet name="Hoja4" sheetId="4" r:id="rId4"/>
    <sheet name="Hoja5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1" l="1"/>
  <c r="J9" i="2" l="1"/>
  <c r="J8" i="2"/>
  <c r="J7" i="2"/>
  <c r="J6" i="2"/>
  <c r="J5" i="2"/>
  <c r="J4" i="2"/>
  <c r="P33" i="3" l="1"/>
  <c r="GX32" i="3"/>
  <c r="GX33" i="3" s="1"/>
  <c r="GV32" i="3"/>
  <c r="GN32" i="3"/>
  <c r="GL32" i="3"/>
  <c r="GN33" i="3" s="1"/>
  <c r="GD32" i="3"/>
  <c r="GB32" i="3"/>
  <c r="FT32" i="3"/>
  <c r="FR32" i="3"/>
  <c r="FT33" i="3" s="1"/>
  <c r="FJ32" i="3"/>
  <c r="FJ33" i="3" s="1"/>
  <c r="FH32" i="3"/>
  <c r="EZ32" i="3"/>
  <c r="EX32" i="3"/>
  <c r="EZ33" i="3" s="1"/>
  <c r="EP32" i="3"/>
  <c r="EN32" i="3"/>
  <c r="EF32" i="3"/>
  <c r="ED32" i="3"/>
  <c r="EF33" i="3" s="1"/>
  <c r="DV32" i="3"/>
  <c r="DV33" i="3" s="1"/>
  <c r="DT32" i="3"/>
  <c r="DL32" i="3"/>
  <c r="DJ32" i="3"/>
  <c r="DL33" i="3" s="1"/>
  <c r="DB32" i="3"/>
  <c r="CZ32" i="3"/>
  <c r="CR32" i="3"/>
  <c r="CP32" i="3"/>
  <c r="CR33" i="3" s="1"/>
  <c r="CH32" i="3"/>
  <c r="CF32" i="3"/>
  <c r="BX32" i="3"/>
  <c r="BV32" i="3"/>
  <c r="BX33" i="3" s="1"/>
  <c r="BN32" i="3"/>
  <c r="BN33" i="3" s="1"/>
  <c r="BL32" i="3"/>
  <c r="BD32" i="3"/>
  <c r="BD33" i="3" s="1"/>
  <c r="BB32" i="3"/>
  <c r="AT32" i="3"/>
  <c r="AT33" i="3" s="1"/>
  <c r="AR32" i="3"/>
  <c r="AJ32" i="3"/>
  <c r="AJ33" i="3" s="1"/>
  <c r="AH32" i="3"/>
  <c r="Z32" i="3"/>
  <c r="Z33" i="3" s="1"/>
  <c r="X32" i="3"/>
  <c r="P32" i="3"/>
  <c r="N32" i="3"/>
  <c r="DO31" i="3"/>
  <c r="DE31" i="3"/>
  <c r="DO30" i="3"/>
  <c r="DE30" i="3"/>
  <c r="CU30" i="3"/>
  <c r="GQ29" i="3"/>
  <c r="GG29" i="3"/>
  <c r="FW29" i="3"/>
  <c r="FM29" i="3"/>
  <c r="FC29" i="3"/>
  <c r="DY29" i="3"/>
  <c r="DO29" i="3"/>
  <c r="DE29" i="3"/>
  <c r="CU29" i="3"/>
  <c r="CK29" i="3"/>
  <c r="BQ29" i="3"/>
  <c r="BG29" i="3"/>
  <c r="AC29" i="3"/>
  <c r="S29" i="3"/>
  <c r="HA28" i="3"/>
  <c r="GQ28" i="3"/>
  <c r="GG28" i="3"/>
  <c r="FW28" i="3"/>
  <c r="FM28" i="3"/>
  <c r="FC28" i="3"/>
  <c r="ES28" i="3"/>
  <c r="EI28" i="3"/>
  <c r="DY28" i="3"/>
  <c r="DO28" i="3"/>
  <c r="DE28" i="3"/>
  <c r="CU28" i="3"/>
  <c r="CK28" i="3"/>
  <c r="CA28" i="3"/>
  <c r="BQ28" i="3"/>
  <c r="BG28" i="3"/>
  <c r="AW28" i="3"/>
  <c r="AM28" i="3"/>
  <c r="AC28" i="3"/>
  <c r="S28" i="3"/>
  <c r="HA27" i="3"/>
  <c r="GQ27" i="3"/>
  <c r="GG27" i="3"/>
  <c r="FW27" i="3"/>
  <c r="FM27" i="3"/>
  <c r="FC27" i="3"/>
  <c r="ES27" i="3"/>
  <c r="EI27" i="3"/>
  <c r="DY27" i="3"/>
  <c r="DO27" i="3"/>
  <c r="DE27" i="3"/>
  <c r="CU27" i="3"/>
  <c r="CK27" i="3"/>
  <c r="CA27" i="3"/>
  <c r="BQ27" i="3"/>
  <c r="BG27" i="3"/>
  <c r="AW27" i="3"/>
  <c r="AM27" i="3"/>
  <c r="AC27" i="3"/>
  <c r="S27" i="3"/>
  <c r="HA26" i="3"/>
  <c r="GQ26" i="3"/>
  <c r="GG26" i="3"/>
  <c r="FW26" i="3"/>
  <c r="FM26" i="3"/>
  <c r="FC26" i="3"/>
  <c r="ES26" i="3"/>
  <c r="EI26" i="3"/>
  <c r="DY26" i="3"/>
  <c r="DO26" i="3"/>
  <c r="DE26" i="3"/>
  <c r="CU26" i="3"/>
  <c r="CK26" i="3"/>
  <c r="CA26" i="3"/>
  <c r="BQ26" i="3"/>
  <c r="BG26" i="3"/>
  <c r="AW26" i="3"/>
  <c r="AM26" i="3"/>
  <c r="AC26" i="3"/>
  <c r="S26" i="3"/>
  <c r="HA25" i="3"/>
  <c r="GQ25" i="3"/>
  <c r="GG25" i="3"/>
  <c r="FW25" i="3"/>
  <c r="FM25" i="3"/>
  <c r="FC25" i="3"/>
  <c r="ES25" i="3"/>
  <c r="EI25" i="3"/>
  <c r="DY25" i="3"/>
  <c r="DO25" i="3"/>
  <c r="DE25" i="3"/>
  <c r="CU25" i="3"/>
  <c r="CK25" i="3"/>
  <c r="CA25" i="3"/>
  <c r="BQ25" i="3"/>
  <c r="BG25" i="3"/>
  <c r="AW25" i="3"/>
  <c r="AM25" i="3"/>
  <c r="AC25" i="3"/>
  <c r="S25" i="3"/>
  <c r="HA24" i="3"/>
  <c r="GQ24" i="3"/>
  <c r="GG24" i="3"/>
  <c r="FW24" i="3"/>
  <c r="FM24" i="3"/>
  <c r="FC24" i="3"/>
  <c r="ES24" i="3"/>
  <c r="EI24" i="3"/>
  <c r="DY24" i="3"/>
  <c r="DO24" i="3"/>
  <c r="DE24" i="3"/>
  <c r="CU24" i="3"/>
  <c r="CK24" i="3"/>
  <c r="CA24" i="3"/>
  <c r="BQ24" i="3"/>
  <c r="BG24" i="3"/>
  <c r="AW24" i="3"/>
  <c r="AM24" i="3"/>
  <c r="AC24" i="3"/>
  <c r="S24" i="3"/>
  <c r="HA23" i="3"/>
  <c r="GQ23" i="3"/>
  <c r="GG23" i="3"/>
  <c r="FW23" i="3"/>
  <c r="FM23" i="3"/>
  <c r="FC23" i="3"/>
  <c r="ES23" i="3"/>
  <c r="EI23" i="3"/>
  <c r="DY23" i="3"/>
  <c r="DO23" i="3"/>
  <c r="DE23" i="3"/>
  <c r="CU23" i="3"/>
  <c r="CK23" i="3"/>
  <c r="CA23" i="3"/>
  <c r="BQ23" i="3"/>
  <c r="BG23" i="3"/>
  <c r="AW23" i="3"/>
  <c r="AM23" i="3"/>
  <c r="AC23" i="3"/>
  <c r="S23" i="3"/>
  <c r="H23" i="3"/>
  <c r="G23" i="3"/>
  <c r="F23" i="3"/>
  <c r="I23" i="3" s="1"/>
  <c r="E23" i="3"/>
  <c r="D23" i="3"/>
  <c r="C23" i="3"/>
  <c r="B23" i="3"/>
  <c r="HA22" i="3"/>
  <c r="GQ22" i="3"/>
  <c r="GG22" i="3"/>
  <c r="FW22" i="3"/>
  <c r="FM22" i="3"/>
  <c r="FC22" i="3"/>
  <c r="ES22" i="3"/>
  <c r="EI22" i="3"/>
  <c r="DY22" i="3"/>
  <c r="DO22" i="3"/>
  <c r="DE22" i="3"/>
  <c r="CU22" i="3"/>
  <c r="CK22" i="3"/>
  <c r="CA22" i="3"/>
  <c r="BQ22" i="3"/>
  <c r="BG22" i="3"/>
  <c r="AW22" i="3"/>
  <c r="AM22" i="3"/>
  <c r="AC22" i="3"/>
  <c r="S22" i="3"/>
  <c r="H22" i="3"/>
  <c r="G22" i="3"/>
  <c r="F22" i="3"/>
  <c r="E22" i="3"/>
  <c r="D22" i="3"/>
  <c r="C22" i="3"/>
  <c r="B22" i="3"/>
  <c r="HA21" i="3"/>
  <c r="GQ21" i="3"/>
  <c r="GG21" i="3"/>
  <c r="FW21" i="3"/>
  <c r="FM21" i="3"/>
  <c r="FC21" i="3"/>
  <c r="ES21" i="3"/>
  <c r="EI21" i="3"/>
  <c r="DY21" i="3"/>
  <c r="DO21" i="3"/>
  <c r="DE21" i="3"/>
  <c r="CU21" i="3"/>
  <c r="CK21" i="3"/>
  <c r="CA21" i="3"/>
  <c r="BQ21" i="3"/>
  <c r="BG21" i="3"/>
  <c r="AW21" i="3"/>
  <c r="AM21" i="3"/>
  <c r="AC21" i="3"/>
  <c r="S21" i="3"/>
  <c r="H21" i="3"/>
  <c r="G21" i="3"/>
  <c r="F21" i="3"/>
  <c r="E21" i="3"/>
  <c r="D21" i="3"/>
  <c r="C21" i="3"/>
  <c r="B21" i="3"/>
  <c r="HA20" i="3"/>
  <c r="GQ20" i="3"/>
  <c r="GG20" i="3"/>
  <c r="FW20" i="3"/>
  <c r="FM20" i="3"/>
  <c r="FC20" i="3"/>
  <c r="ES20" i="3"/>
  <c r="EI20" i="3"/>
  <c r="DY20" i="3"/>
  <c r="DO20" i="3"/>
  <c r="DE20" i="3"/>
  <c r="CU20" i="3"/>
  <c r="CK20" i="3"/>
  <c r="CA20" i="3"/>
  <c r="BQ20" i="3"/>
  <c r="BG20" i="3"/>
  <c r="AW20" i="3"/>
  <c r="AM20" i="3"/>
  <c r="AC20" i="3"/>
  <c r="S20" i="3"/>
  <c r="H20" i="3"/>
  <c r="G20" i="3"/>
  <c r="F20" i="3"/>
  <c r="E20" i="3"/>
  <c r="D20" i="3"/>
  <c r="C20" i="3"/>
  <c r="B20" i="3"/>
  <c r="HA19" i="3"/>
  <c r="GQ19" i="3"/>
  <c r="GG19" i="3"/>
  <c r="FW19" i="3"/>
  <c r="FM19" i="3"/>
  <c r="FC19" i="3"/>
  <c r="ES19" i="3"/>
  <c r="EI19" i="3"/>
  <c r="DY19" i="3"/>
  <c r="DO19" i="3"/>
  <c r="DE19" i="3"/>
  <c r="CU19" i="3"/>
  <c r="CK19" i="3"/>
  <c r="CA19" i="3"/>
  <c r="BQ19" i="3"/>
  <c r="BG19" i="3"/>
  <c r="AW19" i="3"/>
  <c r="AM19" i="3"/>
  <c r="AC19" i="3"/>
  <c r="S19" i="3"/>
  <c r="H19" i="3"/>
  <c r="G19" i="3"/>
  <c r="F19" i="3"/>
  <c r="E19" i="3"/>
  <c r="D19" i="3"/>
  <c r="C19" i="3"/>
  <c r="B19" i="3"/>
  <c r="HA18" i="3"/>
  <c r="GQ18" i="3"/>
  <c r="GG18" i="3"/>
  <c r="FW18" i="3"/>
  <c r="FM18" i="3"/>
  <c r="FC18" i="3"/>
  <c r="ES18" i="3"/>
  <c r="EI18" i="3"/>
  <c r="DY18" i="3"/>
  <c r="DO18" i="3"/>
  <c r="DE18" i="3"/>
  <c r="CU18" i="3"/>
  <c r="CK18" i="3"/>
  <c r="CA18" i="3"/>
  <c r="BQ18" i="3"/>
  <c r="BG18" i="3"/>
  <c r="AW18" i="3"/>
  <c r="AM18" i="3"/>
  <c r="AC18" i="3"/>
  <c r="S18" i="3"/>
  <c r="H18" i="3"/>
  <c r="G18" i="3"/>
  <c r="F18" i="3"/>
  <c r="E18" i="3"/>
  <c r="D18" i="3"/>
  <c r="C18" i="3"/>
  <c r="B18" i="3"/>
  <c r="HA17" i="3"/>
  <c r="GQ17" i="3"/>
  <c r="GG17" i="3"/>
  <c r="FW17" i="3"/>
  <c r="FM17" i="3"/>
  <c r="FC17" i="3"/>
  <c r="ES17" i="3"/>
  <c r="EI17" i="3"/>
  <c r="DY17" i="3"/>
  <c r="DO17" i="3"/>
  <c r="DE17" i="3"/>
  <c r="CU17" i="3"/>
  <c r="CK17" i="3"/>
  <c r="CA17" i="3"/>
  <c r="BQ17" i="3"/>
  <c r="BG17" i="3"/>
  <c r="AW17" i="3"/>
  <c r="AM17" i="3"/>
  <c r="AC17" i="3"/>
  <c r="S17" i="3"/>
  <c r="H17" i="3"/>
  <c r="G17" i="3"/>
  <c r="F17" i="3"/>
  <c r="E17" i="3"/>
  <c r="D17" i="3"/>
  <c r="C17" i="3"/>
  <c r="B17" i="3"/>
  <c r="HA16" i="3"/>
  <c r="GQ16" i="3"/>
  <c r="GG16" i="3"/>
  <c r="FW16" i="3"/>
  <c r="FM16" i="3"/>
  <c r="FC16" i="3"/>
  <c r="ES16" i="3"/>
  <c r="EI16" i="3"/>
  <c r="DY16" i="3"/>
  <c r="DO16" i="3"/>
  <c r="DE16" i="3"/>
  <c r="CU16" i="3"/>
  <c r="CK16" i="3"/>
  <c r="CA16" i="3"/>
  <c r="BQ16" i="3"/>
  <c r="BG16" i="3"/>
  <c r="AW16" i="3"/>
  <c r="AM16" i="3"/>
  <c r="AC16" i="3"/>
  <c r="S16" i="3"/>
  <c r="H16" i="3"/>
  <c r="G16" i="3"/>
  <c r="F16" i="3"/>
  <c r="E16" i="3"/>
  <c r="D16" i="3"/>
  <c r="C16" i="3"/>
  <c r="B16" i="3"/>
  <c r="HA15" i="3"/>
  <c r="GQ15" i="3"/>
  <c r="GG15" i="3"/>
  <c r="FW15" i="3"/>
  <c r="FM15" i="3"/>
  <c r="FC15" i="3"/>
  <c r="ES15" i="3"/>
  <c r="EI15" i="3"/>
  <c r="DY15" i="3"/>
  <c r="DO15" i="3"/>
  <c r="DE15" i="3"/>
  <c r="CU15" i="3"/>
  <c r="CK15" i="3"/>
  <c r="CA15" i="3"/>
  <c r="BQ15" i="3"/>
  <c r="BG15" i="3"/>
  <c r="AW15" i="3"/>
  <c r="AM15" i="3"/>
  <c r="AC15" i="3"/>
  <c r="S15" i="3"/>
  <c r="H15" i="3"/>
  <c r="G15" i="3"/>
  <c r="F15" i="3"/>
  <c r="E15" i="3"/>
  <c r="D15" i="3"/>
  <c r="C15" i="3"/>
  <c r="B15" i="3"/>
  <c r="HA14" i="3"/>
  <c r="GQ14" i="3"/>
  <c r="GG14" i="3"/>
  <c r="FW14" i="3"/>
  <c r="FM14" i="3"/>
  <c r="FC14" i="3"/>
  <c r="ES14" i="3"/>
  <c r="EI14" i="3"/>
  <c r="DY14" i="3"/>
  <c r="DO14" i="3"/>
  <c r="DE14" i="3"/>
  <c r="CU14" i="3"/>
  <c r="CK14" i="3"/>
  <c r="CA14" i="3"/>
  <c r="BQ14" i="3"/>
  <c r="BG14" i="3"/>
  <c r="AW14" i="3"/>
  <c r="AM14" i="3"/>
  <c r="AC14" i="3"/>
  <c r="S14" i="3"/>
  <c r="H14" i="3"/>
  <c r="G14" i="3"/>
  <c r="F14" i="3"/>
  <c r="E14" i="3"/>
  <c r="D14" i="3"/>
  <c r="C14" i="3"/>
  <c r="B14" i="3"/>
  <c r="HA13" i="3"/>
  <c r="GQ13" i="3"/>
  <c r="GG13" i="3"/>
  <c r="FW13" i="3"/>
  <c r="FM13" i="3"/>
  <c r="FC13" i="3"/>
  <c r="ES13" i="3"/>
  <c r="EI13" i="3"/>
  <c r="DY13" i="3"/>
  <c r="DO13" i="3"/>
  <c r="DE13" i="3"/>
  <c r="CU13" i="3"/>
  <c r="CK13" i="3"/>
  <c r="CA13" i="3"/>
  <c r="BQ13" i="3"/>
  <c r="BG13" i="3"/>
  <c r="AW13" i="3"/>
  <c r="AM13" i="3"/>
  <c r="AC13" i="3"/>
  <c r="S13" i="3"/>
  <c r="H13" i="3"/>
  <c r="G13" i="3"/>
  <c r="F13" i="3"/>
  <c r="E13" i="3"/>
  <c r="D13" i="3"/>
  <c r="C13" i="3"/>
  <c r="B13" i="3"/>
  <c r="HA12" i="3"/>
  <c r="GQ12" i="3"/>
  <c r="GG12" i="3"/>
  <c r="FW12" i="3"/>
  <c r="FM12" i="3"/>
  <c r="FC12" i="3"/>
  <c r="ES12" i="3"/>
  <c r="EI12" i="3"/>
  <c r="DY12" i="3"/>
  <c r="DO12" i="3"/>
  <c r="DE12" i="3"/>
  <c r="CU12" i="3"/>
  <c r="CK12" i="3"/>
  <c r="CA12" i="3"/>
  <c r="BQ12" i="3"/>
  <c r="BG12" i="3"/>
  <c r="AW12" i="3"/>
  <c r="AM12" i="3"/>
  <c r="AC12" i="3"/>
  <c r="S12" i="3"/>
  <c r="H12" i="3"/>
  <c r="G12" i="3"/>
  <c r="F12" i="3"/>
  <c r="E12" i="3"/>
  <c r="D12" i="3"/>
  <c r="C12" i="3"/>
  <c r="B12" i="3"/>
  <c r="HA11" i="3"/>
  <c r="GQ11" i="3"/>
  <c r="GG11" i="3"/>
  <c r="FW11" i="3"/>
  <c r="FM11" i="3"/>
  <c r="FC11" i="3"/>
  <c r="ES11" i="3"/>
  <c r="EI11" i="3"/>
  <c r="DY11" i="3"/>
  <c r="DO11" i="3"/>
  <c r="DE11" i="3"/>
  <c r="CU11" i="3"/>
  <c r="CK11" i="3"/>
  <c r="CA11" i="3"/>
  <c r="BQ11" i="3"/>
  <c r="BG11" i="3"/>
  <c r="AW11" i="3"/>
  <c r="AM11" i="3"/>
  <c r="AC11" i="3"/>
  <c r="S11" i="3"/>
  <c r="H11" i="3"/>
  <c r="G11" i="3"/>
  <c r="F11" i="3"/>
  <c r="E11" i="3"/>
  <c r="D11" i="3"/>
  <c r="C11" i="3"/>
  <c r="B11" i="3"/>
  <c r="HA10" i="3"/>
  <c r="GQ10" i="3"/>
  <c r="GG10" i="3"/>
  <c r="FW10" i="3"/>
  <c r="FM10" i="3"/>
  <c r="FC10" i="3"/>
  <c r="ES10" i="3"/>
  <c r="EI10" i="3"/>
  <c r="DY10" i="3"/>
  <c r="DO10" i="3"/>
  <c r="DE10" i="3"/>
  <c r="CU10" i="3"/>
  <c r="CK10" i="3"/>
  <c r="CA10" i="3"/>
  <c r="BQ10" i="3"/>
  <c r="BG10" i="3"/>
  <c r="AW10" i="3"/>
  <c r="AM10" i="3"/>
  <c r="AC10" i="3"/>
  <c r="S10" i="3"/>
  <c r="H10" i="3"/>
  <c r="G10" i="3"/>
  <c r="F10" i="3"/>
  <c r="E10" i="3"/>
  <c r="D10" i="3"/>
  <c r="C10" i="3"/>
  <c r="B10" i="3"/>
  <c r="HA9" i="3"/>
  <c r="GQ9" i="3"/>
  <c r="GG9" i="3"/>
  <c r="FW9" i="3"/>
  <c r="FM9" i="3"/>
  <c r="FC9" i="3"/>
  <c r="ES9" i="3"/>
  <c r="EI9" i="3"/>
  <c r="DY9" i="3"/>
  <c r="DO9" i="3"/>
  <c r="DE9" i="3"/>
  <c r="CU9" i="3"/>
  <c r="CK9" i="3"/>
  <c r="CA9" i="3"/>
  <c r="BQ9" i="3"/>
  <c r="BG9" i="3"/>
  <c r="AW9" i="3"/>
  <c r="AM9" i="3"/>
  <c r="AC9" i="3"/>
  <c r="S9" i="3"/>
  <c r="I9" i="3"/>
  <c r="I9" i="2" s="1"/>
  <c r="H9" i="3"/>
  <c r="H9" i="2" s="1"/>
  <c r="G9" i="3"/>
  <c r="G9" i="2" s="1"/>
  <c r="F9" i="3"/>
  <c r="F9" i="2" s="1"/>
  <c r="E9" i="3"/>
  <c r="E9" i="2" s="1"/>
  <c r="D9" i="3"/>
  <c r="D9" i="2" s="1"/>
  <c r="C9" i="3"/>
  <c r="C9" i="2" s="1"/>
  <c r="B9" i="3"/>
  <c r="B9" i="2" s="1"/>
  <c r="HA8" i="3"/>
  <c r="HA29" i="3" s="1"/>
  <c r="GQ8" i="3"/>
  <c r="GG8" i="3"/>
  <c r="FW8" i="3"/>
  <c r="FM8" i="3"/>
  <c r="FM30" i="3" s="1"/>
  <c r="FC8" i="3"/>
  <c r="ES8" i="3"/>
  <c r="EI8" i="3"/>
  <c r="EI29" i="3" s="1"/>
  <c r="DY8" i="3"/>
  <c r="DY30" i="3" s="1"/>
  <c r="DO8" i="3"/>
  <c r="DE8" i="3"/>
  <c r="CU8" i="3"/>
  <c r="CK8" i="3"/>
  <c r="CK30" i="3" s="1"/>
  <c r="CA8" i="3"/>
  <c r="CA30" i="3" s="1"/>
  <c r="BQ8" i="3"/>
  <c r="BG8" i="3"/>
  <c r="AW8" i="3"/>
  <c r="AW29" i="3" s="1"/>
  <c r="AM8" i="3"/>
  <c r="AC8" i="3"/>
  <c r="S8" i="3"/>
  <c r="S30" i="3" s="1"/>
  <c r="I8" i="3"/>
  <c r="I8" i="2" s="1"/>
  <c r="H8" i="3"/>
  <c r="H8" i="2" s="1"/>
  <c r="G8" i="3"/>
  <c r="G8" i="2" s="1"/>
  <c r="F8" i="3"/>
  <c r="F8" i="2" s="1"/>
  <c r="E8" i="3"/>
  <c r="E8" i="2" s="1"/>
  <c r="D8" i="3"/>
  <c r="D8" i="2" s="1"/>
  <c r="C8" i="3"/>
  <c r="C8" i="2" s="1"/>
  <c r="B8" i="3"/>
  <c r="B8" i="2" s="1"/>
  <c r="H7" i="3"/>
  <c r="H7" i="2" s="1"/>
  <c r="G7" i="3"/>
  <c r="G7" i="2" s="1"/>
  <c r="F7" i="3"/>
  <c r="F7" i="2" s="1"/>
  <c r="E7" i="3"/>
  <c r="E7" i="2" s="1"/>
  <c r="D7" i="3"/>
  <c r="D7" i="2" s="1"/>
  <c r="C7" i="3"/>
  <c r="C7" i="2" s="1"/>
  <c r="B7" i="3"/>
  <c r="B7" i="2" s="1"/>
  <c r="H6" i="3"/>
  <c r="H6" i="2" s="1"/>
  <c r="G6" i="3"/>
  <c r="G6" i="2" s="1"/>
  <c r="G51" i="2" s="1"/>
  <c r="F6" i="3"/>
  <c r="F6" i="2" s="1"/>
  <c r="E6" i="3"/>
  <c r="E6" i="2" s="1"/>
  <c r="D6" i="3"/>
  <c r="D6" i="2" s="1"/>
  <c r="C6" i="3"/>
  <c r="C6" i="2" s="1"/>
  <c r="B6" i="3"/>
  <c r="B6" i="2" s="1"/>
  <c r="GZ5" i="3"/>
  <c r="GP5" i="3"/>
  <c r="I22" i="3" s="1"/>
  <c r="GF5" i="3"/>
  <c r="I21" i="3" s="1"/>
  <c r="FV5" i="3"/>
  <c r="I20" i="3" s="1"/>
  <c r="FL5" i="3"/>
  <c r="I19" i="3" s="1"/>
  <c r="FB5" i="3"/>
  <c r="I18" i="3" s="1"/>
  <c r="ER5" i="3"/>
  <c r="I17" i="3" s="1"/>
  <c r="EH5" i="3"/>
  <c r="I16" i="3" s="1"/>
  <c r="DX5" i="3"/>
  <c r="I15" i="3" s="1"/>
  <c r="DN5" i="3"/>
  <c r="I14" i="3" s="1"/>
  <c r="DD5" i="3"/>
  <c r="I13" i="3" s="1"/>
  <c r="CT5" i="3"/>
  <c r="I12" i="3" s="1"/>
  <c r="CJ5" i="3"/>
  <c r="I11" i="3" s="1"/>
  <c r="BZ5" i="3"/>
  <c r="I10" i="3" s="1"/>
  <c r="BP5" i="3"/>
  <c r="BF5" i="3"/>
  <c r="AV5" i="3"/>
  <c r="I7" i="3" s="1"/>
  <c r="I7" i="2" s="1"/>
  <c r="AL5" i="3"/>
  <c r="I6" i="3" s="1"/>
  <c r="I6" i="2" s="1"/>
  <c r="AB5" i="3"/>
  <c r="I5" i="3" s="1"/>
  <c r="I5" i="2" s="1"/>
  <c r="R5" i="3"/>
  <c r="I4" i="3" s="1"/>
  <c r="I4" i="2" s="1"/>
  <c r="H5" i="3"/>
  <c r="H5" i="2" s="1"/>
  <c r="G5" i="3"/>
  <c r="G5" i="2" s="1"/>
  <c r="F5" i="3"/>
  <c r="F5" i="2" s="1"/>
  <c r="E5" i="3"/>
  <c r="E5" i="2" s="1"/>
  <c r="D5" i="3"/>
  <c r="D5" i="2" s="1"/>
  <c r="C5" i="3"/>
  <c r="C5" i="2" s="1"/>
  <c r="B5" i="3"/>
  <c r="B5" i="2" s="1"/>
  <c r="H4" i="3"/>
  <c r="H4" i="2" s="1"/>
  <c r="G4" i="3"/>
  <c r="G4" i="2" s="1"/>
  <c r="F4" i="3"/>
  <c r="F4" i="2" s="1"/>
  <c r="E4" i="3"/>
  <c r="E4" i="2" s="1"/>
  <c r="D4" i="3"/>
  <c r="D4" i="2" s="1"/>
  <c r="C4" i="3"/>
  <c r="C4" i="2" s="1"/>
  <c r="B4" i="3"/>
  <c r="B4" i="2" s="1"/>
  <c r="U1" i="3"/>
  <c r="AE1" i="3" s="1"/>
  <c r="AO1" i="3" s="1"/>
  <c r="AY1" i="3" s="1"/>
  <c r="BI1" i="3" s="1"/>
  <c r="BS1" i="3" s="1"/>
  <c r="CC1" i="3" s="1"/>
  <c r="CM1" i="3" s="1"/>
  <c r="CW1" i="3" s="1"/>
  <c r="DG1" i="3" s="1"/>
  <c r="DQ1" i="3" s="1"/>
  <c r="EA1" i="3" s="1"/>
  <c r="EK1" i="3" s="1"/>
  <c r="EU1" i="3" s="1"/>
  <c r="FE1" i="3" s="1"/>
  <c r="FO1" i="3" s="1"/>
  <c r="FY1" i="3" s="1"/>
  <c r="GI1" i="3" s="1"/>
  <c r="GS1" i="3" s="1"/>
  <c r="R1" i="3"/>
  <c r="AB1" i="3" s="1"/>
  <c r="AL1" i="3" s="1"/>
  <c r="AV1" i="3" s="1"/>
  <c r="BF1" i="3" s="1"/>
  <c r="BP1" i="3" s="1"/>
  <c r="BZ1" i="3" s="1"/>
  <c r="CJ1" i="3" s="1"/>
  <c r="CT1" i="3" s="1"/>
  <c r="DD1" i="3" s="1"/>
  <c r="DN1" i="3" s="1"/>
  <c r="DX1" i="3" s="1"/>
  <c r="EH1" i="3" s="1"/>
  <c r="ER1" i="3" s="1"/>
  <c r="FB1" i="3" s="1"/>
  <c r="FL1" i="3" s="1"/>
  <c r="FV1" i="3" s="1"/>
  <c r="GF1" i="3" s="1"/>
  <c r="GP1" i="3" s="1"/>
  <c r="GZ1" i="3" s="1"/>
  <c r="M51" i="2"/>
  <c r="K51" i="2"/>
  <c r="I51" i="2"/>
  <c r="T50" i="2"/>
  <c r="S50" i="2"/>
  <c r="I50" i="2"/>
  <c r="S49" i="2"/>
  <c r="T49" i="2" s="1"/>
  <c r="I49" i="2"/>
  <c r="S48" i="2"/>
  <c r="T48" i="2" s="1"/>
  <c r="I48" i="2"/>
  <c r="T47" i="2"/>
  <c r="S47" i="2"/>
  <c r="I47" i="2"/>
  <c r="T46" i="2"/>
  <c r="S46" i="2"/>
  <c r="I46" i="2"/>
  <c r="S45" i="2"/>
  <c r="T45" i="2" s="1"/>
  <c r="I45" i="2"/>
  <c r="S44" i="2"/>
  <c r="T44" i="2" s="1"/>
  <c r="I44" i="2"/>
  <c r="T43" i="2"/>
  <c r="S43" i="2"/>
  <c r="I43" i="2"/>
  <c r="T42" i="2"/>
  <c r="S42" i="2"/>
  <c r="I42" i="2"/>
  <c r="S41" i="2"/>
  <c r="T41" i="2" s="1"/>
  <c r="I41" i="2"/>
  <c r="S40" i="2"/>
  <c r="T40" i="2" s="1"/>
  <c r="I40" i="2"/>
  <c r="T39" i="2"/>
  <c r="S39" i="2"/>
  <c r="I39" i="2"/>
  <c r="T38" i="2"/>
  <c r="S38" i="2"/>
  <c r="I38" i="2"/>
  <c r="S37" i="2"/>
  <c r="T37" i="2" s="1"/>
  <c r="T36" i="2"/>
  <c r="S36" i="2"/>
  <c r="S35" i="2"/>
  <c r="T35" i="2" s="1"/>
  <c r="T34" i="2"/>
  <c r="S34" i="2"/>
  <c r="S33" i="2"/>
  <c r="T33" i="2" s="1"/>
  <c r="T32" i="2"/>
  <c r="S32" i="2"/>
  <c r="S31" i="2"/>
  <c r="T31" i="2" s="1"/>
  <c r="T30" i="2"/>
  <c r="S30" i="2"/>
  <c r="T29" i="2"/>
  <c r="S29" i="2"/>
  <c r="AA28" i="2"/>
  <c r="T28" i="2"/>
  <c r="S28" i="2"/>
  <c r="AB27" i="2"/>
  <c r="AC27" i="2" s="1"/>
  <c r="AA27" i="2"/>
  <c r="S27" i="2"/>
  <c r="T27" i="2" s="1"/>
  <c r="AC26" i="2"/>
  <c r="AB26" i="2"/>
  <c r="AA26" i="2"/>
  <c r="S26" i="2"/>
  <c r="T26" i="2" s="1"/>
  <c r="AA25" i="2"/>
  <c r="T25" i="2"/>
  <c r="S25" i="2"/>
  <c r="AA24" i="2"/>
  <c r="T24" i="2"/>
  <c r="S24" i="2"/>
  <c r="AB23" i="2"/>
  <c r="AC23" i="2" s="1"/>
  <c r="AA23" i="2"/>
  <c r="S23" i="2"/>
  <c r="T23" i="2" s="1"/>
  <c r="AC22" i="2"/>
  <c r="AB22" i="2"/>
  <c r="AA22" i="2"/>
  <c r="S22" i="2"/>
  <c r="T22" i="2" s="1"/>
  <c r="AA21" i="2"/>
  <c r="T21" i="2"/>
  <c r="S21" i="2"/>
  <c r="AA20" i="2"/>
  <c r="T20" i="2"/>
  <c r="S20" i="2"/>
  <c r="AB19" i="2"/>
  <c r="AC19" i="2" s="1"/>
  <c r="AA19" i="2"/>
  <c r="S19" i="2"/>
  <c r="T19" i="2" s="1"/>
  <c r="AC18" i="2"/>
  <c r="AB18" i="2"/>
  <c r="AA18" i="2"/>
  <c r="S18" i="2"/>
  <c r="T18" i="2" s="1"/>
  <c r="AA17" i="2"/>
  <c r="T17" i="2"/>
  <c r="S17" i="2"/>
  <c r="AA16" i="2"/>
  <c r="T16" i="2"/>
  <c r="S16" i="2"/>
  <c r="AB15" i="2"/>
  <c r="AC15" i="2" s="1"/>
  <c r="AA15" i="2"/>
  <c r="S15" i="2"/>
  <c r="T15" i="2" s="1"/>
  <c r="AC14" i="2"/>
  <c r="AB14" i="2"/>
  <c r="AA14" i="2"/>
  <c r="S14" i="2"/>
  <c r="T14" i="2" s="1"/>
  <c r="AA13" i="2"/>
  <c r="T13" i="2"/>
  <c r="S13" i="2"/>
  <c r="AB12" i="2"/>
  <c r="AC12" i="2" s="1"/>
  <c r="AA12" i="2"/>
  <c r="S12" i="2"/>
  <c r="T12" i="2" s="1"/>
  <c r="AA11" i="2"/>
  <c r="T11" i="2"/>
  <c r="S11" i="2"/>
  <c r="AB10" i="2"/>
  <c r="AC10" i="2" s="1"/>
  <c r="AA10" i="2"/>
  <c r="S10" i="2"/>
  <c r="T10" i="2" s="1"/>
  <c r="AA9" i="2"/>
  <c r="S9" i="2"/>
  <c r="T9" i="2" s="1"/>
  <c r="AC8" i="2"/>
  <c r="AB8" i="2"/>
  <c r="AA8" i="2"/>
  <c r="S8" i="2"/>
  <c r="AB7" i="2"/>
  <c r="AC7" i="2" s="1"/>
  <c r="AA7" i="2"/>
  <c r="S7" i="2"/>
  <c r="S6" i="2"/>
  <c r="Q51" i="2"/>
  <c r="S51" i="2" s="1"/>
  <c r="S4" i="2"/>
  <c r="S3" i="2"/>
  <c r="T3" i="2" s="1"/>
  <c r="X298" i="1"/>
  <c r="U298" i="1"/>
  <c r="S298" i="1"/>
  <c r="N298" i="1"/>
  <c r="P297" i="1"/>
  <c r="F297" i="1"/>
  <c r="P296" i="1"/>
  <c r="F296" i="1"/>
  <c r="P295" i="1"/>
  <c r="F295" i="1"/>
  <c r="F294" i="1"/>
  <c r="P293" i="1"/>
  <c r="L293" i="1"/>
  <c r="F293" i="1"/>
  <c r="P292" i="1"/>
  <c r="L292" i="1"/>
  <c r="F292" i="1"/>
  <c r="P291" i="1"/>
  <c r="L291" i="1"/>
  <c r="F291" i="1"/>
  <c r="P290" i="1"/>
  <c r="L290" i="1"/>
  <c r="F290" i="1"/>
  <c r="P289" i="1"/>
  <c r="L289" i="1"/>
  <c r="F289" i="1"/>
  <c r="P288" i="1"/>
  <c r="L288" i="1"/>
  <c r="F288" i="1"/>
  <c r="P287" i="1"/>
  <c r="L287" i="1"/>
  <c r="F287" i="1"/>
  <c r="P286" i="1"/>
  <c r="L286" i="1"/>
  <c r="F286" i="1"/>
  <c r="P285" i="1"/>
  <c r="L285" i="1"/>
  <c r="F285" i="1"/>
  <c r="P284" i="1"/>
  <c r="L284" i="1"/>
  <c r="F284" i="1"/>
  <c r="P283" i="1"/>
  <c r="L283" i="1"/>
  <c r="F283" i="1"/>
  <c r="P282" i="1"/>
  <c r="L282" i="1"/>
  <c r="F282" i="1"/>
  <c r="P281" i="1"/>
  <c r="L281" i="1"/>
  <c r="F281" i="1"/>
  <c r="P280" i="1"/>
  <c r="L280" i="1"/>
  <c r="F280" i="1"/>
  <c r="P279" i="1"/>
  <c r="L279" i="1"/>
  <c r="F279" i="1"/>
  <c r="P278" i="1"/>
  <c r="L278" i="1"/>
  <c r="F278" i="1"/>
  <c r="P277" i="1"/>
  <c r="L277" i="1"/>
  <c r="F277" i="1"/>
  <c r="P276" i="1"/>
  <c r="L276" i="1"/>
  <c r="F276" i="1"/>
  <c r="P275" i="1"/>
  <c r="L275" i="1"/>
  <c r="F275" i="1"/>
  <c r="P274" i="1"/>
  <c r="L274" i="1"/>
  <c r="F274" i="1"/>
  <c r="P273" i="1"/>
  <c r="L273" i="1"/>
  <c r="F273" i="1"/>
  <c r="P272" i="1"/>
  <c r="L272" i="1"/>
  <c r="F272" i="1"/>
  <c r="P271" i="1"/>
  <c r="L271" i="1"/>
  <c r="F271" i="1"/>
  <c r="P270" i="1"/>
  <c r="L270" i="1"/>
  <c r="F270" i="1"/>
  <c r="P269" i="1"/>
  <c r="L269" i="1"/>
  <c r="F269" i="1"/>
  <c r="P268" i="1"/>
  <c r="L268" i="1"/>
  <c r="F268" i="1"/>
  <c r="P267" i="1"/>
  <c r="L267" i="1"/>
  <c r="F267" i="1"/>
  <c r="P266" i="1"/>
  <c r="L266" i="1"/>
  <c r="F266" i="1"/>
  <c r="P265" i="1"/>
  <c r="L265" i="1"/>
  <c r="F265" i="1"/>
  <c r="P264" i="1"/>
  <c r="L264" i="1"/>
  <c r="F264" i="1"/>
  <c r="P263" i="1"/>
  <c r="L263" i="1"/>
  <c r="F263" i="1"/>
  <c r="P262" i="1"/>
  <c r="L262" i="1"/>
  <c r="F262" i="1"/>
  <c r="P261" i="1"/>
  <c r="L261" i="1"/>
  <c r="F261" i="1"/>
  <c r="P260" i="1"/>
  <c r="L260" i="1"/>
  <c r="F260" i="1"/>
  <c r="P259" i="1"/>
  <c r="L259" i="1"/>
  <c r="F259" i="1"/>
  <c r="P258" i="1"/>
  <c r="L258" i="1"/>
  <c r="F258" i="1"/>
  <c r="P257" i="1"/>
  <c r="L257" i="1"/>
  <c r="F257" i="1"/>
  <c r="P256" i="1"/>
  <c r="L256" i="1"/>
  <c r="F256" i="1"/>
  <c r="P255" i="1"/>
  <c r="L255" i="1"/>
  <c r="F255" i="1"/>
  <c r="P254" i="1"/>
  <c r="L254" i="1"/>
  <c r="F254" i="1"/>
  <c r="P253" i="1"/>
  <c r="L253" i="1"/>
  <c r="F253" i="1"/>
  <c r="P252" i="1"/>
  <c r="L252" i="1"/>
  <c r="F252" i="1"/>
  <c r="P251" i="1"/>
  <c r="L251" i="1"/>
  <c r="F251" i="1"/>
  <c r="P250" i="1"/>
  <c r="L250" i="1"/>
  <c r="F250" i="1"/>
  <c r="P249" i="1"/>
  <c r="L249" i="1"/>
  <c r="F249" i="1"/>
  <c r="P248" i="1"/>
  <c r="L248" i="1"/>
  <c r="F248" i="1"/>
  <c r="P247" i="1"/>
  <c r="L247" i="1"/>
  <c r="F247" i="1"/>
  <c r="P246" i="1"/>
  <c r="L246" i="1"/>
  <c r="F246" i="1"/>
  <c r="P245" i="1"/>
  <c r="L245" i="1"/>
  <c r="F245" i="1"/>
  <c r="P244" i="1"/>
  <c r="L244" i="1"/>
  <c r="F244" i="1"/>
  <c r="P243" i="1"/>
  <c r="L243" i="1"/>
  <c r="F243" i="1"/>
  <c r="P242" i="1"/>
  <c r="L242" i="1"/>
  <c r="F242" i="1"/>
  <c r="P241" i="1"/>
  <c r="L241" i="1"/>
  <c r="F241" i="1"/>
  <c r="P240" i="1"/>
  <c r="L240" i="1"/>
  <c r="F240" i="1"/>
  <c r="P239" i="1"/>
  <c r="L239" i="1"/>
  <c r="F239" i="1"/>
  <c r="P238" i="1"/>
  <c r="L238" i="1"/>
  <c r="F238" i="1"/>
  <c r="P237" i="1"/>
  <c r="L237" i="1"/>
  <c r="F237" i="1"/>
  <c r="P236" i="1"/>
  <c r="L236" i="1"/>
  <c r="F236" i="1"/>
  <c r="P235" i="1"/>
  <c r="L235" i="1"/>
  <c r="F235" i="1"/>
  <c r="P234" i="1"/>
  <c r="L234" i="1"/>
  <c r="F234" i="1"/>
  <c r="P233" i="1"/>
  <c r="L233" i="1"/>
  <c r="F233" i="1"/>
  <c r="P232" i="1"/>
  <c r="L232" i="1"/>
  <c r="F232" i="1"/>
  <c r="P231" i="1"/>
  <c r="L231" i="1"/>
  <c r="F231" i="1"/>
  <c r="P230" i="1"/>
  <c r="L230" i="1"/>
  <c r="F230" i="1"/>
  <c r="P229" i="1"/>
  <c r="L229" i="1"/>
  <c r="F229" i="1"/>
  <c r="P228" i="1"/>
  <c r="L228" i="1"/>
  <c r="F228" i="1"/>
  <c r="P227" i="1"/>
  <c r="L227" i="1"/>
  <c r="F227" i="1"/>
  <c r="P226" i="1"/>
  <c r="L226" i="1"/>
  <c r="F226" i="1"/>
  <c r="P225" i="1"/>
  <c r="L225" i="1"/>
  <c r="F225" i="1"/>
  <c r="P224" i="1"/>
  <c r="L224" i="1"/>
  <c r="F224" i="1"/>
  <c r="P223" i="1"/>
  <c r="L223" i="1"/>
  <c r="F223" i="1"/>
  <c r="P222" i="1"/>
  <c r="L222" i="1"/>
  <c r="F222" i="1"/>
  <c r="P221" i="1"/>
  <c r="L221" i="1"/>
  <c r="F221" i="1"/>
  <c r="P220" i="1"/>
  <c r="L220" i="1"/>
  <c r="F220" i="1"/>
  <c r="P219" i="1"/>
  <c r="L219" i="1"/>
  <c r="F219" i="1"/>
  <c r="P218" i="1"/>
  <c r="L218" i="1"/>
  <c r="F218" i="1"/>
  <c r="P217" i="1"/>
  <c r="L217" i="1"/>
  <c r="F217" i="1"/>
  <c r="P216" i="1"/>
  <c r="L216" i="1"/>
  <c r="F216" i="1"/>
  <c r="P215" i="1"/>
  <c r="L215" i="1"/>
  <c r="F215" i="1"/>
  <c r="P214" i="1"/>
  <c r="L214" i="1"/>
  <c r="F214" i="1"/>
  <c r="P213" i="1"/>
  <c r="L213" i="1"/>
  <c r="F213" i="1"/>
  <c r="P212" i="1"/>
  <c r="L212" i="1"/>
  <c r="F212" i="1"/>
  <c r="P211" i="1"/>
  <c r="L211" i="1"/>
  <c r="F211" i="1"/>
  <c r="P210" i="1"/>
  <c r="L210" i="1"/>
  <c r="F210" i="1"/>
  <c r="P209" i="1"/>
  <c r="L209" i="1"/>
  <c r="F209" i="1"/>
  <c r="P208" i="1"/>
  <c r="L208" i="1"/>
  <c r="F208" i="1"/>
  <c r="P207" i="1"/>
  <c r="L207" i="1"/>
  <c r="F207" i="1"/>
  <c r="P206" i="1"/>
  <c r="L206" i="1"/>
  <c r="F206" i="1"/>
  <c r="P205" i="1"/>
  <c r="L205" i="1"/>
  <c r="F205" i="1"/>
  <c r="P204" i="1"/>
  <c r="L204" i="1"/>
  <c r="F204" i="1"/>
  <c r="P203" i="1"/>
  <c r="L203" i="1"/>
  <c r="F203" i="1"/>
  <c r="P202" i="1"/>
  <c r="L202" i="1"/>
  <c r="F202" i="1"/>
  <c r="P201" i="1"/>
  <c r="L201" i="1"/>
  <c r="F201" i="1"/>
  <c r="P200" i="1"/>
  <c r="L200" i="1"/>
  <c r="F200" i="1"/>
  <c r="P199" i="1"/>
  <c r="L199" i="1"/>
  <c r="F199" i="1"/>
  <c r="P198" i="1"/>
  <c r="L198" i="1"/>
  <c r="F198" i="1"/>
  <c r="P197" i="1"/>
  <c r="L197" i="1"/>
  <c r="F197" i="1"/>
  <c r="P196" i="1"/>
  <c r="L196" i="1"/>
  <c r="F196" i="1"/>
  <c r="P195" i="1"/>
  <c r="L195" i="1"/>
  <c r="F195" i="1"/>
  <c r="P194" i="1"/>
  <c r="L194" i="1"/>
  <c r="F194" i="1"/>
  <c r="P193" i="1"/>
  <c r="L193" i="1"/>
  <c r="F193" i="1"/>
  <c r="P192" i="1"/>
  <c r="L192" i="1"/>
  <c r="F192" i="1"/>
  <c r="P191" i="1"/>
  <c r="L191" i="1"/>
  <c r="F191" i="1"/>
  <c r="P190" i="1"/>
  <c r="L190" i="1"/>
  <c r="F190" i="1"/>
  <c r="P189" i="1"/>
  <c r="L189" i="1"/>
  <c r="F189" i="1"/>
  <c r="P188" i="1"/>
  <c r="L188" i="1"/>
  <c r="F188" i="1"/>
  <c r="P187" i="1"/>
  <c r="L187" i="1"/>
  <c r="F187" i="1"/>
  <c r="P186" i="1"/>
  <c r="L186" i="1"/>
  <c r="F186" i="1"/>
  <c r="P185" i="1"/>
  <c r="L185" i="1"/>
  <c r="F185" i="1"/>
  <c r="P184" i="1"/>
  <c r="L184" i="1"/>
  <c r="F184" i="1"/>
  <c r="P183" i="1"/>
  <c r="L183" i="1"/>
  <c r="F183" i="1"/>
  <c r="P182" i="1"/>
  <c r="L182" i="1"/>
  <c r="F182" i="1"/>
  <c r="P181" i="1"/>
  <c r="L181" i="1"/>
  <c r="F181" i="1"/>
  <c r="P180" i="1"/>
  <c r="L180" i="1"/>
  <c r="F180" i="1"/>
  <c r="P179" i="1"/>
  <c r="L179" i="1"/>
  <c r="F179" i="1"/>
  <c r="P178" i="1"/>
  <c r="L178" i="1"/>
  <c r="F178" i="1"/>
  <c r="P177" i="1"/>
  <c r="L177" i="1"/>
  <c r="F177" i="1"/>
  <c r="P176" i="1"/>
  <c r="L176" i="1"/>
  <c r="F176" i="1"/>
  <c r="P175" i="1"/>
  <c r="L175" i="1"/>
  <c r="F175" i="1"/>
  <c r="P174" i="1"/>
  <c r="L174" i="1"/>
  <c r="F174" i="1"/>
  <c r="P173" i="1"/>
  <c r="L173" i="1"/>
  <c r="F173" i="1"/>
  <c r="P172" i="1"/>
  <c r="L172" i="1"/>
  <c r="F172" i="1"/>
  <c r="P171" i="1"/>
  <c r="L171" i="1"/>
  <c r="F171" i="1"/>
  <c r="P170" i="1"/>
  <c r="L170" i="1"/>
  <c r="F170" i="1"/>
  <c r="P169" i="1"/>
  <c r="L169" i="1"/>
  <c r="F169" i="1"/>
  <c r="P168" i="1"/>
  <c r="L168" i="1"/>
  <c r="F168" i="1"/>
  <c r="P167" i="1"/>
  <c r="L167" i="1"/>
  <c r="F167" i="1"/>
  <c r="P166" i="1"/>
  <c r="L166" i="1"/>
  <c r="F166" i="1"/>
  <c r="P165" i="1"/>
  <c r="L165" i="1"/>
  <c r="F165" i="1"/>
  <c r="P164" i="1"/>
  <c r="L164" i="1"/>
  <c r="F164" i="1"/>
  <c r="P163" i="1"/>
  <c r="L163" i="1"/>
  <c r="F163" i="1"/>
  <c r="P162" i="1"/>
  <c r="L162" i="1"/>
  <c r="F162" i="1"/>
  <c r="P161" i="1"/>
  <c r="L161" i="1"/>
  <c r="F161" i="1"/>
  <c r="P160" i="1"/>
  <c r="L160" i="1"/>
  <c r="F160" i="1"/>
  <c r="P159" i="1"/>
  <c r="L159" i="1"/>
  <c r="F159" i="1"/>
  <c r="P158" i="1"/>
  <c r="L158" i="1"/>
  <c r="F158" i="1"/>
  <c r="P157" i="1"/>
  <c r="L157" i="1"/>
  <c r="F157" i="1"/>
  <c r="P156" i="1"/>
  <c r="L156" i="1"/>
  <c r="F156" i="1"/>
  <c r="P155" i="1"/>
  <c r="L155" i="1"/>
  <c r="F155" i="1"/>
  <c r="P154" i="1"/>
  <c r="L154" i="1"/>
  <c r="F154" i="1"/>
  <c r="P153" i="1"/>
  <c r="L153" i="1"/>
  <c r="F153" i="1"/>
  <c r="P152" i="1"/>
  <c r="L152" i="1"/>
  <c r="F152" i="1"/>
  <c r="P151" i="1"/>
  <c r="L151" i="1"/>
  <c r="F151" i="1"/>
  <c r="P150" i="1"/>
  <c r="L150" i="1"/>
  <c r="F150" i="1"/>
  <c r="P149" i="1"/>
  <c r="L149" i="1"/>
  <c r="F149" i="1"/>
  <c r="P148" i="1"/>
  <c r="L148" i="1"/>
  <c r="F148" i="1"/>
  <c r="P147" i="1"/>
  <c r="L147" i="1"/>
  <c r="F147" i="1"/>
  <c r="P146" i="1"/>
  <c r="L146" i="1"/>
  <c r="F146" i="1"/>
  <c r="P145" i="1"/>
  <c r="L145" i="1"/>
  <c r="F145" i="1"/>
  <c r="P144" i="1"/>
  <c r="L144" i="1"/>
  <c r="F144" i="1"/>
  <c r="P143" i="1"/>
  <c r="L143" i="1"/>
  <c r="F143" i="1"/>
  <c r="P142" i="1"/>
  <c r="L142" i="1"/>
  <c r="F142" i="1"/>
  <c r="P141" i="1"/>
  <c r="L141" i="1"/>
  <c r="F141" i="1"/>
  <c r="P140" i="1"/>
  <c r="L140" i="1"/>
  <c r="F140" i="1"/>
  <c r="P139" i="1"/>
  <c r="L139" i="1"/>
  <c r="F139" i="1"/>
  <c r="P138" i="1"/>
  <c r="L138" i="1"/>
  <c r="F138" i="1"/>
  <c r="P137" i="1"/>
  <c r="L137" i="1"/>
  <c r="F137" i="1"/>
  <c r="P136" i="1"/>
  <c r="L136" i="1"/>
  <c r="F136" i="1"/>
  <c r="P135" i="1"/>
  <c r="L135" i="1"/>
  <c r="F135" i="1"/>
  <c r="P134" i="1"/>
  <c r="L134" i="1"/>
  <c r="F134" i="1"/>
  <c r="P133" i="1"/>
  <c r="L133" i="1"/>
  <c r="F133" i="1"/>
  <c r="P132" i="1"/>
  <c r="L132" i="1"/>
  <c r="F132" i="1"/>
  <c r="P131" i="1"/>
  <c r="L131" i="1"/>
  <c r="F131" i="1"/>
  <c r="P130" i="1"/>
  <c r="L130" i="1"/>
  <c r="F130" i="1"/>
  <c r="P129" i="1"/>
  <c r="L129" i="1"/>
  <c r="F129" i="1"/>
  <c r="P128" i="1"/>
  <c r="L128" i="1"/>
  <c r="F128" i="1"/>
  <c r="P127" i="1"/>
  <c r="L127" i="1"/>
  <c r="F127" i="1"/>
  <c r="P126" i="1"/>
  <c r="L126" i="1"/>
  <c r="F126" i="1"/>
  <c r="P125" i="1"/>
  <c r="L125" i="1"/>
  <c r="F125" i="1"/>
  <c r="P124" i="1"/>
  <c r="L124" i="1"/>
  <c r="F124" i="1"/>
  <c r="P123" i="1"/>
  <c r="L123" i="1"/>
  <c r="F123" i="1"/>
  <c r="P122" i="1"/>
  <c r="L122" i="1"/>
  <c r="F122" i="1"/>
  <c r="P121" i="1"/>
  <c r="L121" i="1"/>
  <c r="F121" i="1"/>
  <c r="P120" i="1"/>
  <c r="L120" i="1"/>
  <c r="F120" i="1"/>
  <c r="P119" i="1"/>
  <c r="L119" i="1"/>
  <c r="F119" i="1"/>
  <c r="P118" i="1"/>
  <c r="L118" i="1"/>
  <c r="F118" i="1"/>
  <c r="P117" i="1"/>
  <c r="L117" i="1"/>
  <c r="F117" i="1"/>
  <c r="P116" i="1"/>
  <c r="L116" i="1"/>
  <c r="P115" i="1"/>
  <c r="L115" i="1"/>
  <c r="P114" i="1"/>
  <c r="L114" i="1"/>
  <c r="P113" i="1"/>
  <c r="L113" i="1"/>
  <c r="P112" i="1"/>
  <c r="L112" i="1"/>
  <c r="P111" i="1"/>
  <c r="L111" i="1"/>
  <c r="P110" i="1"/>
  <c r="L110" i="1"/>
  <c r="P109" i="1"/>
  <c r="L109" i="1"/>
  <c r="P108" i="1"/>
  <c r="L108" i="1"/>
  <c r="P107" i="1"/>
  <c r="L107" i="1"/>
  <c r="P106" i="1"/>
  <c r="L106" i="1"/>
  <c r="P105" i="1"/>
  <c r="L105" i="1"/>
  <c r="P104" i="1"/>
  <c r="L104" i="1"/>
  <c r="P103" i="1"/>
  <c r="L103" i="1"/>
  <c r="P102" i="1"/>
  <c r="L102" i="1"/>
  <c r="P101" i="1"/>
  <c r="L101" i="1"/>
  <c r="P100" i="1"/>
  <c r="L100" i="1"/>
  <c r="P99" i="1"/>
  <c r="L99" i="1"/>
  <c r="P98" i="1"/>
  <c r="L98" i="1"/>
  <c r="P97" i="1"/>
  <c r="L97" i="1"/>
  <c r="P96" i="1"/>
  <c r="L96" i="1"/>
  <c r="P95" i="1"/>
  <c r="L95" i="1"/>
  <c r="P94" i="1"/>
  <c r="L94" i="1"/>
  <c r="P93" i="1"/>
  <c r="L93" i="1"/>
  <c r="P92" i="1"/>
  <c r="L92" i="1"/>
  <c r="P91" i="1"/>
  <c r="L91" i="1"/>
  <c r="P90" i="1"/>
  <c r="L90" i="1"/>
  <c r="P89" i="1"/>
  <c r="L89" i="1"/>
  <c r="P88" i="1"/>
  <c r="L88" i="1"/>
  <c r="P87" i="1"/>
  <c r="L87" i="1"/>
  <c r="P86" i="1"/>
  <c r="L86" i="1"/>
  <c r="P85" i="1"/>
  <c r="L85" i="1"/>
  <c r="P84" i="1"/>
  <c r="L84" i="1"/>
  <c r="P83" i="1"/>
  <c r="L83" i="1"/>
  <c r="P82" i="1"/>
  <c r="L82" i="1"/>
  <c r="P81" i="1"/>
  <c r="L81" i="1"/>
  <c r="P80" i="1"/>
  <c r="K294" i="1"/>
  <c r="P294" i="1" s="1"/>
  <c r="P79" i="1"/>
  <c r="L79" i="1"/>
  <c r="P78" i="1"/>
  <c r="L78" i="1"/>
  <c r="P77" i="1"/>
  <c r="L77" i="1"/>
  <c r="P76" i="1"/>
  <c r="L76" i="1"/>
  <c r="P75" i="1"/>
  <c r="L75" i="1"/>
  <c r="P74" i="1"/>
  <c r="L74" i="1"/>
  <c r="P73" i="1"/>
  <c r="L73" i="1"/>
  <c r="P72" i="1"/>
  <c r="L72" i="1"/>
  <c r="P71" i="1"/>
  <c r="L71" i="1"/>
  <c r="P70" i="1"/>
  <c r="L70" i="1"/>
  <c r="P69" i="1"/>
  <c r="L69" i="1"/>
  <c r="P68" i="1"/>
  <c r="L68" i="1"/>
  <c r="P67" i="1"/>
  <c r="L67" i="1"/>
  <c r="P66" i="1"/>
  <c r="L66" i="1"/>
  <c r="P65" i="1"/>
  <c r="P64" i="1"/>
  <c r="L64" i="1"/>
  <c r="P63" i="1"/>
  <c r="L63" i="1"/>
  <c r="F63" i="1"/>
  <c r="P62" i="1"/>
  <c r="L62" i="1"/>
  <c r="F62" i="1"/>
  <c r="P61" i="1"/>
  <c r="L61" i="1"/>
  <c r="F61" i="1"/>
  <c r="P60" i="1"/>
  <c r="L60" i="1"/>
  <c r="F60" i="1"/>
  <c r="P59" i="1"/>
  <c r="L59" i="1"/>
  <c r="F59" i="1"/>
  <c r="P58" i="1"/>
  <c r="L58" i="1"/>
  <c r="F58" i="1"/>
  <c r="P57" i="1"/>
  <c r="L57" i="1"/>
  <c r="F57" i="1"/>
  <c r="P56" i="1"/>
  <c r="L56" i="1"/>
  <c r="F56" i="1"/>
  <c r="P55" i="1"/>
  <c r="L55" i="1"/>
  <c r="F55" i="1"/>
  <c r="P54" i="1"/>
  <c r="L54" i="1"/>
  <c r="F54" i="1"/>
  <c r="P53" i="1"/>
  <c r="L53" i="1"/>
  <c r="F53" i="1"/>
  <c r="P52" i="1"/>
  <c r="L52" i="1"/>
  <c r="F52" i="1"/>
  <c r="P51" i="1"/>
  <c r="L51" i="1"/>
  <c r="F51" i="1"/>
  <c r="P50" i="1"/>
  <c r="L50" i="1"/>
  <c r="F50" i="1"/>
  <c r="P49" i="1"/>
  <c r="L49" i="1"/>
  <c r="F49" i="1"/>
  <c r="P48" i="1"/>
  <c r="L48" i="1"/>
  <c r="F48" i="1"/>
  <c r="P47" i="1"/>
  <c r="L47" i="1"/>
  <c r="F47" i="1"/>
  <c r="P46" i="1"/>
  <c r="L46" i="1"/>
  <c r="F46" i="1"/>
  <c r="P45" i="1"/>
  <c r="L45" i="1"/>
  <c r="F45" i="1"/>
  <c r="P44" i="1"/>
  <c r="L44" i="1"/>
  <c r="F44" i="1"/>
  <c r="P43" i="1"/>
  <c r="L43" i="1"/>
  <c r="F43" i="1"/>
  <c r="P42" i="1"/>
  <c r="L42" i="1"/>
  <c r="F42" i="1"/>
  <c r="P41" i="1"/>
  <c r="L41" i="1"/>
  <c r="F41" i="1"/>
  <c r="P40" i="1"/>
  <c r="L40" i="1"/>
  <c r="F40" i="1"/>
  <c r="P39" i="1"/>
  <c r="L39" i="1"/>
  <c r="F39" i="1"/>
  <c r="P38" i="1"/>
  <c r="L38" i="1"/>
  <c r="F38" i="1"/>
  <c r="P37" i="1"/>
  <c r="L37" i="1"/>
  <c r="F37" i="1"/>
  <c r="P36" i="1"/>
  <c r="L36" i="1"/>
  <c r="F36" i="1"/>
  <c r="P35" i="1"/>
  <c r="L35" i="1"/>
  <c r="F35" i="1"/>
  <c r="P34" i="1"/>
  <c r="L34" i="1"/>
  <c r="F34" i="1"/>
  <c r="P33" i="1"/>
  <c r="L33" i="1"/>
  <c r="F33" i="1"/>
  <c r="P32" i="1"/>
  <c r="L32" i="1"/>
  <c r="F32" i="1"/>
  <c r="P31" i="1"/>
  <c r="L31" i="1"/>
  <c r="F31" i="1"/>
  <c r="P30" i="1"/>
  <c r="L30" i="1"/>
  <c r="F30" i="1"/>
  <c r="P29" i="1"/>
  <c r="L29" i="1"/>
  <c r="F29" i="1"/>
  <c r="P28" i="1"/>
  <c r="L28" i="1"/>
  <c r="F28" i="1"/>
  <c r="P27" i="1"/>
  <c r="L27" i="1"/>
  <c r="P26" i="1"/>
  <c r="L26" i="1"/>
  <c r="P25" i="1"/>
  <c r="L25" i="1"/>
  <c r="L24" i="1"/>
  <c r="P23" i="1"/>
  <c r="L23" i="1"/>
  <c r="P22" i="1"/>
  <c r="L22" i="1"/>
  <c r="P21" i="1"/>
  <c r="L21" i="1"/>
  <c r="P20" i="1"/>
  <c r="L20" i="1"/>
  <c r="P19" i="1"/>
  <c r="L19" i="1"/>
  <c r="P18" i="1"/>
  <c r="L18" i="1"/>
  <c r="P17" i="1"/>
  <c r="L17" i="1"/>
  <c r="P16" i="1"/>
  <c r="L16" i="1"/>
  <c r="P15" i="1"/>
  <c r="L15" i="1"/>
  <c r="P14" i="1"/>
  <c r="L14" i="1"/>
  <c r="P13" i="1"/>
  <c r="L13" i="1"/>
  <c r="P12" i="1"/>
  <c r="L12" i="1"/>
  <c r="P11" i="1"/>
  <c r="L11" i="1"/>
  <c r="P10" i="1"/>
  <c r="L10" i="1"/>
  <c r="P9" i="1"/>
  <c r="L9" i="1"/>
  <c r="P8" i="1"/>
  <c r="L8" i="1"/>
  <c r="P7" i="1"/>
  <c r="L7" i="1"/>
  <c r="P6" i="1"/>
  <c r="L6" i="1"/>
  <c r="P5" i="1"/>
  <c r="L5" i="1"/>
  <c r="P4" i="1"/>
  <c r="L4" i="1"/>
  <c r="BG30" i="3" l="1"/>
  <c r="CU31" i="3"/>
  <c r="AC30" i="3"/>
  <c r="BQ30" i="3"/>
  <c r="DE32" i="3"/>
  <c r="ES29" i="3"/>
  <c r="GG30" i="3"/>
  <c r="FW30" i="3"/>
  <c r="CH33" i="3"/>
  <c r="DB33" i="3"/>
  <c r="EP33" i="3"/>
  <c r="GD33" i="3"/>
  <c r="AM29" i="3"/>
  <c r="DO32" i="3"/>
  <c r="FC30" i="3"/>
  <c r="GQ30" i="3"/>
  <c r="P298" i="1"/>
  <c r="P301" i="1" s="1"/>
  <c r="T7" i="2"/>
  <c r="T8" i="2"/>
  <c r="H51" i="2"/>
  <c r="T4" i="2"/>
  <c r="T6" i="2"/>
  <c r="AC13" i="2"/>
  <c r="AC28" i="2"/>
  <c r="AB16" i="2"/>
  <c r="AC16" i="2" s="1"/>
  <c r="AB20" i="2"/>
  <c r="AC20" i="2" s="1"/>
  <c r="AB24" i="2"/>
  <c r="AC24" i="2" s="1"/>
  <c r="AB28" i="2"/>
  <c r="S5" i="2"/>
  <c r="T5" i="2" s="1"/>
  <c r="AB9" i="2"/>
  <c r="AC9" i="2" s="1"/>
  <c r="AB11" i="2"/>
  <c r="AC11" i="2" s="1"/>
  <c r="AB13" i="2"/>
  <c r="AB17" i="2"/>
  <c r="AC17" i="2" s="1"/>
  <c r="AB21" i="2"/>
  <c r="AC21" i="2" s="1"/>
  <c r="AB25" i="2"/>
  <c r="AC25" i="2" s="1"/>
  <c r="L80" i="1"/>
  <c r="AC29" i="2" l="1"/>
</calcChain>
</file>

<file path=xl/sharedStrings.xml><?xml version="1.0" encoding="utf-8"?>
<sst xmlns="http://schemas.openxmlformats.org/spreadsheetml/2006/main" count="414" uniqueCount="81">
  <si>
    <t xml:space="preserve">F L E T E S   NORMA LEDO </t>
  </si>
  <si>
    <t>FECHA DE PAGO</t>
  </si>
  <si>
    <t>SEGURO</t>
  </si>
  <si>
    <t xml:space="preserve">CUSTODIA </t>
  </si>
  <si>
    <t>PROVEEDOR</t>
  </si>
  <si>
    <t>MARCA</t>
  </si>
  <si>
    <t xml:space="preserve">FOLIO   OBRADOR </t>
  </si>
  <si>
    <t>PRECIO DE SALIDA</t>
  </si>
  <si>
    <t>VALOR DE TRASPASO</t>
  </si>
  <si>
    <t>CAJAS</t>
  </si>
  <si>
    <t>kg Entrada</t>
  </si>
  <si>
    <t>FECHA</t>
  </si>
  <si>
    <t>FACTURA</t>
  </si>
  <si>
    <t>kg Cerdo vivo</t>
  </si>
  <si>
    <t>Dif de kg</t>
  </si>
  <si>
    <t xml:space="preserve">Notas </t>
  </si>
  <si>
    <t>IMPORTE</t>
  </si>
  <si>
    <t xml:space="preserve">P A G O S </t>
  </si>
  <si>
    <t>MATANZA</t>
  </si>
  <si>
    <t>Fecha/-pago</t>
  </si>
  <si>
    <t xml:space="preserve">Transportista  FACTURA </t>
  </si>
  <si>
    <t xml:space="preserve">FACTURA </t>
  </si>
  <si>
    <t xml:space="preserve"> </t>
  </si>
  <si>
    <t>TOTAL EN Kg</t>
  </si>
  <si>
    <t>SUB TOTAL 2</t>
  </si>
  <si>
    <t>GRAN TOTAL</t>
  </si>
  <si>
    <t>PAGO DE ADUANA</t>
  </si>
  <si>
    <t>PAGO DE FLETES</t>
  </si>
  <si>
    <t>SEGURO DE</t>
  </si>
  <si>
    <t>PAGO A PROV</t>
  </si>
  <si>
    <t>PERNIL CON PIEL</t>
  </si>
  <si>
    <t xml:space="preserve">FECHA </t>
  </si>
  <si>
    <t>KILOS</t>
  </si>
  <si>
    <t>BULTOS</t>
  </si>
  <si>
    <t>kg registrados</t>
  </si>
  <si>
    <t>Diferencias</t>
  </si>
  <si>
    <t>CHEQUE</t>
  </si>
  <si>
    <t>EMBARQUE</t>
  </si>
  <si>
    <t xml:space="preserve">TOTALES </t>
  </si>
  <si>
    <t>D</t>
  </si>
  <si>
    <t xml:space="preserve">TOTAL DE ENTRADAS DEL MES </t>
  </si>
  <si>
    <t xml:space="preserve">   </t>
  </si>
  <si>
    <t>#</t>
  </si>
  <si>
    <t>Kg Registrados</t>
  </si>
  <si>
    <t>Pernil con piel</t>
  </si>
  <si>
    <t>PERNIL con piel</t>
  </si>
  <si>
    <t>PERNIL con cuero</t>
  </si>
  <si>
    <t>PERNIL</t>
  </si>
  <si>
    <t xml:space="preserve">      </t>
  </si>
  <si>
    <t>DISTRIBUCION</t>
  </si>
  <si>
    <t>KILOS ENT</t>
  </si>
  <si>
    <t>SALIDA KG</t>
  </si>
  <si>
    <t>TRASP</t>
  </si>
  <si>
    <t xml:space="preserve">  </t>
  </si>
  <si>
    <t>.</t>
  </si>
  <si>
    <t xml:space="preserve">EXISTENCIA </t>
  </si>
  <si>
    <t>ENTRADAS DEL MES DE  ENERO  2024</t>
  </si>
  <si>
    <t>TOTAL DE ENTRADAS   Obrador    DEL MES       ENERO 2024</t>
  </si>
  <si>
    <t>ENTRADAS DEL MES DE        E N E R O               2 0 2 4</t>
  </si>
  <si>
    <t>BAR HERCAS   (   CENTRO CARNICO  )</t>
  </si>
  <si>
    <t>MENUDO EXCEL</t>
  </si>
  <si>
    <t>FOLIO 11601</t>
  </si>
  <si>
    <t xml:space="preserve">SAM FARMS </t>
  </si>
  <si>
    <t xml:space="preserve">I B P </t>
  </si>
  <si>
    <t>PED. 108079099</t>
  </si>
  <si>
    <t>ALIMENTOS CERTIFICADOS     INNOVA</t>
  </si>
  <si>
    <t>PECHO</t>
  </si>
  <si>
    <t xml:space="preserve">DISTRIBUIDORA PEPE FILETE  </t>
  </si>
  <si>
    <t>CANALES  250</t>
  </si>
  <si>
    <t>SEABOARD FOODS</t>
  </si>
  <si>
    <t>Seaboard</t>
  </si>
  <si>
    <t>PED. 108139656</t>
  </si>
  <si>
    <t>CICSE-01</t>
  </si>
  <si>
    <t xml:space="preserve">CARNES SELECTAS EL CIEN </t>
  </si>
  <si>
    <t>PEINECILLO C/H</t>
  </si>
  <si>
    <t>HUESO PERICO</t>
  </si>
  <si>
    <t>AGROPECUARIA LA CHEMITA     250</t>
  </si>
  <si>
    <t>CANALES  200</t>
  </si>
  <si>
    <t xml:space="preserve">PORCICOLA SAN BERNARDO </t>
  </si>
  <si>
    <t>CANALES 50</t>
  </si>
  <si>
    <t>PED. 108305693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</si>
</sst>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-&quot;$&quot;* #,##0.00_-;\-&quot;$&quot;* #,##0.00_-;_-&quot;$&quot;* &quot;-&quot;??_-;_-@_-"/>
    <numFmt numFmtId="164" formatCode="[$-C0A]dd\-mmm\-yy;@"/>
    <numFmt numFmtId="165" formatCode="[$$-80A]#,##0.00"/>
    <numFmt numFmtId="166" formatCode="[$-C0A]d\-mmm\-yy;@"/>
    <numFmt numFmtId="167" formatCode="&quot;$&quot;#,##0.00"/>
    <numFmt numFmtId="168" formatCode="0.000"/>
  </numFmts>
  <fonts count="10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8"/>
      <color rgb="FF0000FF"/>
      <name val="Calibri"/>
      <family val="1"/>
      <scheme val="minor"/>
    </font>
    <font>
      <b/>
      <sz val="11"/>
      <color rgb="FF0000FF"/>
      <name val="Calibri"/>
      <family val="1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6"/>
      <color rgb="FF0000FF"/>
      <name val="Calibri"/>
      <family val="1"/>
      <scheme val="minor"/>
    </font>
    <font>
      <b/>
      <sz val="24"/>
      <color rgb="FF800000"/>
      <name val="Calibri"/>
      <family val="2"/>
      <scheme val="minor"/>
    </font>
    <font>
      <b/>
      <sz val="18"/>
      <color theme="1"/>
      <name val="Calibri"/>
      <family val="1"/>
      <scheme val="minor"/>
    </font>
    <font>
      <b/>
      <sz val="13"/>
      <color theme="1"/>
      <name val="Calibri"/>
      <family val="1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0000FF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2"/>
      <color theme="5" tint="-0.499984740745262"/>
      <name val="Calibri"/>
      <family val="1"/>
      <scheme val="minor"/>
    </font>
    <font>
      <b/>
      <sz val="13"/>
      <color rgb="FF0000FF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0"/>
      <color rgb="FF800000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1"/>
      <color rgb="FF800000"/>
      <name val="Calibri"/>
      <family val="2"/>
      <scheme val="minor"/>
    </font>
    <font>
      <b/>
      <sz val="11"/>
      <color rgb="FF800000"/>
      <name val="Calibri"/>
      <family val="1"/>
      <scheme val="minor"/>
    </font>
    <font>
      <b/>
      <sz val="16"/>
      <color theme="1"/>
      <name val="Calibri"/>
      <family val="2"/>
      <scheme val="minor"/>
    </font>
    <font>
      <b/>
      <sz val="14"/>
      <color rgb="FF0000FF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sz val="15"/>
      <color rgb="FF0000FF"/>
      <name val="Calibri"/>
      <family val="1"/>
      <scheme val="minor"/>
    </font>
    <font>
      <b/>
      <sz val="16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8"/>
      <color rgb="FF0000FF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i/>
      <sz val="18"/>
      <color rgb="FF0000FF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1"/>
      <scheme val="minor"/>
    </font>
    <font>
      <b/>
      <sz val="22"/>
      <color theme="1"/>
      <name val="Calibri"/>
      <family val="1"/>
      <scheme val="minor"/>
    </font>
    <font>
      <b/>
      <sz val="24"/>
      <color theme="1"/>
      <name val="Calibri"/>
      <family val="1"/>
      <scheme val="minor"/>
    </font>
    <font>
      <b/>
      <sz val="2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5" tint="-0.249977111117893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1"/>
      <scheme val="minor"/>
    </font>
    <font>
      <b/>
      <i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3"/>
      <color theme="1"/>
      <name val="Calibri"/>
      <family val="1"/>
      <scheme val="minor"/>
    </font>
    <font>
      <b/>
      <sz val="14"/>
      <color rgb="FF3333FF"/>
      <name val="Calibri"/>
      <family val="1"/>
      <scheme val="minor"/>
    </font>
    <font>
      <b/>
      <i/>
      <sz val="14"/>
      <color rgb="FF3333FF"/>
      <name val="Calibri"/>
      <family val="1"/>
      <scheme val="minor"/>
    </font>
    <font>
      <b/>
      <sz val="13"/>
      <color rgb="FF3333FF"/>
      <name val="Calibri"/>
      <family val="1"/>
      <scheme val="minor"/>
    </font>
    <font>
      <b/>
      <sz val="7"/>
      <color theme="1"/>
      <name val="Calibri"/>
      <family val="2"/>
      <scheme val="minor"/>
    </font>
    <font>
      <b/>
      <sz val="13"/>
      <color theme="5" tint="-0.249977111117893"/>
      <name val="Calibri"/>
      <family val="1"/>
      <scheme val="minor"/>
    </font>
    <font>
      <b/>
      <sz val="16"/>
      <color rgb="FF000000"/>
      <name val="Times New Roman"/>
      <family val="1"/>
    </font>
    <font>
      <b/>
      <sz val="7"/>
      <color rgb="FF0000FF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7"/>
      <color rgb="FF00B0F0"/>
      <name val="Calibri"/>
      <family val="2"/>
      <scheme val="minor"/>
    </font>
    <font>
      <b/>
      <sz val="1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24"/>
      <color rgb="FF0000FF"/>
      <name val="Calibri"/>
      <family val="1"/>
      <scheme val="minor"/>
    </font>
    <font>
      <b/>
      <sz val="16"/>
      <color theme="1"/>
      <name val="Arial"/>
      <family val="2"/>
    </font>
    <font>
      <b/>
      <sz val="32"/>
      <color theme="1"/>
      <name val="Calibri"/>
      <family val="1"/>
      <scheme val="minor"/>
    </font>
    <font>
      <b/>
      <i/>
      <sz val="12"/>
      <color theme="1"/>
      <name val="Calibri"/>
      <family val="1"/>
      <scheme val="minor"/>
    </font>
    <font>
      <b/>
      <sz val="12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2"/>
      <color rgb="FF3333FF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sz val="11"/>
      <color rgb="FF3333FF"/>
      <name val="Calibri"/>
      <family val="1"/>
      <scheme val="minor"/>
    </font>
    <font>
      <b/>
      <sz val="11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theme="9" tint="-0.249977111117893"/>
      <name val="Calibri"/>
      <family val="1"/>
      <scheme val="minor"/>
    </font>
    <font>
      <b/>
      <sz val="11"/>
      <color theme="9" tint="-0.499984740745262"/>
      <name val="Calibri"/>
      <family val="1"/>
      <scheme val="minor"/>
    </font>
    <font>
      <b/>
      <sz val="14"/>
      <color rgb="FF990000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6"/>
      <color rgb="FF990000"/>
      <name val="Calibri"/>
      <family val="2"/>
      <scheme val="minor"/>
    </font>
    <font>
      <sz val="11"/>
      <color rgb="FF990000"/>
      <name val="Calibri"/>
      <family val="2"/>
      <scheme val="minor"/>
    </font>
    <font>
      <sz val="12"/>
      <color rgb="FF99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485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ck">
        <color auto="1"/>
      </right>
      <top style="double">
        <color auto="1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thin">
        <color indexed="64"/>
      </right>
      <top style="double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12">
    <xf numFmtId="0" fontId="0" fillId="0" borderId="0" xfId="0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44" fontId="8" fillId="0" borderId="0" xfId="1" applyFont="1"/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 vertical="center" wrapText="1"/>
    </xf>
    <xf numFmtId="165" fontId="8" fillId="5" borderId="0" xfId="0" applyNumberFormat="1" applyFont="1" applyFill="1" applyAlignment="1">
      <alignment horizontal="center"/>
    </xf>
    <xf numFmtId="165" fontId="8" fillId="2" borderId="0" xfId="0" applyNumberFormat="1" applyFont="1" applyFill="1" applyAlignment="1">
      <alignment horizontal="center"/>
    </xf>
    <xf numFmtId="165" fontId="10" fillId="2" borderId="0" xfId="0" applyNumberFormat="1" applyFont="1" applyFill="1" applyAlignment="1">
      <alignment horizont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44" fontId="8" fillId="0" borderId="3" xfId="1" applyFont="1" applyBorder="1"/>
    <xf numFmtId="0" fontId="8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2" fillId="0" borderId="5" xfId="0" applyFont="1" applyBorder="1" applyAlignment="1">
      <alignment horizontal="center"/>
    </xf>
    <xf numFmtId="44" fontId="7" fillId="0" borderId="6" xfId="1" applyFont="1" applyBorder="1"/>
    <xf numFmtId="44" fontId="21" fillId="0" borderId="12" xfId="1" applyFont="1" applyFill="1" applyBorder="1" applyAlignment="1">
      <alignment horizontal="center" vertical="center" wrapText="1"/>
    </xf>
    <xf numFmtId="1" fontId="21" fillId="0" borderId="12" xfId="1" applyNumberFormat="1" applyFont="1" applyFill="1" applyBorder="1" applyAlignment="1">
      <alignment horizontal="center" vertical="center" wrapText="1"/>
    </xf>
    <xf numFmtId="4" fontId="8" fillId="7" borderId="13" xfId="0" applyNumberFormat="1" applyFont="1" applyFill="1" applyBorder="1" applyAlignment="1">
      <alignment horizontal="right"/>
    </xf>
    <xf numFmtId="165" fontId="8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wrapText="1"/>
    </xf>
    <xf numFmtId="165" fontId="8" fillId="0" borderId="0" xfId="0" applyNumberFormat="1" applyFont="1" applyFill="1" applyBorder="1" applyAlignment="1">
      <alignment wrapText="1"/>
    </xf>
    <xf numFmtId="4" fontId="22" fillId="0" borderId="14" xfId="0" applyNumberFormat="1" applyFont="1" applyBorder="1"/>
    <xf numFmtId="164" fontId="7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center" vertical="center" wrapText="1"/>
    </xf>
    <xf numFmtId="0" fontId="11" fillId="0" borderId="15" xfId="0" applyFont="1" applyFill="1" applyBorder="1" applyAlignment="1">
      <alignment horizontal="center"/>
    </xf>
    <xf numFmtId="165" fontId="11" fillId="0" borderId="15" xfId="0" applyNumberFormat="1" applyFont="1" applyFill="1" applyBorder="1"/>
    <xf numFmtId="0" fontId="2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left"/>
    </xf>
    <xf numFmtId="44" fontId="21" fillId="0" borderId="15" xfId="1" applyFont="1" applyFill="1" applyBorder="1" applyAlignment="1">
      <alignment horizontal="center" vertical="center" wrapText="1"/>
    </xf>
    <xf numFmtId="1" fontId="21" fillId="0" borderId="15" xfId="1" applyNumberFormat="1" applyFont="1" applyFill="1" applyBorder="1" applyAlignment="1">
      <alignment horizontal="center" vertical="center" wrapText="1"/>
    </xf>
    <xf numFmtId="1" fontId="9" fillId="0" borderId="15" xfId="0" applyNumberFormat="1" applyFont="1" applyFill="1" applyBorder="1" applyAlignment="1">
      <alignment horizontal="center" vertical="center" wrapText="1"/>
    </xf>
    <xf numFmtId="165" fontId="8" fillId="0" borderId="12" xfId="0" applyNumberFormat="1" applyFont="1" applyBorder="1" applyAlignment="1">
      <alignment horizontal="center"/>
    </xf>
    <xf numFmtId="165" fontId="10" fillId="0" borderId="16" xfId="0" applyNumberFormat="1" applyFont="1" applyBorder="1" applyAlignment="1">
      <alignment horizontal="center" wrapText="1"/>
    </xf>
    <xf numFmtId="165" fontId="8" fillId="0" borderId="16" xfId="0" applyNumberFormat="1" applyFont="1" applyBorder="1" applyAlignment="1">
      <alignment horizontal="center" wrapText="1"/>
    </xf>
    <xf numFmtId="44" fontId="2" fillId="0" borderId="15" xfId="1" applyFont="1" applyFill="1" applyBorder="1"/>
    <xf numFmtId="164" fontId="7" fillId="0" borderId="15" xfId="0" applyNumberFormat="1" applyFont="1" applyBorder="1" applyAlignment="1">
      <alignment horizontal="center"/>
    </xf>
    <xf numFmtId="44" fontId="7" fillId="0" borderId="15" xfId="1" applyFont="1" applyFill="1" applyBorder="1" applyAlignment="1">
      <alignment horizontal="center" vertical="center" wrapText="1"/>
    </xf>
    <xf numFmtId="0" fontId="11" fillId="0" borderId="15" xfId="0" applyFont="1" applyBorder="1" applyAlignment="1">
      <alignment horizontal="center"/>
    </xf>
    <xf numFmtId="165" fontId="11" fillId="0" borderId="15" xfId="0" applyNumberFormat="1" applyFont="1" applyBorder="1"/>
    <xf numFmtId="0" fontId="23" fillId="0" borderId="15" xfId="0" applyFont="1" applyBorder="1" applyAlignment="1">
      <alignment horizontal="center" vertical="center" wrapText="1"/>
    </xf>
    <xf numFmtId="165" fontId="10" fillId="0" borderId="0" xfId="0" applyNumberFormat="1" applyFont="1" applyBorder="1" applyAlignment="1">
      <alignment horizontal="center" wrapText="1"/>
    </xf>
    <xf numFmtId="165" fontId="8" fillId="0" borderId="0" xfId="0" applyNumberFormat="1" applyFont="1" applyBorder="1" applyAlignment="1">
      <alignment horizontal="center" wrapText="1"/>
    </xf>
    <xf numFmtId="44" fontId="25" fillId="0" borderId="0" xfId="1" applyFont="1" applyFill="1" applyBorder="1" applyAlignment="1">
      <alignment horizontal="center"/>
    </xf>
    <xf numFmtId="0" fontId="20" fillId="0" borderId="15" xfId="0" applyFont="1" applyFill="1" applyBorder="1" applyAlignment="1">
      <alignment horizontal="left" wrapText="1"/>
    </xf>
    <xf numFmtId="166" fontId="12" fillId="0" borderId="15" xfId="0" applyNumberFormat="1" applyFont="1" applyFill="1" applyBorder="1" applyAlignment="1">
      <alignment horizontal="center" vertical="center"/>
    </xf>
    <xf numFmtId="1" fontId="12" fillId="0" borderId="15" xfId="0" applyNumberFormat="1" applyFont="1" applyFill="1" applyBorder="1" applyAlignment="1">
      <alignment horizontal="center" vertical="center" wrapText="1"/>
    </xf>
    <xf numFmtId="0" fontId="2" fillId="0" borderId="15" xfId="0" applyFont="1" applyFill="1" applyBorder="1" applyAlignment="1">
      <alignment horizontal="center" vertical="center"/>
    </xf>
    <xf numFmtId="164" fontId="7" fillId="0" borderId="15" xfId="0" applyNumberFormat="1" applyFont="1" applyFill="1" applyBorder="1" applyAlignment="1">
      <alignment horizontal="center" vertical="center" wrapText="1"/>
    </xf>
    <xf numFmtId="0" fontId="23" fillId="0" borderId="15" xfId="0" applyFont="1" applyBorder="1" applyAlignment="1">
      <alignment horizontal="center"/>
    </xf>
    <xf numFmtId="165" fontId="10" fillId="0" borderId="0" xfId="0" applyNumberFormat="1" applyFont="1" applyFill="1" applyAlignment="1">
      <alignment horizontal="center" wrapText="1"/>
    </xf>
    <xf numFmtId="165" fontId="8" fillId="0" borderId="0" xfId="0" applyNumberFormat="1" applyFont="1" applyFill="1" applyAlignment="1">
      <alignment horizontal="center" wrapText="1"/>
    </xf>
    <xf numFmtId="0" fontId="26" fillId="0" borderId="15" xfId="0" applyFont="1" applyFill="1" applyBorder="1" applyAlignment="1">
      <alignment horizontal="center" vertical="center" wrapText="1"/>
    </xf>
    <xf numFmtId="0" fontId="27" fillId="0" borderId="15" xfId="0" applyFont="1" applyBorder="1" applyAlignment="1">
      <alignment horizontal="center"/>
    </xf>
    <xf numFmtId="44" fontId="28" fillId="0" borderId="0" xfId="1" applyFont="1" applyFill="1" applyBorder="1" applyAlignment="1">
      <alignment horizontal="center"/>
    </xf>
    <xf numFmtId="0" fontId="26" fillId="0" borderId="15" xfId="0" applyFont="1" applyFill="1" applyBorder="1" applyAlignment="1">
      <alignment horizontal="center" vertical="center"/>
    </xf>
    <xf numFmtId="0" fontId="20" fillId="0" borderId="21" xfId="0" applyFont="1" applyFill="1" applyBorder="1" applyAlignment="1">
      <alignment horizontal="left"/>
    </xf>
    <xf numFmtId="165" fontId="25" fillId="0" borderId="0" xfId="0" applyNumberFormat="1" applyFont="1" applyFill="1" applyBorder="1" applyAlignment="1">
      <alignment horizontal="center" wrapText="1"/>
    </xf>
    <xf numFmtId="164" fontId="12" fillId="0" borderId="15" xfId="0" applyNumberFormat="1" applyFont="1" applyBorder="1" applyAlignment="1">
      <alignment horizontal="center"/>
    </xf>
    <xf numFmtId="165" fontId="10" fillId="0" borderId="0" xfId="0" applyNumberFormat="1" applyFont="1" applyAlignment="1">
      <alignment horizontal="center" wrapText="1"/>
    </xf>
    <xf numFmtId="165" fontId="8" fillId="0" borderId="0" xfId="0" applyNumberFormat="1" applyFont="1" applyAlignment="1">
      <alignment horizontal="center" wrapText="1"/>
    </xf>
    <xf numFmtId="0" fontId="23" fillId="0" borderId="15" xfId="0" applyFont="1" applyFill="1" applyBorder="1" applyAlignment="1">
      <alignment horizontal="center" vertical="center"/>
    </xf>
    <xf numFmtId="44" fontId="21" fillId="0" borderId="19" xfId="1" applyFont="1" applyFill="1" applyBorder="1" applyAlignment="1">
      <alignment horizontal="center" vertical="center" wrapText="1"/>
    </xf>
    <xf numFmtId="166" fontId="12" fillId="0" borderId="12" xfId="0" applyNumberFormat="1" applyFont="1" applyFill="1" applyBorder="1" applyAlignment="1">
      <alignment horizontal="center" vertical="center"/>
    </xf>
    <xf numFmtId="1" fontId="12" fillId="0" borderId="12" xfId="0" applyNumberFormat="1" applyFont="1" applyFill="1" applyBorder="1" applyAlignment="1">
      <alignment horizontal="center" vertical="center" wrapText="1"/>
    </xf>
    <xf numFmtId="44" fontId="21" fillId="0" borderId="24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  <xf numFmtId="164" fontId="7" fillId="0" borderId="15" xfId="0" applyNumberFormat="1" applyFont="1" applyBorder="1" applyAlignment="1">
      <alignment horizontal="center" vertical="center"/>
    </xf>
    <xf numFmtId="0" fontId="20" fillId="0" borderId="15" xfId="0" applyFont="1" applyFill="1" applyBorder="1" applyAlignment="1">
      <alignment horizontal="left" vertical="center"/>
    </xf>
    <xf numFmtId="165" fontId="8" fillId="0" borderId="15" xfId="0" applyNumberFormat="1" applyFont="1" applyBorder="1" applyAlignment="1">
      <alignment horizontal="center"/>
    </xf>
    <xf numFmtId="0" fontId="23" fillId="0" borderId="15" xfId="0" applyFont="1" applyBorder="1" applyAlignment="1">
      <alignment horizontal="center" vertical="center"/>
    </xf>
    <xf numFmtId="44" fontId="30" fillId="0" borderId="15" xfId="1" applyFont="1" applyFill="1" applyBorder="1" applyAlignment="1">
      <alignment horizontal="center" vertical="center" wrapText="1"/>
    </xf>
    <xf numFmtId="44" fontId="12" fillId="0" borderId="15" xfId="1" applyFont="1" applyFill="1" applyBorder="1"/>
    <xf numFmtId="0" fontId="20" fillId="0" borderId="15" xfId="0" applyFont="1" applyFill="1" applyBorder="1" applyAlignment="1">
      <alignment vertical="center"/>
    </xf>
    <xf numFmtId="166" fontId="12" fillId="0" borderId="15" xfId="0" applyNumberFormat="1" applyFont="1" applyBorder="1" applyAlignment="1">
      <alignment horizontal="center" vertical="center"/>
    </xf>
    <xf numFmtId="1" fontId="12" fillId="0" borderId="15" xfId="0" applyNumberFormat="1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0" fillId="0" borderId="15" xfId="0" applyFont="1" applyFill="1" applyBorder="1" applyAlignment="1">
      <alignment wrapText="1"/>
    </xf>
    <xf numFmtId="0" fontId="20" fillId="0" borderId="15" xfId="0" applyFont="1" applyFill="1" applyBorder="1"/>
    <xf numFmtId="0" fontId="20" fillId="0" borderId="21" xfId="0" applyFont="1" applyFill="1" applyBorder="1" applyAlignment="1">
      <alignment horizontal="left" wrapText="1"/>
    </xf>
    <xf numFmtId="44" fontId="7" fillId="0" borderId="15" xfId="1" applyFont="1" applyFill="1" applyBorder="1"/>
    <xf numFmtId="0" fontId="9" fillId="0" borderId="0" xfId="0" applyFont="1" applyAlignment="1">
      <alignment horizontal="left" wrapText="1"/>
    </xf>
    <xf numFmtId="0" fontId="20" fillId="0" borderId="21" xfId="0" applyFont="1" applyBorder="1" applyAlignment="1">
      <alignment horizontal="left" wrapText="1"/>
    </xf>
    <xf numFmtId="0" fontId="26" fillId="0" borderId="15" xfId="0" applyFont="1" applyBorder="1" applyAlignment="1">
      <alignment horizontal="center" vertical="center" wrapText="1"/>
    </xf>
    <xf numFmtId="164" fontId="7" fillId="0" borderId="15" xfId="0" applyNumberFormat="1" applyFont="1" applyBorder="1" applyAlignment="1">
      <alignment horizontal="center" vertical="center" wrapText="1"/>
    </xf>
    <xf numFmtId="44" fontId="8" fillId="0" borderId="15" xfId="1" applyFont="1" applyFill="1" applyBorder="1"/>
    <xf numFmtId="0" fontId="20" fillId="0" borderId="15" xfId="0" applyFont="1" applyBorder="1" applyAlignment="1">
      <alignment wrapText="1"/>
    </xf>
    <xf numFmtId="0" fontId="20" fillId="0" borderId="15" xfId="0" applyFont="1" applyBorder="1" applyAlignment="1">
      <alignment horizontal="left"/>
    </xf>
    <xf numFmtId="44" fontId="25" fillId="0" borderId="15" xfId="1" applyFont="1" applyBorder="1"/>
    <xf numFmtId="0" fontId="20" fillId="0" borderId="15" xfId="0" applyFont="1" applyBorder="1"/>
    <xf numFmtId="0" fontId="20" fillId="0" borderId="15" xfId="0" applyFont="1" applyBorder="1" applyAlignment="1">
      <alignment horizontal="left" wrapText="1"/>
    </xf>
    <xf numFmtId="44" fontId="25" fillId="0" borderId="15" xfId="1" applyFont="1" applyFill="1" applyBorder="1"/>
    <xf numFmtId="0" fontId="31" fillId="0" borderId="15" xfId="0" applyFont="1" applyBorder="1" applyAlignment="1">
      <alignment horizontal="center" vertical="center"/>
    </xf>
    <xf numFmtId="0" fontId="33" fillId="0" borderId="15" xfId="0" applyFont="1" applyBorder="1" applyAlignment="1">
      <alignment horizontal="center" vertical="center"/>
    </xf>
    <xf numFmtId="0" fontId="20" fillId="0" borderId="15" xfId="0" applyFont="1" applyBorder="1" applyAlignment="1">
      <alignment vertical="center"/>
    </xf>
    <xf numFmtId="0" fontId="20" fillId="0" borderId="15" xfId="0" applyFont="1" applyBorder="1" applyAlignment="1">
      <alignment horizontal="center" vertical="center" wrapText="1"/>
    </xf>
    <xf numFmtId="44" fontId="12" fillId="0" borderId="15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44" fontId="25" fillId="0" borderId="16" xfId="1" applyFont="1" applyFill="1" applyBorder="1"/>
    <xf numFmtId="164" fontId="7" fillId="0" borderId="12" xfId="0" applyNumberFormat="1" applyFont="1" applyBorder="1" applyAlignment="1">
      <alignment horizontal="center"/>
    </xf>
    <xf numFmtId="44" fontId="7" fillId="0" borderId="0" xfId="1" applyFont="1"/>
    <xf numFmtId="0" fontId="20" fillId="12" borderId="18" xfId="0" applyFont="1" applyFill="1" applyBorder="1"/>
    <xf numFmtId="0" fontId="20" fillId="12" borderId="18" xfId="0" applyFont="1" applyFill="1" applyBorder="1" applyAlignment="1">
      <alignment horizontal="left"/>
    </xf>
    <xf numFmtId="0" fontId="12" fillId="12" borderId="18" xfId="0" applyFont="1" applyFill="1" applyBorder="1" applyAlignment="1">
      <alignment horizontal="center" vertical="center" wrapText="1"/>
    </xf>
    <xf numFmtId="1" fontId="21" fillId="13" borderId="18" xfId="1" applyNumberFormat="1" applyFont="1" applyFill="1" applyBorder="1" applyAlignment="1">
      <alignment horizontal="center" vertical="center" wrapText="1"/>
    </xf>
    <xf numFmtId="166" fontId="12" fillId="12" borderId="18" xfId="0" applyNumberFormat="1" applyFont="1" applyFill="1" applyBorder="1" applyAlignment="1">
      <alignment horizontal="center" vertical="center"/>
    </xf>
    <xf numFmtId="1" fontId="12" fillId="12" borderId="18" xfId="0" applyNumberFormat="1" applyFont="1" applyFill="1" applyBorder="1" applyAlignment="1">
      <alignment horizontal="center" vertical="center" wrapText="1"/>
    </xf>
    <xf numFmtId="165" fontId="8" fillId="12" borderId="18" xfId="0" applyNumberFormat="1" applyFont="1" applyFill="1" applyBorder="1" applyAlignment="1">
      <alignment horizontal="center"/>
    </xf>
    <xf numFmtId="165" fontId="10" fillId="12" borderId="0" xfId="0" applyNumberFormat="1" applyFont="1" applyFill="1" applyAlignment="1">
      <alignment horizontal="center" wrapText="1"/>
    </xf>
    <xf numFmtId="165" fontId="8" fillId="12" borderId="0" xfId="0" applyNumberFormat="1" applyFont="1" applyFill="1" applyAlignment="1">
      <alignment horizontal="center" wrapText="1"/>
    </xf>
    <xf numFmtId="0" fontId="26" fillId="12" borderId="18" xfId="0" applyFont="1" applyFill="1" applyBorder="1" applyAlignment="1">
      <alignment horizontal="center" vertical="center"/>
    </xf>
    <xf numFmtId="44" fontId="7" fillId="12" borderId="18" xfId="1" applyFont="1" applyFill="1" applyBorder="1" applyAlignment="1">
      <alignment horizontal="center" vertical="center" wrapText="1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35" fillId="0" borderId="15" xfId="0" applyFont="1" applyFill="1" applyBorder="1" applyAlignment="1">
      <alignment vertical="center"/>
    </xf>
    <xf numFmtId="166" fontId="9" fillId="0" borderId="15" xfId="0" applyNumberFormat="1" applyFont="1" applyFill="1" applyBorder="1" applyAlignment="1">
      <alignment vertical="center" wrapText="1"/>
    </xf>
    <xf numFmtId="165" fontId="8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vertical="center"/>
    </xf>
    <xf numFmtId="165" fontId="37" fillId="0" borderId="15" xfId="0" applyNumberFormat="1" applyFont="1" applyFill="1" applyBorder="1" applyAlignment="1">
      <alignment vertical="center"/>
    </xf>
    <xf numFmtId="4" fontId="22" fillId="0" borderId="26" xfId="0" applyNumberFormat="1" applyFont="1" applyBorder="1"/>
    <xf numFmtId="0" fontId="12" fillId="0" borderId="15" xfId="0" applyFont="1" applyFill="1" applyBorder="1" applyAlignment="1">
      <alignment vertical="center"/>
    </xf>
    <xf numFmtId="164" fontId="7" fillId="0" borderId="15" xfId="0" applyNumberFormat="1" applyFont="1" applyFill="1" applyBorder="1" applyAlignment="1">
      <alignment vertical="center" wrapText="1"/>
    </xf>
    <xf numFmtId="164" fontId="7" fillId="0" borderId="15" xfId="0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vertical="center"/>
    </xf>
    <xf numFmtId="44" fontId="7" fillId="0" borderId="15" xfId="1" applyFont="1" applyFill="1" applyBorder="1" applyAlignment="1">
      <alignment vertical="center"/>
    </xf>
    <xf numFmtId="0" fontId="0" fillId="0" borderId="15" xfId="0" applyFill="1" applyBorder="1"/>
    <xf numFmtId="0" fontId="0" fillId="0" borderId="0" xfId="0" applyFill="1"/>
    <xf numFmtId="0" fontId="12" fillId="0" borderId="15" xfId="0" applyFont="1" applyFill="1" applyBorder="1" applyAlignment="1">
      <alignment horizontal="center" vertical="center"/>
    </xf>
    <xf numFmtId="44" fontId="14" fillId="0" borderId="15" xfId="1" applyFont="1" applyFill="1" applyBorder="1" applyAlignment="1">
      <alignment horizontal="center" vertical="center"/>
    </xf>
    <xf numFmtId="44" fontId="7" fillId="0" borderId="15" xfId="1" applyFont="1" applyFill="1" applyBorder="1" applyAlignment="1">
      <alignment horizontal="center" vertical="center"/>
    </xf>
    <xf numFmtId="165" fontId="11" fillId="0" borderId="15" xfId="0" applyNumberFormat="1" applyFont="1" applyBorder="1" applyAlignment="1"/>
    <xf numFmtId="0" fontId="0" fillId="0" borderId="15" xfId="0" applyBorder="1"/>
    <xf numFmtId="0" fontId="26" fillId="0" borderId="15" xfId="0" applyFont="1" applyFill="1" applyBorder="1" applyAlignment="1">
      <alignment vertical="center"/>
    </xf>
    <xf numFmtId="4" fontId="8" fillId="7" borderId="26" xfId="0" applyNumberFormat="1" applyFont="1" applyFill="1" applyBorder="1" applyAlignment="1">
      <alignment horizontal="right"/>
    </xf>
    <xf numFmtId="4" fontId="22" fillId="0" borderId="26" xfId="0" applyNumberFormat="1" applyFont="1" applyFill="1" applyBorder="1"/>
    <xf numFmtId="165" fontId="10" fillId="0" borderId="15" xfId="0" applyNumberFormat="1" applyFont="1" applyFill="1" applyBorder="1" applyAlignment="1">
      <alignment horizontal="center" wrapText="1"/>
    </xf>
    <xf numFmtId="165" fontId="8" fillId="0" borderId="15" xfId="0" applyNumberFormat="1" applyFont="1" applyFill="1" applyBorder="1" applyAlignment="1">
      <alignment horizontal="center" wrapText="1"/>
    </xf>
    <xf numFmtId="165" fontId="11" fillId="0" borderId="15" xfId="0" applyNumberFormat="1" applyFont="1" applyFill="1" applyBorder="1" applyAlignment="1"/>
    <xf numFmtId="0" fontId="2" fillId="0" borderId="15" xfId="0" applyFont="1" applyFill="1" applyBorder="1" applyAlignment="1">
      <alignment horizontal="center"/>
    </xf>
    <xf numFmtId="44" fontId="7" fillId="0" borderId="15" xfId="1" applyFont="1" applyFill="1" applyBorder="1" applyAlignment="1"/>
    <xf numFmtId="0" fontId="9" fillId="0" borderId="15" xfId="0" applyFont="1" applyBorder="1" applyAlignment="1">
      <alignment vertical="center"/>
    </xf>
    <xf numFmtId="44" fontId="12" fillId="0" borderId="15" xfId="1" applyFont="1" applyBorder="1" applyAlignment="1">
      <alignment vertical="center"/>
    </xf>
    <xf numFmtId="165" fontId="36" fillId="0" borderId="15" xfId="0" applyNumberFormat="1" applyFont="1" applyFill="1" applyBorder="1" applyAlignment="1">
      <alignment horizontal="center" wrapText="1"/>
    </xf>
    <xf numFmtId="165" fontId="36" fillId="0" borderId="15" xfId="0" applyNumberFormat="1" applyFont="1" applyFill="1" applyBorder="1" applyAlignment="1">
      <alignment horizontal="center"/>
    </xf>
    <xf numFmtId="4" fontId="22" fillId="0" borderId="0" xfId="0" applyNumberFormat="1" applyFont="1" applyFill="1" applyBorder="1"/>
    <xf numFmtId="0" fontId="29" fillId="0" borderId="15" xfId="0" applyFont="1" applyFill="1" applyBorder="1" applyAlignment="1"/>
    <xf numFmtId="1" fontId="20" fillId="0" borderId="15" xfId="0" applyNumberFormat="1" applyFont="1" applyFill="1" applyBorder="1" applyAlignment="1">
      <alignment horizontal="center"/>
    </xf>
    <xf numFmtId="165" fontId="36" fillId="0" borderId="15" xfId="0" applyNumberFormat="1" applyFont="1" applyFill="1" applyBorder="1" applyAlignment="1">
      <alignment horizontal="center" vertical="center"/>
    </xf>
    <xf numFmtId="4" fontId="22" fillId="0" borderId="30" xfId="0" applyNumberFormat="1" applyFont="1" applyFill="1" applyBorder="1"/>
    <xf numFmtId="0" fontId="2" fillId="0" borderId="15" xfId="0" applyFont="1" applyBorder="1" applyAlignment="1">
      <alignment horizontal="center"/>
    </xf>
    <xf numFmtId="44" fontId="7" fillId="0" borderId="15" xfId="1" applyFont="1" applyBorder="1" applyAlignment="1"/>
    <xf numFmtId="166" fontId="9" fillId="0" borderId="15" xfId="0" applyNumberFormat="1" applyFont="1" applyFill="1" applyBorder="1" applyAlignment="1">
      <alignment vertical="center"/>
    </xf>
    <xf numFmtId="44" fontId="7" fillId="0" borderId="12" xfId="1" applyFont="1" applyFill="1" applyBorder="1" applyAlignment="1">
      <alignment horizontal="center" vertical="center" wrapText="1"/>
    </xf>
    <xf numFmtId="0" fontId="2" fillId="0" borderId="15" xfId="0" applyFont="1" applyBorder="1" applyAlignment="1">
      <alignment vertical="center"/>
    </xf>
    <xf numFmtId="44" fontId="7" fillId="0" borderId="15" xfId="1" applyFont="1" applyBorder="1" applyAlignment="1">
      <alignment vertical="center"/>
    </xf>
    <xf numFmtId="165" fontId="7" fillId="0" borderId="15" xfId="0" applyNumberFormat="1" applyFont="1" applyFill="1" applyBorder="1" applyAlignment="1">
      <alignment horizontal="center"/>
    </xf>
    <xf numFmtId="44" fontId="7" fillId="0" borderId="15" xfId="1" applyFont="1" applyBorder="1"/>
    <xf numFmtId="165" fontId="37" fillId="0" borderId="15" xfId="0" applyNumberFormat="1" applyFont="1" applyFill="1" applyBorder="1" applyAlignment="1">
      <alignment horizontal="center" vertical="center"/>
    </xf>
    <xf numFmtId="166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horizontal="center"/>
    </xf>
    <xf numFmtId="164" fontId="7" fillId="0" borderId="15" xfId="0" applyNumberFormat="1" applyFont="1" applyFill="1" applyBorder="1" applyAlignment="1">
      <alignment vertical="center"/>
    </xf>
    <xf numFmtId="0" fontId="20" fillId="0" borderId="15" xfId="0" applyFont="1" applyFill="1" applyBorder="1" applyAlignment="1">
      <alignment vertical="center" wrapText="1"/>
    </xf>
    <xf numFmtId="1" fontId="29" fillId="0" borderId="15" xfId="0" applyNumberFormat="1" applyFont="1" applyFill="1" applyBorder="1" applyAlignment="1">
      <alignment horizontal="center"/>
    </xf>
    <xf numFmtId="165" fontId="38" fillId="0" borderId="15" xfId="0" applyNumberFormat="1" applyFont="1" applyFill="1" applyBorder="1" applyAlignment="1">
      <alignment vertical="center"/>
    </xf>
    <xf numFmtId="44" fontId="7" fillId="0" borderId="15" xfId="1" applyFont="1" applyFill="1" applyBorder="1" applyAlignment="1">
      <alignment vertical="center" wrapText="1"/>
    </xf>
    <xf numFmtId="165" fontId="39" fillId="0" borderId="15" xfId="0" applyNumberFormat="1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wrapText="1"/>
    </xf>
    <xf numFmtId="166" fontId="2" fillId="0" borderId="15" xfId="0" applyNumberFormat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 vertical="center" wrapText="1"/>
    </xf>
    <xf numFmtId="0" fontId="12" fillId="0" borderId="15" xfId="0" applyFont="1" applyFill="1" applyBorder="1"/>
    <xf numFmtId="165" fontId="38" fillId="0" borderId="15" xfId="0" applyNumberFormat="1" applyFont="1" applyFill="1" applyBorder="1" applyAlignment="1">
      <alignment horizontal="center" vertical="center"/>
    </xf>
    <xf numFmtId="165" fontId="38" fillId="0" borderId="15" xfId="0" applyNumberFormat="1" applyFont="1" applyFill="1" applyBorder="1" applyAlignment="1">
      <alignment vertical="center" wrapText="1"/>
    </xf>
    <xf numFmtId="165" fontId="37" fillId="0" borderId="15" xfId="0" applyNumberFormat="1" applyFont="1" applyFill="1" applyBorder="1" applyAlignment="1">
      <alignment vertical="center" wrapText="1"/>
    </xf>
    <xf numFmtId="0" fontId="24" fillId="0" borderId="15" xfId="0" applyFont="1" applyFill="1" applyBorder="1" applyAlignment="1">
      <alignment vertical="center" wrapText="1"/>
    </xf>
    <xf numFmtId="164" fontId="24" fillId="0" borderId="15" xfId="0" applyNumberFormat="1" applyFont="1" applyFill="1" applyBorder="1" applyAlignment="1">
      <alignment vertical="center" wrapText="1"/>
    </xf>
    <xf numFmtId="166" fontId="2" fillId="0" borderId="15" xfId="0" applyNumberFormat="1" applyFont="1" applyFill="1" applyBorder="1" applyAlignment="1">
      <alignment vertical="center"/>
    </xf>
    <xf numFmtId="1" fontId="2" fillId="0" borderId="15" xfId="0" applyNumberFormat="1" applyFont="1" applyFill="1" applyBorder="1" applyAlignment="1">
      <alignment horizontal="center" vertical="center"/>
    </xf>
    <xf numFmtId="165" fontId="10" fillId="0" borderId="15" xfId="0" applyNumberFormat="1" applyFont="1" applyFill="1" applyBorder="1" applyAlignment="1"/>
    <xf numFmtId="166" fontId="2" fillId="0" borderId="15" xfId="0" applyNumberFormat="1" applyFont="1" applyFill="1" applyBorder="1" applyAlignment="1">
      <alignment horizontal="center" vertical="center"/>
    </xf>
    <xf numFmtId="165" fontId="15" fillId="0" borderId="15" xfId="0" applyNumberFormat="1" applyFont="1" applyFill="1" applyBorder="1" applyAlignment="1">
      <alignment vertical="center"/>
    </xf>
    <xf numFmtId="165" fontId="8" fillId="0" borderId="15" xfId="0" applyNumberFormat="1" applyFont="1" applyFill="1" applyBorder="1" applyAlignment="1">
      <alignment vertical="center" wrapText="1"/>
    </xf>
    <xf numFmtId="44" fontId="8" fillId="0" borderId="15" xfId="1" applyFont="1" applyFill="1" applyBorder="1" applyAlignment="1">
      <alignment vertical="center" wrapText="1"/>
    </xf>
    <xf numFmtId="44" fontId="40" fillId="0" borderId="15" xfId="1" applyFont="1" applyFill="1" applyBorder="1" applyAlignment="1">
      <alignment vertical="center" wrapText="1"/>
    </xf>
    <xf numFmtId="0" fontId="21" fillId="0" borderId="15" xfId="0" applyFont="1" applyFill="1" applyBorder="1" applyAlignment="1">
      <alignment horizontal="center" vertical="center"/>
    </xf>
    <xf numFmtId="0" fontId="30" fillId="0" borderId="15" xfId="0" applyFont="1" applyFill="1" applyBorder="1" applyAlignment="1">
      <alignment vertical="center"/>
    </xf>
    <xf numFmtId="166" fontId="2" fillId="0" borderId="15" xfId="0" applyNumberFormat="1" applyFont="1" applyFill="1" applyBorder="1" applyAlignment="1">
      <alignment horizontal="center" wrapText="1"/>
    </xf>
    <xf numFmtId="1" fontId="2" fillId="0" borderId="15" xfId="0" applyNumberFormat="1" applyFont="1" applyFill="1" applyBorder="1" applyAlignment="1">
      <alignment horizontal="center" wrapText="1"/>
    </xf>
    <xf numFmtId="165" fontId="10" fillId="0" borderId="15" xfId="0" applyNumberFormat="1" applyFont="1" applyFill="1" applyBorder="1" applyAlignment="1">
      <alignment horizontal="center"/>
    </xf>
    <xf numFmtId="1" fontId="2" fillId="0" borderId="15" xfId="0" applyNumberFormat="1" applyFont="1" applyFill="1" applyBorder="1" applyAlignment="1">
      <alignment horizontal="center" vertical="center" wrapText="1"/>
    </xf>
    <xf numFmtId="0" fontId="20" fillId="0" borderId="15" xfId="0" applyFont="1" applyBorder="1" applyAlignment="1">
      <alignment vertical="center" wrapText="1"/>
    </xf>
    <xf numFmtId="0" fontId="21" fillId="0" borderId="15" xfId="0" applyFont="1" applyBorder="1" applyAlignment="1">
      <alignment horizontal="center" vertical="center" wrapText="1"/>
    </xf>
    <xf numFmtId="0" fontId="30" fillId="0" borderId="15" xfId="0" applyFont="1" applyBorder="1" applyAlignment="1">
      <alignment vertical="center" wrapText="1"/>
    </xf>
    <xf numFmtId="166" fontId="2" fillId="0" borderId="15" xfId="0" applyNumberFormat="1" applyFont="1" applyBorder="1" applyAlignment="1">
      <alignment horizontal="center" wrapText="1"/>
    </xf>
    <xf numFmtId="1" fontId="2" fillId="0" borderId="15" xfId="0" applyNumberFormat="1" applyFont="1" applyBorder="1" applyAlignment="1">
      <alignment horizontal="center" vertical="center" wrapText="1"/>
    </xf>
    <xf numFmtId="0" fontId="26" fillId="0" borderId="12" xfId="0" applyFont="1" applyFill="1" applyBorder="1" applyAlignment="1">
      <alignment vertical="center"/>
    </xf>
    <xf numFmtId="164" fontId="7" fillId="0" borderId="12" xfId="0" applyNumberFormat="1" applyFont="1" applyFill="1" applyBorder="1" applyAlignment="1">
      <alignment vertical="center"/>
    </xf>
    <xf numFmtId="44" fontId="8" fillId="0" borderId="12" xfId="1" applyFont="1" applyFill="1" applyBorder="1" applyAlignment="1">
      <alignment horizontal="center" vertical="center" wrapText="1"/>
    </xf>
    <xf numFmtId="44" fontId="40" fillId="0" borderId="12" xfId="1" applyFont="1" applyFill="1" applyBorder="1" applyAlignment="1">
      <alignment horizontal="center" vertical="center" wrapText="1"/>
    </xf>
    <xf numFmtId="0" fontId="11" fillId="0" borderId="12" xfId="0" applyFont="1" applyBorder="1" applyAlignment="1">
      <alignment horizontal="center"/>
    </xf>
    <xf numFmtId="165" fontId="11" fillId="0" borderId="12" xfId="0" applyNumberFormat="1" applyFont="1" applyBorder="1"/>
    <xf numFmtId="0" fontId="30" fillId="0" borderId="15" xfId="0" applyFont="1" applyBorder="1" applyAlignment="1">
      <alignment vertical="center"/>
    </xf>
    <xf numFmtId="1" fontId="2" fillId="0" borderId="15" xfId="0" applyNumberFormat="1" applyFont="1" applyBorder="1" applyAlignment="1">
      <alignment horizontal="center" wrapText="1"/>
    </xf>
    <xf numFmtId="0" fontId="30" fillId="0" borderId="15" xfId="0" applyFont="1" applyBorder="1" applyAlignment="1">
      <alignment horizontal="center" vertical="center"/>
    </xf>
    <xf numFmtId="165" fontId="8" fillId="0" borderId="15" xfId="0" applyNumberFormat="1" applyFont="1" applyFill="1" applyBorder="1" applyAlignment="1">
      <alignment vertical="center"/>
    </xf>
    <xf numFmtId="0" fontId="41" fillId="0" borderId="15" xfId="0" applyFont="1" applyBorder="1" applyAlignment="1">
      <alignment horizontal="center" vertical="center" wrapText="1"/>
    </xf>
    <xf numFmtId="0" fontId="20" fillId="0" borderId="15" xfId="0" applyFont="1" applyBorder="1" applyAlignment="1">
      <alignment horizontal="center" vertical="center"/>
    </xf>
    <xf numFmtId="165" fontId="10" fillId="0" borderId="15" xfId="0" applyNumberFormat="1" applyFont="1" applyFill="1" applyBorder="1" applyAlignment="1">
      <alignment horizontal="center" vertical="center"/>
    </xf>
    <xf numFmtId="165" fontId="8" fillId="0" borderId="15" xfId="0" applyNumberFormat="1" applyFont="1" applyFill="1" applyBorder="1" applyAlignment="1">
      <alignment horizontal="center" vertical="center"/>
    </xf>
    <xf numFmtId="0" fontId="20" fillId="0" borderId="15" xfId="0" applyFont="1" applyBorder="1" applyAlignment="1">
      <alignment horizontal="left" vertical="center"/>
    </xf>
    <xf numFmtId="0" fontId="30" fillId="0" borderId="15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left"/>
    </xf>
    <xf numFmtId="0" fontId="30" fillId="0" borderId="12" xfId="0" applyFont="1" applyBorder="1" applyAlignment="1">
      <alignment horizontal="center" vertical="center" wrapText="1"/>
    </xf>
    <xf numFmtId="44" fontId="21" fillId="0" borderId="32" xfId="1" applyFont="1" applyFill="1" applyBorder="1" applyAlignment="1">
      <alignment horizontal="center" vertical="center" wrapText="1"/>
    </xf>
    <xf numFmtId="1" fontId="21" fillId="0" borderId="19" xfId="1" applyNumberFormat="1" applyFont="1" applyFill="1" applyBorder="1" applyAlignment="1">
      <alignment horizontal="center" vertical="center" wrapText="1"/>
    </xf>
    <xf numFmtId="166" fontId="12" fillId="0" borderId="12" xfId="0" applyNumberFormat="1" applyFont="1" applyBorder="1" applyAlignment="1">
      <alignment horizontal="center" vertical="center"/>
    </xf>
    <xf numFmtId="1" fontId="12" fillId="0" borderId="12" xfId="0" applyNumberFormat="1" applyFont="1" applyBorder="1" applyAlignment="1">
      <alignment horizontal="center" vertical="center" wrapText="1"/>
    </xf>
    <xf numFmtId="44" fontId="21" fillId="0" borderId="33" xfId="1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left"/>
    </xf>
    <xf numFmtId="0" fontId="12" fillId="0" borderId="15" xfId="0" applyFont="1" applyBorder="1"/>
    <xf numFmtId="1" fontId="24" fillId="0" borderId="15" xfId="0" applyNumberFormat="1" applyFont="1" applyBorder="1" applyAlignment="1">
      <alignment horizontal="center" vertical="center" wrapText="1"/>
    </xf>
    <xf numFmtId="1" fontId="19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/>
    </xf>
    <xf numFmtId="0" fontId="41" fillId="0" borderId="15" xfId="0" applyFont="1" applyBorder="1" applyAlignment="1">
      <alignment vertical="center" wrapText="1"/>
    </xf>
    <xf numFmtId="44" fontId="32" fillId="0" borderId="15" xfId="1" applyFont="1" applyFill="1" applyBorder="1" applyAlignment="1">
      <alignment wrapText="1"/>
    </xf>
    <xf numFmtId="1" fontId="29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horizontal="left" wrapText="1"/>
    </xf>
    <xf numFmtId="1" fontId="24" fillId="0" borderId="15" xfId="0" applyNumberFormat="1" applyFont="1" applyBorder="1" applyAlignment="1">
      <alignment horizontal="center" wrapText="1"/>
    </xf>
    <xf numFmtId="0" fontId="42" fillId="0" borderId="15" xfId="0" applyFont="1" applyBorder="1" applyAlignment="1">
      <alignment horizontal="center"/>
    </xf>
    <xf numFmtId="164" fontId="25" fillId="0" borderId="15" xfId="0" applyNumberFormat="1" applyFont="1" applyBorder="1" applyAlignment="1">
      <alignment horizontal="center"/>
    </xf>
    <xf numFmtId="44" fontId="23" fillId="0" borderId="15" xfId="1" applyFont="1" applyFill="1" applyBorder="1"/>
    <xf numFmtId="164" fontId="24" fillId="0" borderId="15" xfId="0" applyNumberFormat="1" applyFont="1" applyBorder="1" applyAlignment="1">
      <alignment horizontal="center"/>
    </xf>
    <xf numFmtId="166" fontId="12" fillId="0" borderId="15" xfId="0" applyNumberFormat="1" applyFont="1" applyBorder="1" applyAlignment="1">
      <alignment horizontal="center"/>
    </xf>
    <xf numFmtId="1" fontId="29" fillId="0" borderId="15" xfId="0" applyNumberFormat="1" applyFont="1" applyBorder="1" applyAlignment="1">
      <alignment horizontal="center" wrapText="1"/>
    </xf>
    <xf numFmtId="0" fontId="26" fillId="0" borderId="15" xfId="0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65" fontId="8" fillId="0" borderId="17" xfId="0" applyNumberFormat="1" applyFont="1" applyBorder="1" applyAlignment="1">
      <alignment horizontal="center"/>
    </xf>
    <xf numFmtId="0" fontId="30" fillId="0" borderId="15" xfId="0" applyFont="1" applyBorder="1" applyAlignment="1">
      <alignment horizontal="center" wrapText="1"/>
    </xf>
    <xf numFmtId="1" fontId="20" fillId="0" borderId="15" xfId="0" applyNumberFormat="1" applyFont="1" applyBorder="1" applyAlignment="1">
      <alignment horizontal="center" vertical="center" wrapText="1"/>
    </xf>
    <xf numFmtId="0" fontId="42" fillId="0" borderId="15" xfId="0" applyFont="1" applyBorder="1" applyAlignment="1">
      <alignment horizontal="center" vertical="center"/>
    </xf>
    <xf numFmtId="164" fontId="25" fillId="0" borderId="15" xfId="0" applyNumberFormat="1" applyFont="1" applyBorder="1" applyAlignment="1">
      <alignment horizontal="center" vertical="center"/>
    </xf>
    <xf numFmtId="165" fontId="43" fillId="0" borderId="0" xfId="0" applyNumberFormat="1" applyFont="1" applyAlignment="1">
      <alignment horizontal="center" wrapText="1"/>
    </xf>
    <xf numFmtId="165" fontId="44" fillId="0" borderId="0" xfId="0" applyNumberFormat="1" applyFont="1" applyAlignment="1">
      <alignment horizontal="center" wrapText="1"/>
    </xf>
    <xf numFmtId="1" fontId="23" fillId="0" borderId="15" xfId="0" applyNumberFormat="1" applyFont="1" applyBorder="1" applyAlignment="1">
      <alignment horizontal="center" wrapText="1"/>
    </xf>
    <xf numFmtId="165" fontId="8" fillId="0" borderId="27" xfId="0" applyNumberFormat="1" applyFont="1" applyBorder="1" applyAlignment="1">
      <alignment horizontal="center"/>
    </xf>
    <xf numFmtId="165" fontId="8" fillId="0" borderId="21" xfId="0" applyNumberFormat="1" applyFont="1" applyBorder="1" applyAlignment="1">
      <alignment horizontal="center"/>
    </xf>
    <xf numFmtId="165" fontId="43" fillId="0" borderId="0" xfId="0" applyNumberFormat="1" applyFont="1" applyAlignment="1">
      <alignment wrapText="1"/>
    </xf>
    <xf numFmtId="165" fontId="45" fillId="0" borderId="0" xfId="0" applyNumberFormat="1" applyFont="1" applyAlignment="1">
      <alignment wrapText="1"/>
    </xf>
    <xf numFmtId="165" fontId="43" fillId="0" borderId="0" xfId="0" applyNumberFormat="1" applyFont="1" applyAlignment="1">
      <alignment horizontal="center"/>
    </xf>
    <xf numFmtId="165" fontId="44" fillId="0" borderId="0" xfId="0" applyNumberFormat="1" applyFont="1" applyAlignment="1">
      <alignment horizontal="center"/>
    </xf>
    <xf numFmtId="1" fontId="19" fillId="0" borderId="15" xfId="0" applyNumberFormat="1" applyFont="1" applyBorder="1" applyAlignment="1">
      <alignment horizontal="center" wrapText="1"/>
    </xf>
    <xf numFmtId="1" fontId="12" fillId="0" borderId="15" xfId="0" applyNumberFormat="1" applyFont="1" applyBorder="1" applyAlignment="1">
      <alignment horizontal="center" wrapText="1"/>
    </xf>
    <xf numFmtId="1" fontId="20" fillId="0" borderId="15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165" fontId="12" fillId="0" borderId="0" xfId="0" applyNumberFormat="1" applyFont="1" applyAlignment="1">
      <alignment wrapText="1"/>
    </xf>
    <xf numFmtId="0" fontId="30" fillId="0" borderId="15" xfId="0" applyFont="1" applyBorder="1" applyAlignment="1">
      <alignment horizontal="center"/>
    </xf>
    <xf numFmtId="16" fontId="30" fillId="0" borderId="15" xfId="0" applyNumberFormat="1" applyFont="1" applyBorder="1" applyAlignment="1">
      <alignment horizontal="center" wrapText="1"/>
    </xf>
    <xf numFmtId="16" fontId="21" fillId="0" borderId="15" xfId="0" applyNumberFormat="1" applyFont="1" applyBorder="1" applyAlignment="1">
      <alignment horizontal="center" wrapText="1"/>
    </xf>
    <xf numFmtId="16" fontId="21" fillId="0" borderId="15" xfId="0" applyNumberFormat="1" applyFont="1" applyBorder="1" applyAlignment="1">
      <alignment wrapText="1"/>
    </xf>
    <xf numFmtId="0" fontId="12" fillId="0" borderId="15" xfId="0" applyFont="1" applyBorder="1" applyAlignment="1">
      <alignment horizontal="left" vertical="center"/>
    </xf>
    <xf numFmtId="16" fontId="30" fillId="0" borderId="15" xfId="0" applyNumberFormat="1" applyFont="1" applyBorder="1" applyAlignment="1">
      <alignment vertical="center"/>
    </xf>
    <xf numFmtId="166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 wrapText="1"/>
    </xf>
    <xf numFmtId="0" fontId="21" fillId="0" borderId="15" xfId="0" applyFont="1" applyBorder="1" applyAlignment="1">
      <alignment horizontal="left"/>
    </xf>
    <xf numFmtId="1" fontId="8" fillId="0" borderId="15" xfId="0" applyNumberFormat="1" applyFont="1" applyBorder="1" applyAlignment="1">
      <alignment horizontal="center" wrapText="1"/>
    </xf>
    <xf numFmtId="165" fontId="8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8" fillId="0" borderId="15" xfId="1" applyFont="1" applyBorder="1"/>
    <xf numFmtId="0" fontId="8" fillId="0" borderId="15" xfId="0" applyFont="1" applyBorder="1" applyAlignment="1">
      <alignment horizontal="center"/>
    </xf>
    <xf numFmtId="44" fontId="0" fillId="0" borderId="15" xfId="1" applyFont="1" applyBorder="1" applyAlignment="1">
      <alignment horizontal="center"/>
    </xf>
    <xf numFmtId="44" fontId="46" fillId="0" borderId="15" xfId="1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165" fontId="8" fillId="0" borderId="15" xfId="0" applyNumberFormat="1" applyFont="1" applyBorder="1"/>
    <xf numFmtId="16" fontId="30" fillId="0" borderId="15" xfId="0" applyNumberFormat="1" applyFont="1" applyBorder="1" applyAlignment="1">
      <alignment horizontal="center" vertical="center" wrapText="1"/>
    </xf>
    <xf numFmtId="16" fontId="30" fillId="0" borderId="15" xfId="0" applyNumberFormat="1" applyFont="1" applyBorder="1" applyAlignment="1">
      <alignment vertical="center" wrapText="1"/>
    </xf>
    <xf numFmtId="16" fontId="41" fillId="0" borderId="15" xfId="0" applyNumberFormat="1" applyFont="1" applyBorder="1" applyAlignment="1">
      <alignment horizontal="center" vertical="center" wrapText="1"/>
    </xf>
    <xf numFmtId="0" fontId="12" fillId="0" borderId="15" xfId="0" applyFont="1" applyBorder="1" applyAlignment="1">
      <alignment vertical="center" wrapText="1"/>
    </xf>
    <xf numFmtId="16" fontId="21" fillId="0" borderId="15" xfId="0" applyNumberFormat="1" applyFont="1" applyBorder="1" applyAlignment="1">
      <alignment vertical="center" wrapText="1"/>
    </xf>
    <xf numFmtId="0" fontId="12" fillId="0" borderId="15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165" fontId="23" fillId="0" borderId="0" xfId="0" applyNumberFormat="1" applyFont="1" applyAlignment="1">
      <alignment horizontal="left" wrapText="1"/>
    </xf>
    <xf numFmtId="0" fontId="12" fillId="0" borderId="27" xfId="0" applyFont="1" applyBorder="1" applyAlignment="1">
      <alignment horizontal="left"/>
    </xf>
    <xf numFmtId="166" fontId="41" fillId="0" borderId="15" xfId="0" applyNumberFormat="1" applyFont="1" applyBorder="1" applyAlignment="1">
      <alignment horizontal="center" vertical="center" wrapText="1"/>
    </xf>
    <xf numFmtId="1" fontId="41" fillId="0" borderId="15" xfId="0" applyNumberFormat="1" applyFont="1" applyBorder="1" applyAlignment="1">
      <alignment horizontal="center" vertical="center" wrapText="1"/>
    </xf>
    <xf numFmtId="0" fontId="12" fillId="0" borderId="21" xfId="0" applyFont="1" applyBorder="1" applyAlignment="1">
      <alignment horizontal="left"/>
    </xf>
    <xf numFmtId="0" fontId="41" fillId="0" borderId="15" xfId="0" applyFont="1" applyBorder="1" applyAlignment="1">
      <alignment horizontal="center" wrapText="1"/>
    </xf>
    <xf numFmtId="0" fontId="41" fillId="0" borderId="12" xfId="0" applyFont="1" applyBorder="1" applyAlignment="1">
      <alignment horizontal="center" wrapText="1"/>
    </xf>
    <xf numFmtId="166" fontId="2" fillId="0" borderId="12" xfId="0" applyNumberFormat="1" applyFont="1" applyBorder="1" applyAlignment="1">
      <alignment horizontal="center"/>
    </xf>
    <xf numFmtId="1" fontId="12" fillId="0" borderId="12" xfId="0" applyNumberFormat="1" applyFont="1" applyBorder="1" applyAlignment="1">
      <alignment horizontal="center" wrapText="1"/>
    </xf>
    <xf numFmtId="165" fontId="19" fillId="0" borderId="0" xfId="0" applyNumberFormat="1" applyFont="1" applyAlignment="1">
      <alignment horizontal="center" wrapText="1"/>
    </xf>
    <xf numFmtId="0" fontId="21" fillId="0" borderId="15" xfId="0" applyFont="1" applyBorder="1" applyAlignment="1">
      <alignment horizontal="center" wrapText="1"/>
    </xf>
    <xf numFmtId="0" fontId="8" fillId="0" borderId="15" xfId="0" applyFont="1" applyBorder="1"/>
    <xf numFmtId="0" fontId="12" fillId="0" borderId="15" xfId="0" applyFont="1" applyBorder="1" applyAlignment="1">
      <alignment horizontal="center"/>
    </xf>
    <xf numFmtId="165" fontId="7" fillId="0" borderId="15" xfId="0" applyNumberFormat="1" applyFont="1" applyBorder="1" applyAlignment="1">
      <alignment horizontal="center"/>
    </xf>
    <xf numFmtId="165" fontId="10" fillId="0" borderId="15" xfId="0" applyNumberFormat="1" applyFont="1" applyBorder="1" applyAlignment="1">
      <alignment horizontal="center"/>
    </xf>
    <xf numFmtId="2" fontId="48" fillId="0" borderId="15" xfId="0" applyNumberFormat="1" applyFont="1" applyBorder="1" applyAlignment="1">
      <alignment horizontal="center"/>
    </xf>
    <xf numFmtId="167" fontId="8" fillId="0" borderId="15" xfId="0" applyNumberFormat="1" applyFont="1" applyBorder="1" applyAlignment="1">
      <alignment horizontal="center"/>
    </xf>
    <xf numFmtId="44" fontId="8" fillId="0" borderId="15" xfId="1" applyFont="1" applyFill="1" applyBorder="1" applyAlignment="1">
      <alignment horizontal="center"/>
    </xf>
    <xf numFmtId="44" fontId="40" fillId="0" borderId="15" xfId="1" applyFont="1" applyFill="1" applyBorder="1" applyAlignment="1">
      <alignment horizontal="center"/>
    </xf>
    <xf numFmtId="1" fontId="49" fillId="0" borderId="15" xfId="0" applyNumberFormat="1" applyFont="1" applyBorder="1" applyAlignment="1">
      <alignment horizontal="center" wrapText="1"/>
    </xf>
    <xf numFmtId="1" fontId="50" fillId="0" borderId="15" xfId="0" applyNumberFormat="1" applyFont="1" applyBorder="1" applyAlignment="1">
      <alignment horizontal="center" wrapText="1"/>
    </xf>
    <xf numFmtId="0" fontId="40" fillId="0" borderId="0" xfId="0" applyFont="1"/>
    <xf numFmtId="0" fontId="12" fillId="0" borderId="34" xfId="0" applyFont="1" applyBorder="1" applyAlignment="1">
      <alignment horizontal="left"/>
    </xf>
    <xf numFmtId="0" fontId="12" fillId="0" borderId="0" xfId="0" applyFont="1" applyAlignment="1">
      <alignment horizontal="left"/>
    </xf>
    <xf numFmtId="1" fontId="21" fillId="0" borderId="0" xfId="1" applyNumberFormat="1" applyFont="1" applyFill="1" applyBorder="1" applyAlignment="1">
      <alignment horizontal="center" vertical="center" wrapText="1"/>
    </xf>
    <xf numFmtId="166" fontId="2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37" fillId="0" borderId="0" xfId="0" applyNumberFormat="1" applyFont="1" applyAlignment="1">
      <alignment horizontal="center" vertical="center"/>
    </xf>
    <xf numFmtId="4" fontId="10" fillId="0" borderId="0" xfId="0" applyNumberFormat="1" applyFont="1" applyAlignment="1">
      <alignment vertical="center"/>
    </xf>
    <xf numFmtId="44" fontId="8" fillId="0" borderId="15" xfId="1" applyFont="1" applyBorder="1" applyAlignment="1">
      <alignment horizontal="center"/>
    </xf>
    <xf numFmtId="2" fontId="48" fillId="0" borderId="0" xfId="0" applyNumberFormat="1" applyFont="1" applyAlignment="1">
      <alignment horizontal="center"/>
    </xf>
    <xf numFmtId="167" fontId="8" fillId="0" borderId="0" xfId="0" applyNumberFormat="1" applyFont="1" applyAlignment="1">
      <alignment horizontal="center"/>
    </xf>
    <xf numFmtId="44" fontId="8" fillId="0" borderId="0" xfId="1" applyFont="1" applyAlignment="1">
      <alignment horizontal="center"/>
    </xf>
    <xf numFmtId="44" fontId="46" fillId="0" borderId="39" xfId="1" applyFont="1" applyBorder="1" applyAlignment="1">
      <alignment horizontal="center"/>
    </xf>
    <xf numFmtId="0" fontId="47" fillId="0" borderId="0" xfId="0" applyFont="1" applyAlignment="1">
      <alignment horizontal="center"/>
    </xf>
    <xf numFmtId="4" fontId="8" fillId="0" borderId="0" xfId="0" applyNumberFormat="1" applyFont="1" applyAlignment="1">
      <alignment horizontal="right"/>
    </xf>
    <xf numFmtId="165" fontId="8" fillId="0" borderId="4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44" fontId="46" fillId="0" borderId="28" xfId="1" applyFont="1" applyBorder="1" applyAlignment="1">
      <alignment horizontal="center"/>
    </xf>
    <xf numFmtId="44" fontId="12" fillId="0" borderId="0" xfId="1" applyFont="1" applyAlignment="1">
      <alignment horizontal="left"/>
    </xf>
    <xf numFmtId="1" fontId="12" fillId="0" borderId="0" xfId="1" applyNumberFormat="1" applyFont="1" applyAlignment="1">
      <alignment horizontal="center"/>
    </xf>
    <xf numFmtId="1" fontId="8" fillId="0" borderId="40" xfId="0" applyNumberFormat="1" applyFont="1" applyBorder="1" applyAlignment="1">
      <alignment horizontal="center" wrapText="1"/>
    </xf>
    <xf numFmtId="2" fontId="11" fillId="0" borderId="42" xfId="0" applyNumberFormat="1" applyFont="1" applyBorder="1"/>
    <xf numFmtId="4" fontId="51" fillId="8" borderId="43" xfId="0" applyNumberFormat="1" applyFont="1" applyFill="1" applyBorder="1"/>
    <xf numFmtId="2" fontId="11" fillId="0" borderId="42" xfId="0" applyNumberFormat="1" applyFont="1" applyBorder="1" applyAlignment="1">
      <alignment horizontal="center"/>
    </xf>
    <xf numFmtId="4" fontId="22" fillId="0" borderId="43" xfId="0" applyNumberFormat="1" applyFont="1" applyBorder="1"/>
    <xf numFmtId="2" fontId="23" fillId="0" borderId="0" xfId="0" applyNumberFormat="1" applyFont="1" applyAlignment="1">
      <alignment horizontal="center"/>
    </xf>
    <xf numFmtId="44" fontId="8" fillId="0" borderId="44" xfId="1" applyFont="1" applyBorder="1"/>
    <xf numFmtId="44" fontId="8" fillId="0" borderId="45" xfId="1" applyFont="1" applyBorder="1"/>
    <xf numFmtId="44" fontId="40" fillId="0" borderId="0" xfId="1" applyFont="1" applyAlignment="1">
      <alignment horizontal="center"/>
    </xf>
    <xf numFmtId="165" fontId="8" fillId="0" borderId="0" xfId="0" applyNumberFormat="1" applyFont="1"/>
    <xf numFmtId="165" fontId="8" fillId="0" borderId="46" xfId="0" applyNumberFormat="1" applyFont="1" applyBorder="1"/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" fontId="22" fillId="0" borderId="0" xfId="0" applyNumberFormat="1" applyFont="1"/>
    <xf numFmtId="44" fontId="0" fillId="0" borderId="0" xfId="1" applyFont="1"/>
    <xf numFmtId="44" fontId="46" fillId="0" borderId="0" xfId="1" applyFont="1" applyAlignment="1">
      <alignment horizontal="center"/>
    </xf>
    <xf numFmtId="0" fontId="47" fillId="0" borderId="0" xfId="0" applyFont="1"/>
    <xf numFmtId="2" fontId="52" fillId="11" borderId="48" xfId="0" applyNumberFormat="1" applyFont="1" applyFill="1" applyBorder="1" applyAlignment="1">
      <alignment vertical="center"/>
    </xf>
    <xf numFmtId="2" fontId="51" fillId="11" borderId="48" xfId="0" applyNumberFormat="1" applyFont="1" applyFill="1" applyBorder="1" applyAlignment="1">
      <alignment horizontal="right" vertical="center"/>
    </xf>
    <xf numFmtId="2" fontId="52" fillId="11" borderId="48" xfId="0" applyNumberFormat="1" applyFont="1" applyFill="1" applyBorder="1" applyAlignment="1">
      <alignment horizontal="right" vertical="center"/>
    </xf>
    <xf numFmtId="4" fontId="53" fillId="11" borderId="48" xfId="0" applyNumberFormat="1" applyFont="1" applyFill="1" applyBorder="1" applyAlignment="1">
      <alignment vertical="center"/>
    </xf>
    <xf numFmtId="4" fontId="53" fillId="11" borderId="49" xfId="0" applyNumberFormat="1" applyFont="1" applyFill="1" applyBorder="1" applyAlignment="1">
      <alignment horizontal="center" vertical="center"/>
    </xf>
    <xf numFmtId="2" fontId="52" fillId="11" borderId="35" xfId="0" applyNumberFormat="1" applyFont="1" applyFill="1" applyBorder="1" applyAlignment="1">
      <alignment vertical="center"/>
    </xf>
    <xf numFmtId="2" fontId="51" fillId="11" borderId="35" xfId="0" applyNumberFormat="1" applyFont="1" applyFill="1" applyBorder="1" applyAlignment="1">
      <alignment horizontal="right" vertical="center"/>
    </xf>
    <xf numFmtId="2" fontId="52" fillId="11" borderId="35" xfId="0" applyNumberFormat="1" applyFont="1" applyFill="1" applyBorder="1" applyAlignment="1">
      <alignment horizontal="right" vertical="center"/>
    </xf>
    <xf numFmtId="4" fontId="53" fillId="11" borderId="35" xfId="0" applyNumberFormat="1" applyFont="1" applyFill="1" applyBorder="1" applyAlignment="1">
      <alignment vertical="center"/>
    </xf>
    <xf numFmtId="4" fontId="53" fillId="11" borderId="51" xfId="0" applyNumberFormat="1" applyFont="1" applyFill="1" applyBorder="1" applyAlignment="1">
      <alignment horizontal="center" vertical="center"/>
    </xf>
    <xf numFmtId="2" fontId="11" fillId="0" borderId="0" xfId="0" applyNumberFormat="1" applyFont="1" applyAlignment="1">
      <alignment horizontal="left"/>
    </xf>
    <xf numFmtId="167" fontId="23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7" fontId="2" fillId="0" borderId="0" xfId="0" applyNumberFormat="1" applyFont="1" applyAlignment="1">
      <alignment horizontal="center"/>
    </xf>
    <xf numFmtId="0" fontId="55" fillId="0" borderId="0" xfId="0" applyFont="1" applyAlignment="1">
      <alignment horizontal="left"/>
    </xf>
    <xf numFmtId="0" fontId="55" fillId="0" borderId="0" xfId="0" applyFont="1" applyAlignment="1">
      <alignment horizontal="center"/>
    </xf>
    <xf numFmtId="44" fontId="55" fillId="0" borderId="0" xfId="1" applyFont="1" applyAlignment="1">
      <alignment horizontal="left"/>
    </xf>
    <xf numFmtId="1" fontId="55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wrapText="1"/>
    </xf>
    <xf numFmtId="0" fontId="5" fillId="0" borderId="0" xfId="0" applyFont="1"/>
    <xf numFmtId="164" fontId="56" fillId="0" borderId="0" xfId="0" applyNumberFormat="1" applyFont="1" applyAlignment="1">
      <alignment horizontal="center"/>
    </xf>
    <xf numFmtId="0" fontId="11" fillId="0" borderId="0" xfId="0" applyFont="1"/>
    <xf numFmtId="44" fontId="0" fillId="0" borderId="0" xfId="1" applyFont="1" applyAlignment="1">
      <alignment horizontal="center"/>
    </xf>
    <xf numFmtId="0" fontId="57" fillId="15" borderId="0" xfId="0" applyFont="1" applyFill="1"/>
    <xf numFmtId="0" fontId="58" fillId="15" borderId="35" xfId="0" applyFont="1" applyFill="1" applyBorder="1"/>
    <xf numFmtId="0" fontId="59" fillId="15" borderId="35" xfId="0" applyFont="1" applyFill="1" applyBorder="1" applyAlignment="1">
      <alignment horizontal="center"/>
    </xf>
    <xf numFmtId="164" fontId="59" fillId="15" borderId="0" xfId="0" applyNumberFormat="1" applyFont="1" applyFill="1"/>
    <xf numFmtId="168" fontId="59" fillId="15" borderId="0" xfId="0" applyNumberFormat="1" applyFont="1" applyFill="1"/>
    <xf numFmtId="0" fontId="59" fillId="15" borderId="0" xfId="0" applyFont="1" applyFill="1" applyAlignment="1">
      <alignment horizontal="center"/>
    </xf>
    <xf numFmtId="0" fontId="59" fillId="15" borderId="0" xfId="0" applyFont="1" applyFill="1"/>
    <xf numFmtId="0" fontId="60" fillId="15" borderId="0" xfId="0" applyFont="1" applyFill="1" applyAlignment="1">
      <alignment horizontal="center"/>
    </xf>
    <xf numFmtId="0" fontId="62" fillId="0" borderId="52" xfId="0" applyFont="1" applyBorder="1" applyAlignment="1">
      <alignment wrapText="1"/>
    </xf>
    <xf numFmtId="0" fontId="26" fillId="0" borderId="49" xfId="0" applyFont="1" applyBorder="1" applyAlignment="1">
      <alignment wrapText="1"/>
    </xf>
    <xf numFmtId="1" fontId="9" fillId="0" borderId="0" xfId="0" applyNumberFormat="1" applyFont="1" applyAlignment="1">
      <alignment horizontal="center"/>
    </xf>
    <xf numFmtId="44" fontId="11" fillId="14" borderId="0" xfId="1" applyFont="1" applyFill="1" applyAlignment="1">
      <alignment horizontal="center" vertical="center" wrapText="1"/>
    </xf>
    <xf numFmtId="0" fontId="2" fillId="0" borderId="10" xfId="0" applyFont="1" applyBorder="1" applyAlignment="1">
      <alignment horizontal="left" wrapText="1"/>
    </xf>
    <xf numFmtId="0" fontId="7" fillId="0" borderId="0" xfId="0" applyFont="1"/>
    <xf numFmtId="0" fontId="55" fillId="0" borderId="54" xfId="0" applyFont="1" applyBorder="1" applyAlignment="1">
      <alignment horizontal="center"/>
    </xf>
    <xf numFmtId="0" fontId="8" fillId="0" borderId="8" xfId="0" applyFont="1" applyBorder="1"/>
    <xf numFmtId="0" fontId="8" fillId="10" borderId="7" xfId="0" applyFont="1" applyFill="1" applyBorder="1"/>
    <xf numFmtId="0" fontId="2" fillId="16" borderId="7" xfId="0" applyFont="1" applyFill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8" fontId="2" fillId="0" borderId="8" xfId="0" applyNumberFormat="1" applyFont="1" applyBorder="1" applyAlignment="1">
      <alignment horizontal="center"/>
    </xf>
    <xf numFmtId="0" fontId="48" fillId="0" borderId="8" xfId="0" applyFont="1" applyBorder="1" applyAlignment="1">
      <alignment horizontal="center"/>
    </xf>
    <xf numFmtId="168" fontId="26" fillId="0" borderId="8" xfId="0" applyNumberFormat="1" applyFont="1" applyBorder="1" applyAlignment="1">
      <alignment horizontal="center"/>
    </xf>
    <xf numFmtId="0" fontId="2" fillId="0" borderId="8" xfId="0" applyFont="1" applyBorder="1"/>
    <xf numFmtId="0" fontId="60" fillId="0" borderId="55" xfId="0" applyFont="1" applyBorder="1" applyAlignment="1">
      <alignment horizontal="center"/>
    </xf>
    <xf numFmtId="0" fontId="62" fillId="0" borderId="56" xfId="0" applyFont="1" applyBorder="1" applyAlignment="1">
      <alignment horizontal="center" wrapText="1"/>
    </xf>
    <xf numFmtId="0" fontId="12" fillId="0" borderId="51" xfId="0" applyFont="1" applyBorder="1" applyAlignment="1">
      <alignment horizontal="center" wrapText="1"/>
    </xf>
    <xf numFmtId="1" fontId="9" fillId="0" borderId="57" xfId="0" applyNumberFormat="1" applyFont="1" applyBorder="1" applyAlignment="1">
      <alignment horizontal="center"/>
    </xf>
    <xf numFmtId="44" fontId="54" fillId="14" borderId="58" xfId="1" applyFont="1" applyFill="1" applyBorder="1" applyAlignment="1">
      <alignment horizontal="center"/>
    </xf>
    <xf numFmtId="0" fontId="23" fillId="0" borderId="60" xfId="0" applyFont="1" applyBorder="1" applyAlignment="1">
      <alignment horizontal="center" wrapText="1"/>
    </xf>
    <xf numFmtId="0" fontId="8" fillId="0" borderId="0" xfId="0" applyFont="1"/>
    <xf numFmtId="164" fontId="63" fillId="0" borderId="0" xfId="0" applyNumberFormat="1" applyFont="1"/>
    <xf numFmtId="168" fontId="2" fillId="0" borderId="0" xfId="0" applyNumberFormat="1" applyFont="1" applyAlignment="1">
      <alignment horizontal="right"/>
    </xf>
    <xf numFmtId="168" fontId="64" fillId="0" borderId="0" xfId="0" applyNumberFormat="1" applyFont="1"/>
    <xf numFmtId="2" fontId="2" fillId="0" borderId="0" xfId="0" applyNumberFormat="1" applyFont="1"/>
    <xf numFmtId="1" fontId="49" fillId="0" borderId="0" xfId="0" applyNumberFormat="1" applyFont="1" applyAlignment="1">
      <alignment horizontal="center"/>
    </xf>
    <xf numFmtId="167" fontId="8" fillId="0" borderId="34" xfId="0" applyNumberFormat="1" applyFont="1" applyBorder="1"/>
    <xf numFmtId="0" fontId="65" fillId="0" borderId="0" xfId="0" applyFont="1" applyAlignment="1">
      <alignment wrapText="1"/>
    </xf>
    <xf numFmtId="167" fontId="47" fillId="0" borderId="47" xfId="0" applyNumberFormat="1" applyFont="1" applyBorder="1"/>
    <xf numFmtId="44" fontId="8" fillId="0" borderId="0" xfId="1" applyFont="1" applyAlignment="1">
      <alignment horizontal="right"/>
    </xf>
    <xf numFmtId="44" fontId="2" fillId="0" borderId="0" xfId="1" applyFont="1" applyFill="1"/>
    <xf numFmtId="0" fontId="2" fillId="0" borderId="61" xfId="0" applyFont="1" applyBorder="1" applyAlignment="1">
      <alignment horizontal="left" wrapText="1"/>
    </xf>
    <xf numFmtId="167" fontId="7" fillId="0" borderId="0" xfId="0" applyNumberFormat="1" applyFont="1"/>
    <xf numFmtId="0" fontId="37" fillId="0" borderId="15" xfId="0" applyFont="1" applyBorder="1" applyAlignment="1">
      <alignment horizontal="left" wrapText="1"/>
    </xf>
    <xf numFmtId="0" fontId="37" fillId="0" borderId="15" xfId="0" applyFont="1" applyBorder="1"/>
    <xf numFmtId="167" fontId="12" fillId="0" borderId="15" xfId="0" applyNumberFormat="1" applyFont="1" applyFill="1" applyBorder="1" applyAlignment="1">
      <alignment horizontal="center"/>
    </xf>
    <xf numFmtId="164" fontId="12" fillId="0" borderId="15" xfId="0" applyNumberFormat="1" applyFont="1" applyFill="1" applyBorder="1"/>
    <xf numFmtId="168" fontId="12" fillId="0" borderId="15" xfId="0" applyNumberFormat="1" applyFont="1" applyBorder="1" applyAlignment="1">
      <alignment horizontal="right"/>
    </xf>
    <xf numFmtId="168" fontId="66" fillId="0" borderId="15" xfId="0" applyNumberFormat="1" applyFont="1" applyBorder="1"/>
    <xf numFmtId="2" fontId="12" fillId="0" borderId="21" xfId="0" applyNumberFormat="1" applyFont="1" applyBorder="1"/>
    <xf numFmtId="0" fontId="37" fillId="17" borderId="15" xfId="0" applyFont="1" applyFill="1" applyBorder="1" applyAlignment="1">
      <alignment horizontal="center" vertical="center"/>
    </xf>
    <xf numFmtId="167" fontId="8" fillId="0" borderId="15" xfId="0" applyNumberFormat="1" applyFont="1" applyFill="1" applyBorder="1" applyAlignment="1">
      <alignment vertical="center"/>
    </xf>
    <xf numFmtId="166" fontId="8" fillId="0" borderId="15" xfId="0" applyNumberFormat="1" applyFont="1" applyFill="1" applyBorder="1" applyAlignment="1">
      <alignment wrapText="1"/>
    </xf>
    <xf numFmtId="167" fontId="7" fillId="0" borderId="15" xfId="0" applyNumberFormat="1" applyFont="1" applyFill="1" applyBorder="1" applyAlignment="1">
      <alignment vertical="center"/>
    </xf>
    <xf numFmtId="0" fontId="26" fillId="0" borderId="15" xfId="0" applyFont="1" applyFill="1" applyBorder="1" applyAlignment="1">
      <alignment horizontal="left" wrapText="1"/>
    </xf>
    <xf numFmtId="1" fontId="9" fillId="0" borderId="15" xfId="0" applyNumberFormat="1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/>
    </xf>
    <xf numFmtId="44" fontId="2" fillId="0" borderId="15" xfId="1" applyFont="1" applyFill="1" applyBorder="1" applyAlignment="1">
      <alignment horizontal="right"/>
    </xf>
    <xf numFmtId="0" fontId="2" fillId="0" borderId="15" xfId="0" applyFont="1" applyFill="1" applyBorder="1" applyAlignment="1">
      <alignment horizontal="left" wrapText="1"/>
    </xf>
    <xf numFmtId="167" fontId="48" fillId="0" borderId="0" xfId="0" applyNumberFormat="1" applyFont="1"/>
    <xf numFmtId="0" fontId="37" fillId="0" borderId="15" xfId="0" applyFont="1" applyFill="1" applyBorder="1" applyAlignment="1">
      <alignment horizontal="left"/>
    </xf>
    <xf numFmtId="0" fontId="37" fillId="0" borderId="15" xfId="0" applyFont="1" applyFill="1" applyBorder="1"/>
    <xf numFmtId="168" fontId="12" fillId="0" borderId="15" xfId="0" applyNumberFormat="1" applyFont="1" applyFill="1" applyBorder="1" applyAlignment="1">
      <alignment horizontal="right"/>
    </xf>
    <xf numFmtId="0" fontId="12" fillId="0" borderId="15" xfId="0" applyFont="1" applyFill="1" applyBorder="1" applyAlignment="1">
      <alignment horizontal="center"/>
    </xf>
    <xf numFmtId="168" fontId="66" fillId="0" borderId="15" xfId="0" applyNumberFormat="1" applyFont="1" applyFill="1" applyBorder="1"/>
    <xf numFmtId="2" fontId="12" fillId="0" borderId="21" xfId="0" applyNumberFormat="1" applyFont="1" applyFill="1" applyBorder="1"/>
    <xf numFmtId="44" fontId="8" fillId="0" borderId="15" xfId="1" applyFont="1" applyFill="1" applyBorder="1" applyAlignment="1">
      <alignment vertical="center"/>
    </xf>
    <xf numFmtId="166" fontId="7" fillId="0" borderId="15" xfId="0" applyNumberFormat="1" applyFont="1" applyFill="1" applyBorder="1" applyAlignment="1">
      <alignment vertical="center" wrapText="1"/>
    </xf>
    <xf numFmtId="165" fontId="48" fillId="0" borderId="0" xfId="0" applyNumberFormat="1" applyFont="1" applyAlignment="1">
      <alignment horizontal="right"/>
    </xf>
    <xf numFmtId="0" fontId="39" fillId="17" borderId="15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wrapText="1"/>
    </xf>
    <xf numFmtId="0" fontId="39" fillId="17" borderId="15" xfId="0" applyFont="1" applyFill="1" applyBorder="1" applyAlignment="1">
      <alignment horizontal="center"/>
    </xf>
    <xf numFmtId="0" fontId="12" fillId="0" borderId="15" xfId="0" applyFont="1" applyFill="1" applyBorder="1" applyAlignment="1">
      <alignment horizontal="left" wrapText="1"/>
    </xf>
    <xf numFmtId="44" fontId="47" fillId="0" borderId="0" xfId="1" applyFont="1"/>
    <xf numFmtId="10" fontId="47" fillId="0" borderId="0" xfId="0" applyNumberFormat="1" applyFont="1"/>
    <xf numFmtId="0" fontId="37" fillId="0" borderId="15" xfId="0" applyFont="1" applyFill="1" applyBorder="1" applyAlignment="1">
      <alignment horizontal="left" wrapText="1"/>
    </xf>
    <xf numFmtId="0" fontId="37" fillId="0" borderId="15" xfId="0" applyFont="1" applyFill="1" applyBorder="1" applyAlignment="1">
      <alignment wrapText="1"/>
    </xf>
    <xf numFmtId="1" fontId="37" fillId="17" borderId="21" xfId="0" applyNumberFormat="1" applyFont="1" applyFill="1" applyBorder="1" applyAlignment="1">
      <alignment horizontal="center"/>
    </xf>
    <xf numFmtId="166" fontId="40" fillId="0" borderId="15" xfId="0" applyNumberFormat="1" applyFont="1" applyFill="1" applyBorder="1" applyAlignment="1">
      <alignment wrapText="1"/>
    </xf>
    <xf numFmtId="166" fontId="49" fillId="0" borderId="15" xfId="0" applyNumberFormat="1" applyFont="1" applyFill="1" applyBorder="1" applyAlignment="1">
      <alignment vertical="center" wrapText="1"/>
    </xf>
    <xf numFmtId="166" fontId="26" fillId="0" borderId="15" xfId="0" applyNumberFormat="1" applyFont="1" applyFill="1" applyBorder="1" applyAlignment="1">
      <alignment horizontal="left" wrapText="1"/>
    </xf>
    <xf numFmtId="0" fontId="2" fillId="0" borderId="15" xfId="0" applyFont="1" applyFill="1" applyBorder="1" applyAlignment="1">
      <alignment wrapText="1"/>
    </xf>
    <xf numFmtId="44" fontId="12" fillId="0" borderId="15" xfId="1" applyFont="1" applyFill="1" applyBorder="1" applyAlignment="1">
      <alignment horizontal="right"/>
    </xf>
    <xf numFmtId="0" fontId="12" fillId="0" borderId="15" xfId="0" applyFont="1" applyFill="1" applyBorder="1" applyAlignment="1">
      <alignment wrapText="1"/>
    </xf>
    <xf numFmtId="1" fontId="18" fillId="17" borderId="21" xfId="0" applyNumberFormat="1" applyFont="1" applyFill="1" applyBorder="1" applyAlignment="1">
      <alignment horizontal="center"/>
    </xf>
    <xf numFmtId="0" fontId="67" fillId="0" borderId="15" xfId="0" applyFont="1" applyFill="1" applyBorder="1" applyAlignment="1">
      <alignment wrapText="1"/>
    </xf>
    <xf numFmtId="1" fontId="7" fillId="17" borderId="21" xfId="0" applyNumberFormat="1" applyFont="1" applyFill="1" applyBorder="1" applyAlignment="1">
      <alignment horizontal="center"/>
    </xf>
    <xf numFmtId="167" fontId="48" fillId="0" borderId="0" xfId="0" applyNumberFormat="1" applyFont="1" applyAlignment="1">
      <alignment horizontal="right"/>
    </xf>
    <xf numFmtId="1" fontId="37" fillId="17" borderId="21" xfId="0" applyNumberFormat="1" applyFont="1" applyFill="1" applyBorder="1" applyAlignment="1">
      <alignment horizontal="center" vertical="center" wrapText="1"/>
    </xf>
    <xf numFmtId="167" fontId="8" fillId="0" borderId="15" xfId="0" applyNumberFormat="1" applyFont="1" applyFill="1" applyBorder="1"/>
    <xf numFmtId="44" fontId="8" fillId="0" borderId="15" xfId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/>
    </xf>
    <xf numFmtId="165" fontId="26" fillId="0" borderId="15" xfId="0" applyNumberFormat="1" applyFont="1" applyFill="1" applyBorder="1" applyAlignment="1">
      <alignment horizontal="left" wrapText="1"/>
    </xf>
    <xf numFmtId="0" fontId="7" fillId="0" borderId="21" xfId="0" applyFont="1" applyFill="1" applyBorder="1" applyAlignment="1">
      <alignment horizontal="center" vertical="center" wrapText="1"/>
    </xf>
    <xf numFmtId="166" fontId="26" fillId="0" borderId="15" xfId="0" applyNumberFormat="1" applyFont="1" applyFill="1" applyBorder="1" applyAlignment="1">
      <alignment wrapText="1"/>
    </xf>
    <xf numFmtId="165" fontId="67" fillId="0" borderId="15" xfId="0" applyNumberFormat="1" applyFont="1" applyFill="1" applyBorder="1" applyAlignment="1">
      <alignment horizontal="left" wrapText="1"/>
    </xf>
    <xf numFmtId="0" fontId="68" fillId="0" borderId="21" xfId="0" applyFont="1" applyFill="1" applyBorder="1" applyAlignment="1">
      <alignment horizontal="center" vertical="center"/>
    </xf>
    <xf numFmtId="0" fontId="69" fillId="0" borderId="15" xfId="0" applyFont="1" applyFill="1" applyBorder="1" applyAlignment="1">
      <alignment horizontal="center"/>
    </xf>
    <xf numFmtId="0" fontId="70" fillId="0" borderId="21" xfId="0" applyFont="1" applyFill="1" applyBorder="1" applyAlignment="1">
      <alignment horizontal="center" vertical="center"/>
    </xf>
    <xf numFmtId="44" fontId="8" fillId="0" borderId="15" xfId="1" applyFont="1" applyFill="1" applyBorder="1" applyAlignment="1">
      <alignment horizontal="right" vertical="center"/>
    </xf>
    <xf numFmtId="165" fontId="67" fillId="0" borderId="0" xfId="0" applyNumberFormat="1" applyFont="1" applyAlignment="1">
      <alignment horizontal="right"/>
    </xf>
    <xf numFmtId="0" fontId="71" fillId="0" borderId="21" xfId="0" applyFont="1" applyFill="1" applyBorder="1" applyAlignment="1">
      <alignment horizontal="center" vertical="center"/>
    </xf>
    <xf numFmtId="0" fontId="72" fillId="0" borderId="0" xfId="0" applyFont="1" applyAlignment="1">
      <alignment horizontal="left"/>
    </xf>
    <xf numFmtId="0" fontId="7" fillId="0" borderId="15" xfId="0" applyFont="1" applyFill="1" applyBorder="1" applyAlignment="1">
      <alignment horizontal="left"/>
    </xf>
    <xf numFmtId="0" fontId="8" fillId="0" borderId="15" xfId="0" applyFont="1" applyFill="1" applyBorder="1"/>
    <xf numFmtId="167" fontId="67" fillId="0" borderId="15" xfId="0" applyNumberFormat="1" applyFont="1" applyFill="1" applyBorder="1" applyAlignment="1">
      <alignment horizontal="center"/>
    </xf>
    <xf numFmtId="164" fontId="2" fillId="0" borderId="15" xfId="0" applyNumberFormat="1" applyFont="1" applyFill="1" applyBorder="1"/>
    <xf numFmtId="168" fontId="2" fillId="0" borderId="15" xfId="0" applyNumberFormat="1" applyFont="1" applyFill="1" applyBorder="1" applyAlignment="1">
      <alignment horizontal="right"/>
    </xf>
    <xf numFmtId="168" fontId="64" fillId="0" borderId="15" xfId="0" applyNumberFormat="1" applyFont="1" applyFill="1" applyBorder="1"/>
    <xf numFmtId="2" fontId="2" fillId="0" borderId="21" xfId="0" applyNumberFormat="1" applyFont="1" applyFill="1" applyBorder="1"/>
    <xf numFmtId="0" fontId="37" fillId="0" borderId="21" xfId="0" applyFont="1" applyFill="1" applyBorder="1" applyAlignment="1">
      <alignment horizontal="center"/>
    </xf>
    <xf numFmtId="0" fontId="67" fillId="0" borderId="15" xfId="0" applyFont="1" applyFill="1" applyBorder="1" applyAlignment="1">
      <alignment horizontal="left" wrapText="1"/>
    </xf>
    <xf numFmtId="0" fontId="7" fillId="0" borderId="15" xfId="0" applyFont="1" applyFill="1" applyBorder="1"/>
    <xf numFmtId="0" fontId="18" fillId="0" borderId="21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wrapText="1"/>
    </xf>
    <xf numFmtId="0" fontId="8" fillId="0" borderId="15" xfId="0" applyFont="1" applyFill="1" applyBorder="1" applyAlignment="1">
      <alignment horizontal="left"/>
    </xf>
    <xf numFmtId="0" fontId="7" fillId="0" borderId="21" xfId="0" applyFont="1" applyFill="1" applyBorder="1" applyAlignment="1">
      <alignment horizontal="center" vertical="center"/>
    </xf>
    <xf numFmtId="0" fontId="18" fillId="0" borderId="15" xfId="0" applyFont="1" applyFill="1" applyBorder="1"/>
    <xf numFmtId="0" fontId="18" fillId="0" borderId="21" xfId="0" applyFont="1" applyFill="1" applyBorder="1" applyAlignment="1">
      <alignment horizontal="center"/>
    </xf>
    <xf numFmtId="166" fontId="26" fillId="0" borderId="15" xfId="0" applyNumberFormat="1" applyFont="1" applyFill="1" applyBorder="1" applyAlignment="1">
      <alignment horizontal="center" wrapText="1"/>
    </xf>
    <xf numFmtId="44" fontId="8" fillId="0" borderId="15" xfId="1" applyFont="1" applyFill="1" applyBorder="1" applyAlignment="1">
      <alignment horizontal="center" wrapText="1"/>
    </xf>
    <xf numFmtId="4" fontId="67" fillId="0" borderId="15" xfId="0" applyNumberFormat="1" applyFont="1" applyFill="1" applyBorder="1" applyAlignment="1">
      <alignment horizontal="center"/>
    </xf>
    <xf numFmtId="0" fontId="73" fillId="0" borderId="15" xfId="0" applyFont="1" applyFill="1" applyBorder="1" applyAlignment="1">
      <alignment vertical="center" wrapText="1"/>
    </xf>
    <xf numFmtId="1" fontId="2" fillId="0" borderId="15" xfId="0" applyNumberFormat="1" applyFont="1" applyFill="1" applyBorder="1" applyAlignment="1">
      <alignment horizontal="center"/>
    </xf>
    <xf numFmtId="166" fontId="8" fillId="0" borderId="15" xfId="0" applyNumberFormat="1" applyFont="1" applyFill="1" applyBorder="1" applyAlignment="1">
      <alignment vertical="center" wrapText="1"/>
    </xf>
    <xf numFmtId="0" fontId="18" fillId="0" borderId="21" xfId="0" applyFont="1" applyFill="1" applyBorder="1" applyAlignment="1">
      <alignment horizontal="center" vertical="center" wrapText="1"/>
    </xf>
    <xf numFmtId="44" fontId="7" fillId="0" borderId="15" xfId="1" applyFont="1" applyFill="1" applyBorder="1" applyAlignment="1">
      <alignment wrapText="1"/>
    </xf>
    <xf numFmtId="1" fontId="9" fillId="0" borderId="15" xfId="0" applyNumberFormat="1" applyFont="1" applyFill="1" applyBorder="1" applyAlignment="1">
      <alignment horizontal="center" wrapText="1"/>
    </xf>
    <xf numFmtId="0" fontId="18" fillId="0" borderId="15" xfId="0" applyFont="1" applyFill="1" applyBorder="1" applyAlignment="1">
      <alignment horizontal="left"/>
    </xf>
    <xf numFmtId="1" fontId="9" fillId="0" borderId="15" xfId="0" applyNumberFormat="1" applyFont="1" applyFill="1" applyBorder="1" applyAlignment="1">
      <alignment horizontal="center"/>
    </xf>
    <xf numFmtId="1" fontId="12" fillId="0" borderId="15" xfId="0" applyNumberFormat="1" applyFont="1" applyFill="1" applyBorder="1" applyAlignment="1">
      <alignment horizontal="center"/>
    </xf>
    <xf numFmtId="0" fontId="22" fillId="0" borderId="15" xfId="0" applyFont="1" applyFill="1" applyBorder="1"/>
    <xf numFmtId="166" fontId="49" fillId="0" borderId="15" xfId="0" applyNumberFormat="1" applyFont="1" applyFill="1" applyBorder="1" applyAlignment="1">
      <alignment wrapText="1"/>
    </xf>
    <xf numFmtId="0" fontId="18" fillId="0" borderId="21" xfId="0" applyFont="1" applyFill="1" applyBorder="1" applyAlignment="1">
      <alignment vertical="center" wrapText="1"/>
    </xf>
    <xf numFmtId="166" fontId="65" fillId="0" borderId="15" xfId="0" applyNumberFormat="1" applyFont="1" applyFill="1" applyBorder="1" applyAlignment="1">
      <alignment wrapText="1"/>
    </xf>
    <xf numFmtId="0" fontId="8" fillId="0" borderId="15" xfId="0" applyFont="1" applyBorder="1" applyAlignment="1">
      <alignment wrapText="1"/>
    </xf>
    <xf numFmtId="4" fontId="67" fillId="0" borderId="15" xfId="0" applyNumberFormat="1" applyFont="1" applyBorder="1" applyAlignment="1">
      <alignment horizontal="center"/>
    </xf>
    <xf numFmtId="164" fontId="12" fillId="0" borderId="15" xfId="0" applyNumberFormat="1" applyFont="1" applyBorder="1"/>
    <xf numFmtId="1" fontId="12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left"/>
    </xf>
    <xf numFmtId="2" fontId="2" fillId="0" borderId="21" xfId="0" applyNumberFormat="1" applyFont="1" applyBorder="1"/>
    <xf numFmtId="0" fontId="18" fillId="0" borderId="21" xfId="0" applyFont="1" applyFill="1" applyBorder="1"/>
    <xf numFmtId="167" fontId="7" fillId="0" borderId="15" xfId="0" applyNumberFormat="1" applyFont="1" applyFill="1" applyBorder="1"/>
    <xf numFmtId="0" fontId="8" fillId="0" borderId="0" xfId="0" applyFont="1" applyAlignment="1">
      <alignment horizontal="left"/>
    </xf>
    <xf numFmtId="4" fontId="67" fillId="0" borderId="0" xfId="0" applyNumberFormat="1" applyFont="1" applyAlignment="1">
      <alignment horizontal="center"/>
    </xf>
    <xf numFmtId="164" fontId="2" fillId="0" borderId="0" xfId="0" applyNumberFormat="1" applyFont="1"/>
    <xf numFmtId="1" fontId="2" fillId="0" borderId="0" xfId="0" applyNumberFormat="1" applyFont="1" applyAlignment="1">
      <alignment horizontal="center"/>
    </xf>
    <xf numFmtId="0" fontId="49" fillId="0" borderId="15" xfId="0" applyFont="1" applyFill="1" applyBorder="1" applyAlignment="1">
      <alignment horizontal="center"/>
    </xf>
    <xf numFmtId="0" fontId="72" fillId="0" borderId="15" xfId="0" applyFont="1" applyBorder="1" applyAlignment="1">
      <alignment horizontal="left" wrapText="1"/>
    </xf>
    <xf numFmtId="0" fontId="74" fillId="0" borderId="0" xfId="0" applyFont="1" applyFill="1" applyAlignment="1">
      <alignment vertical="center"/>
    </xf>
    <xf numFmtId="1" fontId="9" fillId="0" borderId="15" xfId="0" applyNumberFormat="1" applyFont="1" applyFill="1" applyBorder="1" applyAlignment="1">
      <alignment vertical="center"/>
    </xf>
    <xf numFmtId="44" fontId="2" fillId="0" borderId="15" xfId="1" applyFont="1" applyFill="1" applyBorder="1" applyAlignment="1">
      <alignment vertical="center"/>
    </xf>
    <xf numFmtId="1" fontId="2" fillId="0" borderId="15" xfId="0" applyNumberFormat="1" applyFont="1" applyBorder="1" applyAlignment="1">
      <alignment vertical="center" wrapText="1"/>
    </xf>
    <xf numFmtId="0" fontId="40" fillId="0" borderId="0" xfId="0" applyFont="1" applyAlignment="1">
      <alignment horizontal="left"/>
    </xf>
    <xf numFmtId="0" fontId="26" fillId="0" borderId="0" xfId="0" applyFont="1" applyAlignment="1">
      <alignment horizontal="left"/>
    </xf>
    <xf numFmtId="0" fontId="67" fillId="0" borderId="0" xfId="0" applyFont="1" applyAlignment="1">
      <alignment horizontal="center"/>
    </xf>
    <xf numFmtId="166" fontId="65" fillId="0" borderId="40" xfId="0" applyNumberFormat="1" applyFont="1" applyBorder="1" applyAlignment="1">
      <alignment wrapText="1"/>
    </xf>
    <xf numFmtId="167" fontId="8" fillId="0" borderId="0" xfId="0" applyNumberFormat="1" applyFont="1"/>
    <xf numFmtId="166" fontId="26" fillId="0" borderId="62" xfId="0" applyNumberFormat="1" applyFont="1" applyBorder="1" applyAlignment="1">
      <alignment wrapText="1"/>
    </xf>
    <xf numFmtId="44" fontId="23" fillId="0" borderId="0" xfId="1" applyFont="1" applyFill="1"/>
    <xf numFmtId="0" fontId="75" fillId="0" borderId="36" xfId="0" applyFont="1" applyBorder="1" applyAlignment="1">
      <alignment horizontal="left" wrapText="1"/>
    </xf>
    <xf numFmtId="44" fontId="76" fillId="0" borderId="0" xfId="1" applyFont="1"/>
    <xf numFmtId="0" fontId="77" fillId="0" borderId="0" xfId="0" applyFont="1" applyAlignment="1">
      <alignment horizontal="left" wrapText="1"/>
    </xf>
    <xf numFmtId="0" fontId="77" fillId="0" borderId="36" xfId="0" applyFont="1" applyBorder="1" applyAlignment="1">
      <alignment horizontal="left" wrapText="1"/>
    </xf>
    <xf numFmtId="0" fontId="2" fillId="0" borderId="0" xfId="0" applyFont="1"/>
    <xf numFmtId="44" fontId="2" fillId="0" borderId="0" xfId="1" applyFont="1"/>
    <xf numFmtId="0" fontId="72" fillId="0" borderId="36" xfId="0" applyFont="1" applyBorder="1" applyAlignment="1">
      <alignment horizontal="left" wrapText="1"/>
    </xf>
    <xf numFmtId="4" fontId="2" fillId="0" borderId="0" xfId="0" applyNumberFormat="1" applyFont="1" applyAlignment="1">
      <alignment horizontal="center"/>
    </xf>
    <xf numFmtId="44" fontId="23" fillId="0" borderId="0" xfId="1" applyFont="1"/>
    <xf numFmtId="0" fontId="23" fillId="0" borderId="36" xfId="0" applyFont="1" applyBorder="1" applyAlignment="1">
      <alignment horizontal="left" wrapText="1"/>
    </xf>
    <xf numFmtId="0" fontId="8" fillId="0" borderId="0" xfId="0" applyFont="1" applyAlignment="1">
      <alignment horizontal="right"/>
    </xf>
    <xf numFmtId="164" fontId="78" fillId="0" borderId="0" xfId="0" applyNumberFormat="1" applyFont="1"/>
    <xf numFmtId="0" fontId="60" fillId="0" borderId="0" xfId="0" applyFont="1" applyAlignment="1">
      <alignment horizontal="center"/>
    </xf>
    <xf numFmtId="167" fontId="47" fillId="0" borderId="34" xfId="0" applyNumberFormat="1" applyFont="1" applyBorder="1"/>
    <xf numFmtId="0" fontId="62" fillId="0" borderId="40" xfId="0" applyFont="1" applyBorder="1" applyAlignment="1">
      <alignment wrapText="1"/>
    </xf>
    <xf numFmtId="0" fontId="26" fillId="0" borderId="62" xfId="0" applyFont="1" applyBorder="1" applyAlignment="1">
      <alignment wrapText="1"/>
    </xf>
    <xf numFmtId="0" fontId="2" fillId="0" borderId="36" xfId="0" applyFont="1" applyBorder="1" applyAlignment="1">
      <alignment horizontal="left" wrapText="1"/>
    </xf>
    <xf numFmtId="168" fontId="79" fillId="0" borderId="54" xfId="0" applyNumberFormat="1" applyFont="1" applyBorder="1" applyAlignment="1">
      <alignment horizontal="right"/>
    </xf>
    <xf numFmtId="0" fontId="2" fillId="0" borderId="7" xfId="0" applyFont="1" applyBorder="1" applyAlignment="1">
      <alignment horizontal="center"/>
    </xf>
    <xf numFmtId="168" fontId="80" fillId="0" borderId="7" xfId="0" applyNumberFormat="1" applyFont="1" applyBorder="1"/>
    <xf numFmtId="2" fontId="2" fillId="0" borderId="7" xfId="0" applyNumberFormat="1" applyFont="1" applyBorder="1"/>
    <xf numFmtId="0" fontId="60" fillId="0" borderId="7" xfId="0" applyFont="1" applyBorder="1" applyAlignment="1">
      <alignment horizontal="center"/>
    </xf>
    <xf numFmtId="167" fontId="8" fillId="0" borderId="63" xfId="0" applyNumberFormat="1" applyFont="1" applyBorder="1"/>
    <xf numFmtId="0" fontId="62" fillId="0" borderId="64" xfId="0" applyFont="1" applyBorder="1" applyAlignment="1">
      <alignment wrapText="1"/>
    </xf>
    <xf numFmtId="0" fontId="26" fillId="0" borderId="65" xfId="0" applyFont="1" applyBorder="1" applyAlignment="1">
      <alignment wrapText="1"/>
    </xf>
    <xf numFmtId="1" fontId="9" fillId="0" borderId="7" xfId="0" applyNumberFormat="1" applyFont="1" applyBorder="1" applyAlignment="1">
      <alignment horizontal="center"/>
    </xf>
    <xf numFmtId="44" fontId="8" fillId="0" borderId="7" xfId="1" applyFont="1" applyBorder="1" applyAlignment="1">
      <alignment horizontal="right"/>
    </xf>
    <xf numFmtId="44" fontId="2" fillId="0" borderId="54" xfId="1" applyFont="1" applyBorder="1"/>
    <xf numFmtId="0" fontId="2" fillId="0" borderId="66" xfId="0" applyFont="1" applyBorder="1" applyAlignment="1">
      <alignment horizontal="left" wrapText="1"/>
    </xf>
    <xf numFmtId="167" fontId="7" fillId="0" borderId="65" xfId="0" applyNumberFormat="1" applyFont="1" applyBorder="1"/>
    <xf numFmtId="168" fontId="2" fillId="0" borderId="0" xfId="0" applyNumberFormat="1" applyFont="1"/>
    <xf numFmtId="0" fontId="62" fillId="0" borderId="0" xfId="0" applyFont="1" applyAlignment="1">
      <alignment wrapText="1"/>
    </xf>
    <xf numFmtId="0" fontId="26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7" fillId="0" borderId="0" xfId="0" applyFont="1" applyAlignment="1">
      <alignment horizontal="center"/>
    </xf>
    <xf numFmtId="0" fontId="81" fillId="0" borderId="0" xfId="0" applyFont="1"/>
    <xf numFmtId="0" fontId="58" fillId="0" borderId="35" xfId="0" applyFont="1" applyBorder="1"/>
    <xf numFmtId="166" fontId="58" fillId="0" borderId="0" xfId="0" applyNumberFormat="1" applyFont="1"/>
    <xf numFmtId="2" fontId="58" fillId="0" borderId="0" xfId="0" applyNumberFormat="1" applyFont="1"/>
    <xf numFmtId="0" fontId="58" fillId="0" borderId="0" xfId="0" applyFont="1"/>
    <xf numFmtId="0" fontId="83" fillId="2" borderId="0" xfId="0" applyFont="1" applyFill="1" applyAlignment="1">
      <alignment horizontal="center"/>
    </xf>
    <xf numFmtId="44" fontId="83" fillId="2" borderId="0" xfId="1" applyFont="1" applyFill="1" applyAlignment="1">
      <alignment horizontal="center"/>
    </xf>
    <xf numFmtId="44" fontId="8" fillId="2" borderId="0" xfId="1" applyFont="1" applyFill="1"/>
    <xf numFmtId="0" fontId="7" fillId="0" borderId="54" xfId="0" applyFont="1" applyBorder="1" applyAlignment="1">
      <alignment horizontal="center"/>
    </xf>
    <xf numFmtId="0" fontId="8" fillId="16" borderId="7" xfId="0" applyFont="1" applyFill="1" applyBorder="1" applyAlignment="1">
      <alignment horizontal="center"/>
    </xf>
    <xf numFmtId="166" fontId="8" fillId="0" borderId="15" xfId="0" applyNumberFormat="1" applyFont="1" applyBorder="1" applyAlignment="1">
      <alignment horizontal="center"/>
    </xf>
    <xf numFmtId="2" fontId="8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167" fontId="49" fillId="0" borderId="0" xfId="0" applyNumberFormat="1" applyFont="1" applyAlignment="1">
      <alignment horizontal="center"/>
    </xf>
    <xf numFmtId="166" fontId="8" fillId="0" borderId="0" xfId="0" applyNumberFormat="1" applyFont="1"/>
    <xf numFmtId="2" fontId="8" fillId="0" borderId="0" xfId="0" applyNumberFormat="1" applyFont="1"/>
    <xf numFmtId="0" fontId="8" fillId="0" borderId="7" xfId="0" applyFont="1" applyBorder="1" applyAlignment="1">
      <alignment horizontal="center"/>
    </xf>
    <xf numFmtId="0" fontId="40" fillId="0" borderId="7" xfId="0" applyFont="1" applyBorder="1" applyAlignment="1">
      <alignment horizontal="center"/>
    </xf>
    <xf numFmtId="0" fontId="40" fillId="0" borderId="65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0" fillId="0" borderId="0" xfId="1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22" fillId="0" borderId="0" xfId="0" applyFont="1" applyAlignment="1">
      <alignment horizontal="center"/>
    </xf>
    <xf numFmtId="0" fontId="49" fillId="0" borderId="0" xfId="0" applyFont="1" applyAlignment="1">
      <alignment horizontal="center"/>
    </xf>
    <xf numFmtId="4" fontId="8" fillId="0" borderId="0" xfId="0" applyNumberFormat="1" applyFont="1"/>
    <xf numFmtId="44" fontId="8" fillId="0" borderId="0" xfId="1" applyFont="1" applyAlignment="1">
      <alignment horizontal="left"/>
    </xf>
    <xf numFmtId="0" fontId="8" fillId="0" borderId="0" xfId="0" applyFont="1" applyFill="1"/>
    <xf numFmtId="167" fontId="8" fillId="0" borderId="0" xfId="0" applyNumberFormat="1" applyFont="1" applyFill="1" applyAlignment="1">
      <alignment horizontal="center"/>
    </xf>
    <xf numFmtId="164" fontId="8" fillId="0" borderId="0" xfId="0" applyNumberFormat="1" applyFont="1" applyFill="1"/>
    <xf numFmtId="4" fontId="8" fillId="0" borderId="0" xfId="0" applyNumberFormat="1" applyFont="1" applyFill="1" applyAlignment="1">
      <alignment horizontal="right"/>
    </xf>
    <xf numFmtId="0" fontId="8" fillId="0" borderId="0" xfId="0" applyFont="1" applyFill="1" applyAlignment="1">
      <alignment horizontal="center"/>
    </xf>
    <xf numFmtId="4" fontId="22" fillId="0" borderId="0" xfId="0" applyNumberFormat="1" applyFont="1" applyFill="1"/>
    <xf numFmtId="2" fontId="8" fillId="4" borderId="0" xfId="0" applyNumberFormat="1" applyFont="1" applyFill="1"/>
    <xf numFmtId="44" fontId="8" fillId="4" borderId="0" xfId="1" applyFont="1" applyFill="1"/>
    <xf numFmtId="167" fontId="40" fillId="0" borderId="0" xfId="0" applyNumberFormat="1" applyFont="1" applyFill="1" applyAlignment="1">
      <alignment horizontal="center"/>
    </xf>
    <xf numFmtId="0" fontId="7" fillId="0" borderId="0" xfId="0" applyFont="1" applyFill="1"/>
    <xf numFmtId="167" fontId="7" fillId="0" borderId="0" xfId="0" applyNumberFormat="1" applyFont="1" applyFill="1" applyAlignment="1">
      <alignment horizontal="center"/>
    </xf>
    <xf numFmtId="166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center"/>
    </xf>
    <xf numFmtId="4" fontId="84" fillId="0" borderId="0" xfId="0" applyNumberFormat="1" applyFont="1" applyFill="1"/>
    <xf numFmtId="0" fontId="37" fillId="0" borderId="0" xfId="0" applyFont="1" applyFill="1"/>
    <xf numFmtId="164" fontId="7" fillId="0" borderId="0" xfId="0" applyNumberFormat="1" applyFont="1" applyFill="1"/>
    <xf numFmtId="0" fontId="7" fillId="0" borderId="0" xfId="0" applyFont="1" applyFill="1" applyAlignment="1">
      <alignment vertical="center" wrapText="1"/>
    </xf>
    <xf numFmtId="44" fontId="8" fillId="0" borderId="0" xfId="1" applyFont="1" applyFill="1"/>
    <xf numFmtId="0" fontId="8" fillId="0" borderId="0" xfId="0" applyFont="1" applyFill="1" applyAlignment="1">
      <alignment wrapText="1"/>
    </xf>
    <xf numFmtId="0" fontId="85" fillId="0" borderId="0" xfId="0" applyFont="1" applyFill="1" applyAlignment="1">
      <alignment horizontal="center"/>
    </xf>
    <xf numFmtId="0" fontId="8" fillId="0" borderId="0" xfId="0" applyFont="1" applyFill="1" applyAlignment="1">
      <alignment vertical="center" wrapText="1"/>
    </xf>
    <xf numFmtId="0" fontId="7" fillId="0" borderId="0" xfId="0" applyFont="1" applyFill="1" applyAlignment="1">
      <alignment wrapText="1"/>
    </xf>
    <xf numFmtId="4" fontId="8" fillId="0" borderId="0" xfId="0" applyNumberFormat="1" applyFont="1" applyFill="1"/>
    <xf numFmtId="0" fontId="8" fillId="0" borderId="11" xfId="0" applyFont="1" applyFill="1" applyBorder="1" applyAlignment="1">
      <alignment vertical="center" wrapText="1"/>
    </xf>
    <xf numFmtId="166" fontId="8" fillId="0" borderId="0" xfId="0" applyNumberFormat="1" applyFont="1" applyFill="1"/>
    <xf numFmtId="0" fontId="8" fillId="0" borderId="0" xfId="0" applyFont="1" applyFill="1" applyAlignment="1">
      <alignment horizontal="center" vertical="center" wrapText="1"/>
    </xf>
    <xf numFmtId="0" fontId="37" fillId="0" borderId="15" xfId="0" applyFont="1" applyFill="1" applyBorder="1" applyAlignment="1">
      <alignment horizontal="center"/>
    </xf>
    <xf numFmtId="0" fontId="8" fillId="0" borderId="4" xfId="0" applyFont="1" applyFill="1" applyBorder="1"/>
    <xf numFmtId="0" fontId="69" fillId="0" borderId="0" xfId="0" applyFont="1" applyFill="1" applyAlignment="1">
      <alignment horizontal="center"/>
    </xf>
    <xf numFmtId="0" fontId="86" fillId="0" borderId="4" xfId="0" applyFont="1" applyFill="1" applyBorder="1" applyAlignment="1">
      <alignment horizontal="center"/>
    </xf>
    <xf numFmtId="0" fontId="87" fillId="0" borderId="0" xfId="0" applyFont="1" applyFill="1" applyAlignment="1">
      <alignment horizontal="center"/>
    </xf>
    <xf numFmtId="0" fontId="87" fillId="0" borderId="0" xfId="0" applyFont="1" applyFill="1" applyAlignment="1">
      <alignment horizontal="center" vertical="center" wrapText="1"/>
    </xf>
    <xf numFmtId="0" fontId="87" fillId="0" borderId="0" xfId="0" applyFont="1" applyFill="1" applyAlignment="1">
      <alignment horizontal="center" wrapText="1"/>
    </xf>
    <xf numFmtId="0" fontId="25" fillId="0" borderId="4" xfId="0" applyFont="1" applyFill="1" applyBorder="1" applyAlignment="1">
      <alignment horizontal="center"/>
    </xf>
    <xf numFmtId="0" fontId="69" fillId="0" borderId="0" xfId="0" applyFont="1" applyFill="1" applyAlignment="1">
      <alignment horizontal="center" wrapText="1"/>
    </xf>
    <xf numFmtId="0" fontId="8" fillId="0" borderId="29" xfId="0" applyFont="1" applyFill="1" applyBorder="1"/>
    <xf numFmtId="0" fontId="8" fillId="0" borderId="67" xfId="0" applyFont="1" applyBorder="1"/>
    <xf numFmtId="0" fontId="8" fillId="16" borderId="68" xfId="0" applyFont="1" applyFill="1" applyBorder="1" applyAlignment="1">
      <alignment horizontal="center"/>
    </xf>
    <xf numFmtId="16" fontId="40" fillId="0" borderId="69" xfId="0" applyNumberFormat="1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65" xfId="0" applyFont="1" applyBorder="1" applyAlignment="1">
      <alignment horizontal="center"/>
    </xf>
    <xf numFmtId="0" fontId="8" fillId="0" borderId="35" xfId="0" applyFont="1" applyBorder="1"/>
    <xf numFmtId="44" fontId="8" fillId="0" borderId="0" xfId="1" applyFont="1" applyBorder="1"/>
    <xf numFmtId="0" fontId="8" fillId="0" borderId="34" xfId="0" applyFont="1" applyBorder="1"/>
    <xf numFmtId="0" fontId="88" fillId="0" borderId="0" xfId="0" applyFont="1" applyAlignment="1">
      <alignment horizontal="center"/>
    </xf>
    <xf numFmtId="2" fontId="8" fillId="0" borderId="40" xfId="0" applyNumberFormat="1" applyFont="1" applyBorder="1" applyAlignment="1">
      <alignment horizontal="right"/>
    </xf>
    <xf numFmtId="15" fontId="89" fillId="0" borderId="0" xfId="0" applyNumberFormat="1" applyFont="1"/>
    <xf numFmtId="2" fontId="89" fillId="0" borderId="40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167" fontId="89" fillId="0" borderId="0" xfId="0" applyNumberFormat="1" applyFont="1"/>
    <xf numFmtId="44" fontId="89" fillId="0" borderId="0" xfId="1" applyFont="1"/>
    <xf numFmtId="0" fontId="89" fillId="0" borderId="34" xfId="0" applyFont="1" applyBorder="1" applyAlignment="1">
      <alignment horizontal="right"/>
    </xf>
    <xf numFmtId="2" fontId="8" fillId="0" borderId="40" xfId="0" applyNumberFormat="1" applyFont="1" applyFill="1" applyBorder="1" applyAlignment="1">
      <alignment horizontal="right"/>
    </xf>
    <xf numFmtId="15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2" fontId="8" fillId="0" borderId="70" xfId="0" applyNumberFormat="1" applyFont="1" applyBorder="1" applyAlignment="1">
      <alignment horizontal="right"/>
    </xf>
    <xf numFmtId="15" fontId="8" fillId="0" borderId="0" xfId="0" applyNumberFormat="1" applyFont="1"/>
    <xf numFmtId="0" fontId="8" fillId="0" borderId="34" xfId="0" applyFont="1" applyFill="1" applyBorder="1" applyAlignment="1">
      <alignment horizontal="right"/>
    </xf>
    <xf numFmtId="44" fontId="8" fillId="0" borderId="0" xfId="1" applyFont="1" applyFill="1" applyAlignment="1">
      <alignment horizontal="right"/>
    </xf>
    <xf numFmtId="15" fontId="90" fillId="0" borderId="0" xfId="0" applyNumberFormat="1" applyFont="1"/>
    <xf numFmtId="16" fontId="90" fillId="0" borderId="0" xfId="0" applyNumberFormat="1" applyFont="1" applyAlignment="1">
      <alignment horizontal="right"/>
    </xf>
    <xf numFmtId="167" fontId="90" fillId="0" borderId="0" xfId="0" applyNumberFormat="1" applyFont="1"/>
    <xf numFmtId="0" fontId="11" fillId="0" borderId="34" xfId="0" applyFont="1" applyBorder="1" applyAlignment="1">
      <alignment horizontal="right"/>
    </xf>
    <xf numFmtId="0" fontId="90" fillId="0" borderId="0" xfId="0" applyFont="1" applyAlignment="1">
      <alignment horizontal="right"/>
    </xf>
    <xf numFmtId="44" fontId="90" fillId="0" borderId="0" xfId="1" applyFont="1"/>
    <xf numFmtId="0" fontId="8" fillId="0" borderId="34" xfId="0" applyFont="1" applyBorder="1" applyAlignment="1">
      <alignment horizontal="center"/>
    </xf>
    <xf numFmtId="0" fontId="8" fillId="0" borderId="34" xfId="0" applyFont="1" applyBorder="1" applyAlignment="1">
      <alignment horizontal="left"/>
    </xf>
    <xf numFmtId="15" fontId="8" fillId="0" borderId="34" xfId="0" applyNumberFormat="1" applyFont="1" applyBorder="1"/>
    <xf numFmtId="0" fontId="8" fillId="0" borderId="62" xfId="0" applyFont="1" applyFill="1" applyBorder="1" applyAlignment="1">
      <alignment horizontal="right"/>
    </xf>
    <xf numFmtId="0" fontId="8" fillId="0" borderId="62" xfId="0" applyFont="1" applyBorder="1" applyAlignment="1">
      <alignment horizontal="right"/>
    </xf>
    <xf numFmtId="0" fontId="8" fillId="0" borderId="34" xfId="0" applyFont="1" applyBorder="1" applyAlignment="1">
      <alignment horizontal="right"/>
    </xf>
    <xf numFmtId="0" fontId="91" fillId="0" borderId="34" xfId="0" applyFont="1" applyBorder="1" applyAlignment="1">
      <alignment horizontal="right"/>
    </xf>
    <xf numFmtId="0" fontId="92" fillId="0" borderId="0" xfId="0" applyFont="1" applyAlignment="1">
      <alignment horizontal="center"/>
    </xf>
    <xf numFmtId="2" fontId="8" fillId="0" borderId="49" xfId="0" applyNumberFormat="1" applyFont="1" applyBorder="1" applyAlignment="1">
      <alignment horizontal="right"/>
    </xf>
    <xf numFmtId="2" fontId="8" fillId="0" borderId="71" xfId="0" applyNumberFormat="1" applyFont="1" applyBorder="1" applyAlignment="1">
      <alignment horizontal="right"/>
    </xf>
    <xf numFmtId="44" fontId="89" fillId="0" borderId="0" xfId="1" applyFont="1" applyFill="1"/>
    <xf numFmtId="2" fontId="8" fillId="0" borderId="36" xfId="0" applyNumberFormat="1" applyFont="1" applyBorder="1" applyAlignment="1">
      <alignment horizontal="right"/>
    </xf>
    <xf numFmtId="2" fontId="8" fillId="0" borderId="62" xfId="0" applyNumberFormat="1" applyFont="1" applyBorder="1" applyAlignment="1">
      <alignment horizontal="right"/>
    </xf>
    <xf numFmtId="2" fontId="8" fillId="0" borderId="40" xfId="0" applyNumberFormat="1" applyFont="1" applyBorder="1"/>
    <xf numFmtId="0" fontId="25" fillId="0" borderId="0" xfId="0" applyFont="1" applyAlignment="1">
      <alignment horizontal="left"/>
    </xf>
    <xf numFmtId="0" fontId="8" fillId="0" borderId="34" xfId="0" applyFont="1" applyFill="1" applyBorder="1"/>
    <xf numFmtId="0" fontId="93" fillId="0" borderId="34" xfId="0" applyFont="1" applyBorder="1" applyAlignment="1">
      <alignment horizontal="right"/>
    </xf>
    <xf numFmtId="0" fontId="8" fillId="0" borderId="34" xfId="0" applyFont="1" applyFill="1" applyBorder="1" applyAlignment="1">
      <alignment horizontal="left"/>
    </xf>
    <xf numFmtId="0" fontId="8" fillId="0" borderId="0" xfId="0" applyFont="1" applyAlignment="1">
      <alignment wrapText="1"/>
    </xf>
    <xf numFmtId="4" fontId="8" fillId="0" borderId="36" xfId="0" applyNumberFormat="1" applyFont="1" applyBorder="1" applyAlignment="1">
      <alignment horizontal="right"/>
    </xf>
    <xf numFmtId="0" fontId="11" fillId="0" borderId="34" xfId="0" applyFont="1" applyBorder="1"/>
    <xf numFmtId="0" fontId="25" fillId="0" borderId="34" xfId="0" applyFont="1" applyBorder="1" applyAlignment="1">
      <alignment horizontal="center"/>
    </xf>
    <xf numFmtId="16" fontId="8" fillId="0" borderId="0" xfId="0" applyNumberFormat="1" applyFont="1"/>
    <xf numFmtId="0" fontId="90" fillId="0" borderId="34" xfId="0" applyFont="1" applyBorder="1" applyAlignment="1">
      <alignment horizontal="right"/>
    </xf>
    <xf numFmtId="0" fontId="8" fillId="0" borderId="67" xfId="0" applyFont="1" applyBorder="1" applyAlignment="1">
      <alignment horizontal="center"/>
    </xf>
    <xf numFmtId="0" fontId="88" fillId="0" borderId="35" xfId="0" applyFont="1" applyBorder="1" applyAlignment="1">
      <alignment horizontal="center"/>
    </xf>
    <xf numFmtId="4" fontId="8" fillId="0" borderId="55" xfId="0" applyNumberFormat="1" applyFont="1" applyBorder="1" applyAlignment="1">
      <alignment horizontal="right"/>
    </xf>
    <xf numFmtId="16" fontId="8" fillId="0" borderId="67" xfId="0" applyNumberFormat="1" applyFont="1" applyBorder="1"/>
    <xf numFmtId="0" fontId="8" fillId="0" borderId="35" xfId="0" applyFont="1" applyBorder="1" applyAlignment="1">
      <alignment horizontal="right"/>
    </xf>
    <xf numFmtId="167" fontId="8" fillId="0" borderId="35" xfId="0" applyNumberFormat="1" applyFont="1" applyBorder="1"/>
    <xf numFmtId="4" fontId="8" fillId="0" borderId="72" xfId="0" applyNumberFormat="1" applyFont="1" applyBorder="1" applyAlignment="1">
      <alignment horizontal="right"/>
    </xf>
    <xf numFmtId="16" fontId="8" fillId="0" borderId="35" xfId="0" applyNumberFormat="1" applyFont="1" applyBorder="1"/>
    <xf numFmtId="4" fontId="8" fillId="0" borderId="35" xfId="0" applyNumberFormat="1" applyFont="1" applyBorder="1" applyAlignment="1">
      <alignment horizontal="right"/>
    </xf>
    <xf numFmtId="16" fontId="90" fillId="0" borderId="67" xfId="0" applyNumberFormat="1" applyFont="1" applyBorder="1"/>
    <xf numFmtId="4" fontId="90" fillId="0" borderId="35" xfId="0" applyNumberFormat="1" applyFont="1" applyBorder="1" applyAlignment="1">
      <alignment horizontal="right"/>
    </xf>
    <xf numFmtId="0" fontId="90" fillId="0" borderId="35" xfId="0" applyFont="1" applyBorder="1" applyAlignment="1">
      <alignment horizontal="right"/>
    </xf>
    <xf numFmtId="15" fontId="90" fillId="0" borderId="35" xfId="0" applyNumberFormat="1" applyFont="1" applyBorder="1"/>
    <xf numFmtId="0" fontId="90" fillId="0" borderId="67" xfId="0" applyFont="1" applyBorder="1" applyAlignment="1">
      <alignment horizontal="right"/>
    </xf>
    <xf numFmtId="167" fontId="90" fillId="0" borderId="35" xfId="0" applyNumberFormat="1" applyFont="1" applyBorder="1"/>
    <xf numFmtId="15" fontId="8" fillId="0" borderId="35" xfId="0" applyNumberFormat="1" applyFont="1" applyBorder="1"/>
    <xf numFmtId="44" fontId="8" fillId="0" borderId="35" xfId="1" applyFont="1" applyBorder="1"/>
    <xf numFmtId="2" fontId="8" fillId="0" borderId="35" xfId="0" applyNumberFormat="1" applyFont="1" applyBorder="1"/>
    <xf numFmtId="0" fontId="8" fillId="0" borderId="51" xfId="0" applyFont="1" applyBorder="1" applyAlignment="1">
      <alignment horizontal="right"/>
    </xf>
    <xf numFmtId="0" fontId="8" fillId="0" borderId="73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4" fontId="8" fillId="0" borderId="51" xfId="0" applyNumberFormat="1" applyFont="1" applyBorder="1" applyAlignment="1">
      <alignment horizontal="right"/>
    </xf>
    <xf numFmtId="4" fontId="8" fillId="0" borderId="35" xfId="0" applyNumberFormat="1" applyFont="1" applyBorder="1"/>
    <xf numFmtId="0" fontId="8" fillId="0" borderId="29" xfId="0" applyFont="1" applyBorder="1" applyAlignment="1">
      <alignment horizontal="center"/>
    </xf>
    <xf numFmtId="0" fontId="88" fillId="0" borderId="4" xfId="0" applyFont="1" applyBorder="1" applyAlignment="1">
      <alignment horizontal="center"/>
    </xf>
    <xf numFmtId="4" fontId="8" fillId="0" borderId="4" xfId="0" applyNumberFormat="1" applyFont="1" applyBorder="1" applyAlignment="1">
      <alignment horizontal="right"/>
    </xf>
    <xf numFmtId="16" fontId="90" fillId="0" borderId="4" xfId="0" applyNumberFormat="1" applyFont="1" applyBorder="1"/>
    <xf numFmtId="2" fontId="90" fillId="0" borderId="60" xfId="0" applyNumberFormat="1" applyFont="1" applyBorder="1" applyAlignment="1">
      <alignment horizontal="right"/>
    </xf>
    <xf numFmtId="0" fontId="90" fillId="0" borderId="4" xfId="0" applyFont="1" applyBorder="1" applyAlignment="1">
      <alignment horizontal="right"/>
    </xf>
    <xf numFmtId="167" fontId="90" fillId="0" borderId="4" xfId="0" applyNumberFormat="1" applyFont="1" applyBorder="1"/>
    <xf numFmtId="44" fontId="90" fillId="0" borderId="0" xfId="1" applyFont="1" applyBorder="1"/>
    <xf numFmtId="0" fontId="8" fillId="0" borderId="9" xfId="0" applyFont="1" applyBorder="1" applyAlignment="1">
      <alignment horizontal="center"/>
    </xf>
    <xf numFmtId="0" fontId="8" fillId="0" borderId="74" xfId="0" applyFont="1" applyBorder="1" applyAlignment="1">
      <alignment horizontal="center"/>
    </xf>
    <xf numFmtId="2" fontId="8" fillId="0" borderId="10" xfId="0" applyNumberFormat="1" applyFont="1" applyBorder="1"/>
    <xf numFmtId="2" fontId="8" fillId="4" borderId="10" xfId="0" applyNumberFormat="1" applyFont="1" applyFill="1" applyBorder="1"/>
    <xf numFmtId="0" fontId="8" fillId="0" borderId="60" xfId="0" applyFont="1" applyBorder="1" applyAlignment="1">
      <alignment horizontal="center"/>
    </xf>
    <xf numFmtId="167" fontId="65" fillId="0" borderId="0" xfId="0" applyNumberFormat="1" applyFont="1"/>
    <xf numFmtId="167" fontId="49" fillId="0" borderId="0" xfId="0" applyNumberFormat="1" applyFont="1"/>
    <xf numFmtId="0" fontId="8" fillId="14" borderId="0" xfId="0" applyFont="1" applyFill="1"/>
    <xf numFmtId="166" fontId="8" fillId="14" borderId="0" xfId="0" applyNumberFormat="1" applyFont="1" applyFill="1"/>
    <xf numFmtId="2" fontId="8" fillId="14" borderId="0" xfId="0" applyNumberFormat="1" applyFont="1" applyFill="1"/>
    <xf numFmtId="0" fontId="8" fillId="14" borderId="0" xfId="0" applyFont="1" applyFill="1" applyAlignment="1">
      <alignment horizontal="center"/>
    </xf>
    <xf numFmtId="0" fontId="37" fillId="0" borderId="0" xfId="0" applyFont="1" applyFill="1" applyAlignment="1">
      <alignment horizontal="center"/>
    </xf>
    <xf numFmtId="167" fontId="49" fillId="14" borderId="0" xfId="0" applyNumberFormat="1" applyFont="1" applyFill="1" applyAlignment="1">
      <alignment horizontal="center"/>
    </xf>
    <xf numFmtId="4" fontId="8" fillId="14" borderId="0" xfId="0" applyNumberFormat="1" applyFont="1" applyFill="1" applyAlignment="1">
      <alignment horizontal="right"/>
    </xf>
    <xf numFmtId="4" fontId="22" fillId="14" borderId="0" xfId="0" applyNumberFormat="1" applyFont="1" applyFill="1"/>
    <xf numFmtId="0" fontId="49" fillId="14" borderId="0" xfId="0" applyFont="1" applyFill="1"/>
    <xf numFmtId="0" fontId="20" fillId="0" borderId="12" xfId="0" applyFont="1" applyFill="1" applyBorder="1" applyAlignment="1">
      <alignment horizontal="left" vertical="center"/>
    </xf>
    <xf numFmtId="0" fontId="20" fillId="0" borderId="14" xfId="0" applyFont="1" applyFill="1" applyBorder="1" applyAlignment="1">
      <alignment horizontal="left"/>
    </xf>
    <xf numFmtId="0" fontId="19" fillId="0" borderId="15" xfId="0" applyFont="1" applyFill="1" applyBorder="1" applyAlignment="1"/>
    <xf numFmtId="0" fontId="2" fillId="0" borderId="12" xfId="0" applyFont="1" applyBorder="1" applyAlignment="1">
      <alignment horizontal="center" vertical="center"/>
    </xf>
    <xf numFmtId="164" fontId="7" fillId="0" borderId="12" xfId="0" applyNumberFormat="1" applyFont="1" applyBorder="1" applyAlignment="1">
      <alignment horizontal="center" vertical="center"/>
    </xf>
    <xf numFmtId="44" fontId="12" fillId="0" borderId="12" xfId="1" applyFont="1" applyFill="1" applyBorder="1"/>
    <xf numFmtId="164" fontId="12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44" fontId="24" fillId="0" borderId="15" xfId="1" applyFont="1" applyFill="1" applyBorder="1" applyAlignment="1">
      <alignment horizontal="center"/>
    </xf>
    <xf numFmtId="44" fontId="25" fillId="0" borderId="15" xfId="1" applyFont="1" applyFill="1" applyBorder="1" applyAlignment="1">
      <alignment horizontal="center"/>
    </xf>
    <xf numFmtId="44" fontId="28" fillId="0" borderId="15" xfId="1" applyFont="1" applyFill="1" applyBorder="1" applyAlignment="1">
      <alignment horizontal="center"/>
    </xf>
    <xf numFmtId="0" fontId="2" fillId="0" borderId="15" xfId="0" applyFont="1" applyFill="1" applyBorder="1" applyAlignment="1">
      <alignment vertical="center"/>
    </xf>
    <xf numFmtId="164" fontId="12" fillId="0" borderId="15" xfId="0" applyNumberFormat="1" applyFont="1" applyFill="1" applyBorder="1" applyAlignment="1">
      <alignment vertical="center" wrapText="1"/>
    </xf>
    <xf numFmtId="164" fontId="12" fillId="0" borderId="15" xfId="0" applyNumberFormat="1" applyFont="1" applyFill="1" applyBorder="1" applyAlignment="1">
      <alignment horizontal="center"/>
    </xf>
    <xf numFmtId="164" fontId="32" fillId="0" borderId="15" xfId="0" applyNumberFormat="1" applyFont="1" applyBorder="1" applyAlignment="1">
      <alignment horizontal="center" vertical="center"/>
    </xf>
    <xf numFmtId="44" fontId="34" fillId="0" borderId="15" xfId="1" applyFont="1" applyFill="1" applyBorder="1"/>
    <xf numFmtId="164" fontId="32" fillId="0" borderId="15" xfId="0" applyNumberFormat="1" applyFont="1" applyBorder="1" applyAlignment="1">
      <alignment horizontal="center"/>
    </xf>
    <xf numFmtId="164" fontId="7" fillId="12" borderId="15" xfId="0" applyNumberFormat="1" applyFont="1" applyFill="1" applyBorder="1" applyAlignment="1">
      <alignment horizontal="center" vertical="center"/>
    </xf>
    <xf numFmtId="44" fontId="8" fillId="12" borderId="15" xfId="1" applyFont="1" applyFill="1" applyBorder="1"/>
    <xf numFmtId="164" fontId="7" fillId="12" borderId="15" xfId="0" applyNumberFormat="1" applyFont="1" applyFill="1" applyBorder="1" applyAlignment="1">
      <alignment horizontal="center"/>
    </xf>
    <xf numFmtId="44" fontId="7" fillId="12" borderId="15" xfId="1" applyFont="1" applyFill="1" applyBorder="1" applyAlignment="1">
      <alignment horizontal="center" vertical="center" wrapText="1"/>
    </xf>
    <xf numFmtId="0" fontId="19" fillId="0" borderId="12" xfId="0" applyFont="1" applyFill="1" applyBorder="1" applyAlignment="1"/>
    <xf numFmtId="164" fontId="7" fillId="0" borderId="12" xfId="0" applyNumberFormat="1" applyFont="1" applyFill="1" applyBorder="1" applyAlignment="1">
      <alignment horizontal="center" vertical="center"/>
    </xf>
    <xf numFmtId="44" fontId="7" fillId="0" borderId="12" xfId="1" applyFont="1" applyFill="1" applyBorder="1" applyAlignment="1">
      <alignment horizontal="center"/>
    </xf>
    <xf numFmtId="164" fontId="7" fillId="0" borderId="12" xfId="0" applyNumberFormat="1" applyFont="1" applyFill="1" applyBorder="1" applyAlignment="1">
      <alignment horizontal="center" wrapText="1"/>
    </xf>
    <xf numFmtId="44" fontId="18" fillId="0" borderId="12" xfId="1" applyFont="1" applyFill="1" applyBorder="1" applyAlignment="1">
      <alignment horizontal="center" vertical="center" wrapText="1"/>
    </xf>
    <xf numFmtId="0" fontId="11" fillId="0" borderId="12" xfId="0" applyFont="1" applyFill="1" applyBorder="1" applyAlignment="1">
      <alignment horizontal="center"/>
    </xf>
    <xf numFmtId="165" fontId="11" fillId="0" borderId="12" xfId="0" applyNumberFormat="1" applyFont="1" applyFill="1" applyBorder="1"/>
    <xf numFmtId="0" fontId="2" fillId="0" borderId="12" xfId="0" applyFont="1" applyFill="1" applyBorder="1" applyAlignment="1">
      <alignment horizontal="center" vertical="center" wrapText="1"/>
    </xf>
    <xf numFmtId="44" fontId="7" fillId="0" borderId="12" xfId="1" applyFont="1" applyFill="1" applyBorder="1" applyAlignment="1">
      <alignment horizontal="center" vertical="center"/>
    </xf>
    <xf numFmtId="0" fontId="13" fillId="0" borderId="75" xfId="0" applyFont="1" applyBorder="1" applyAlignment="1">
      <alignment horizontal="center" wrapText="1"/>
    </xf>
    <xf numFmtId="44" fontId="13" fillId="0" borderId="75" xfId="1" applyFont="1" applyBorder="1" applyAlignment="1">
      <alignment horizontal="center" wrapText="1"/>
    </xf>
    <xf numFmtId="1" fontId="14" fillId="0" borderId="75" xfId="1" applyNumberFormat="1" applyFont="1" applyBorder="1" applyAlignment="1">
      <alignment horizontal="center" wrapText="1"/>
    </xf>
    <xf numFmtId="166" fontId="12" fillId="0" borderId="75" xfId="0" applyNumberFormat="1" applyFont="1" applyBorder="1" applyAlignment="1">
      <alignment horizontal="center"/>
    </xf>
    <xf numFmtId="1" fontId="12" fillId="0" borderId="75" xfId="0" applyNumberFormat="1" applyFont="1" applyBorder="1" applyAlignment="1">
      <alignment horizontal="center" wrapText="1"/>
    </xf>
    <xf numFmtId="2" fontId="8" fillId="7" borderId="77" xfId="0" applyNumberFormat="1" applyFont="1" applyFill="1" applyBorder="1" applyAlignment="1">
      <alignment horizontal="center"/>
    </xf>
    <xf numFmtId="165" fontId="8" fillId="0" borderId="75" xfId="0" applyNumberFormat="1" applyFont="1" applyBorder="1" applyAlignment="1">
      <alignment horizontal="center"/>
    </xf>
    <xf numFmtId="165" fontId="15" fillId="8" borderId="78" xfId="0" applyNumberFormat="1" applyFont="1" applyFill="1" applyBorder="1" applyAlignment="1">
      <alignment wrapText="1"/>
    </xf>
    <xf numFmtId="165" fontId="8" fillId="8" borderId="78" xfId="0" applyNumberFormat="1" applyFont="1" applyFill="1" applyBorder="1" applyAlignment="1">
      <alignment wrapText="1"/>
    </xf>
    <xf numFmtId="0" fontId="12" fillId="0" borderId="75" xfId="0" applyFont="1" applyBorder="1" applyAlignment="1">
      <alignment horizontal="center" vertical="center"/>
    </xf>
    <xf numFmtId="44" fontId="7" fillId="9" borderId="79" xfId="1" applyFont="1" applyFill="1" applyBorder="1" applyAlignment="1">
      <alignment horizontal="center"/>
    </xf>
    <xf numFmtId="0" fontId="17" fillId="10" borderId="4" xfId="0" applyFont="1" applyFill="1" applyBorder="1" applyAlignment="1">
      <alignment horizontal="center" wrapText="1"/>
    </xf>
    <xf numFmtId="44" fontId="18" fillId="11" borderId="79" xfId="1" applyFont="1" applyFill="1" applyBorder="1" applyAlignment="1">
      <alignment horizontal="center" vertical="center" wrapText="1"/>
    </xf>
    <xf numFmtId="44" fontId="8" fillId="11" borderId="80" xfId="1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/>
    </xf>
    <xf numFmtId="165" fontId="11" fillId="0" borderId="4" xfId="0" applyNumberFormat="1" applyFont="1" applyBorder="1"/>
    <xf numFmtId="0" fontId="2" fillId="0" borderId="81" xfId="0" applyFont="1" applyBorder="1" applyAlignment="1">
      <alignment horizontal="center" vertical="center" wrapText="1"/>
    </xf>
    <xf numFmtId="44" fontId="7" fillId="0" borderId="82" xfId="1" applyFont="1" applyFill="1" applyBorder="1" applyAlignment="1">
      <alignment horizontal="center" vertical="center"/>
    </xf>
    <xf numFmtId="0" fontId="94" fillId="0" borderId="75" xfId="0" applyFont="1" applyBorder="1" applyAlignment="1">
      <alignment horizontal="center" wrapText="1"/>
    </xf>
    <xf numFmtId="0" fontId="95" fillId="0" borderId="31" xfId="0" applyFont="1" applyFill="1" applyBorder="1" applyAlignment="1">
      <alignment horizontal="center" vertical="center" wrapText="1"/>
    </xf>
    <xf numFmtId="0" fontId="96" fillId="0" borderId="22" xfId="0" applyFont="1" applyFill="1" applyBorder="1" applyAlignment="1">
      <alignment horizontal="center" vertical="center" wrapText="1"/>
    </xf>
    <xf numFmtId="0" fontId="95" fillId="0" borderId="23" xfId="0" applyFont="1" applyFill="1" applyBorder="1" applyAlignment="1">
      <alignment horizontal="center" vertical="center" wrapText="1"/>
    </xf>
    <xf numFmtId="0" fontId="95" fillId="0" borderId="23" xfId="0" applyFont="1" applyBorder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95" fillId="12" borderId="18" xfId="0" applyFont="1" applyFill="1" applyBorder="1" applyAlignment="1">
      <alignment horizontal="center" vertical="center" wrapText="1"/>
    </xf>
    <xf numFmtId="0" fontId="96" fillId="0" borderId="15" xfId="0" applyFont="1" applyFill="1" applyBorder="1" applyAlignment="1">
      <alignment horizontal="center"/>
    </xf>
    <xf numFmtId="0" fontId="96" fillId="0" borderId="15" xfId="0" applyFont="1" applyFill="1" applyBorder="1" applyAlignment="1">
      <alignment horizontal="center" vertical="center" wrapText="1"/>
    </xf>
    <xf numFmtId="0" fontId="96" fillId="0" borderId="15" xfId="0" applyFont="1" applyFill="1" applyBorder="1" applyAlignment="1">
      <alignment horizontal="center" vertical="center"/>
    </xf>
    <xf numFmtId="0" fontId="96" fillId="0" borderId="15" xfId="0" applyFont="1" applyFill="1" applyBorder="1" applyAlignment="1">
      <alignment horizontal="center" wrapText="1"/>
    </xf>
    <xf numFmtId="0" fontId="97" fillId="0" borderId="15" xfId="0" applyFont="1" applyFill="1" applyBorder="1" applyAlignment="1">
      <alignment horizontal="center" vertical="center" wrapText="1"/>
    </xf>
    <xf numFmtId="0" fontId="94" fillId="0" borderId="15" xfId="0" applyFont="1" applyFill="1" applyBorder="1" applyAlignment="1">
      <alignment horizontal="center" vertical="center" wrapText="1"/>
    </xf>
    <xf numFmtId="0" fontId="95" fillId="0" borderId="15" xfId="0" applyFont="1" applyFill="1" applyBorder="1" applyAlignment="1">
      <alignment horizontal="center" vertical="center" wrapText="1"/>
    </xf>
    <xf numFmtId="0" fontId="95" fillId="0" borderId="15" xfId="0" applyFont="1" applyBorder="1" applyAlignment="1">
      <alignment horizontal="center" vertical="center"/>
    </xf>
    <xf numFmtId="0" fontId="95" fillId="0" borderId="15" xfId="0" applyFont="1" applyBorder="1" applyAlignment="1">
      <alignment horizontal="center"/>
    </xf>
    <xf numFmtId="0" fontId="98" fillId="0" borderId="15" xfId="0" applyFont="1" applyBorder="1" applyAlignment="1">
      <alignment horizontal="center"/>
    </xf>
    <xf numFmtId="0" fontId="95" fillId="0" borderId="12" xfId="0" applyFont="1" applyBorder="1" applyAlignment="1">
      <alignment horizontal="center" vertical="center" wrapText="1"/>
    </xf>
    <xf numFmtId="0" fontId="95" fillId="0" borderId="15" xfId="0" applyFont="1" applyBorder="1" applyAlignment="1">
      <alignment horizontal="center" wrapText="1"/>
    </xf>
    <xf numFmtId="16" fontId="95" fillId="0" borderId="15" xfId="0" applyNumberFormat="1" applyFont="1" applyBorder="1" applyAlignment="1">
      <alignment horizontal="center" wrapText="1"/>
    </xf>
    <xf numFmtId="16" fontId="95" fillId="0" borderId="15" xfId="0" applyNumberFormat="1" applyFont="1" applyBorder="1" applyAlignment="1">
      <alignment horizontal="center" vertical="center"/>
    </xf>
    <xf numFmtId="16" fontId="95" fillId="0" borderId="15" xfId="0" applyNumberFormat="1" applyFont="1" applyBorder="1" applyAlignment="1">
      <alignment horizontal="center" vertical="center" wrapText="1"/>
    </xf>
    <xf numFmtId="0" fontId="95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19" fillId="0" borderId="15" xfId="0" applyFont="1" applyFill="1" applyBorder="1" applyAlignment="1">
      <alignment horizontal="center"/>
    </xf>
    <xf numFmtId="0" fontId="94" fillId="0" borderId="15" xfId="0" applyFont="1" applyFill="1" applyBorder="1" applyAlignment="1">
      <alignment horizontal="center" wrapText="1"/>
    </xf>
    <xf numFmtId="4" fontId="8" fillId="7" borderId="13" xfId="0" applyNumberFormat="1" applyFont="1" applyFill="1" applyBorder="1" applyAlignment="1">
      <alignment horizontal="center"/>
    </xf>
    <xf numFmtId="4" fontId="22" fillId="0" borderId="14" xfId="0" applyNumberFormat="1" applyFont="1" applyBorder="1" applyAlignment="1">
      <alignment horizontal="center"/>
    </xf>
    <xf numFmtId="44" fontId="2" fillId="0" borderId="15" xfId="1" applyFont="1" applyFill="1" applyBorder="1" applyAlignment="1">
      <alignment horizontal="center"/>
    </xf>
    <xf numFmtId="165" fontId="11" fillId="0" borderId="15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94" fillId="4" borderId="15" xfId="0" applyFont="1" applyFill="1" applyBorder="1" applyAlignment="1">
      <alignment horizontal="center" wrapText="1"/>
    </xf>
    <xf numFmtId="0" fontId="7" fillId="8" borderId="0" xfId="0" applyFont="1" applyFill="1" applyAlignment="1">
      <alignment horizontal="center" vertical="center"/>
    </xf>
    <xf numFmtId="0" fontId="35" fillId="0" borderId="15" xfId="0" applyFont="1" applyFill="1" applyBorder="1" applyAlignment="1">
      <alignment vertical="center" wrapText="1"/>
    </xf>
    <xf numFmtId="166" fontId="19" fillId="0" borderId="12" xfId="0" applyNumberFormat="1" applyFont="1" applyFill="1" applyBorder="1" applyAlignment="1"/>
    <xf numFmtId="166" fontId="19" fillId="0" borderId="15" xfId="0" applyNumberFormat="1" applyFont="1" applyFill="1" applyBorder="1" applyAlignment="1">
      <alignment horizontal="center"/>
    </xf>
    <xf numFmtId="166" fontId="19" fillId="0" borderId="15" xfId="0" applyNumberFormat="1" applyFont="1" applyFill="1" applyBorder="1" applyAlignment="1"/>
    <xf numFmtId="166" fontId="35" fillId="0" borderId="15" xfId="0" applyNumberFormat="1" applyFont="1" applyFill="1" applyBorder="1" applyAlignment="1">
      <alignment vertical="center"/>
    </xf>
    <xf numFmtId="166" fontId="19" fillId="4" borderId="15" xfId="0" applyNumberFormat="1" applyFont="1" applyFill="1" applyBorder="1" applyAlignment="1">
      <alignment horizontal="center"/>
    </xf>
    <xf numFmtId="0" fontId="94" fillId="0" borderId="12" xfId="0" applyFont="1" applyFill="1" applyBorder="1" applyAlignment="1">
      <alignment horizontal="center"/>
    </xf>
    <xf numFmtId="0" fontId="94" fillId="0" borderId="15" xfId="0" applyFont="1" applyFill="1" applyBorder="1" applyAlignment="1">
      <alignment horizontal="center"/>
    </xf>
    <xf numFmtId="0" fontId="97" fillId="0" borderId="15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/>
    </xf>
    <xf numFmtId="0" fontId="35" fillId="0" borderId="15" xfId="0" applyFont="1" applyFill="1" applyBorder="1" applyAlignment="1">
      <alignment horizontal="center" vertical="center"/>
    </xf>
    <xf numFmtId="4" fontId="12" fillId="0" borderId="75" xfId="0" applyNumberFormat="1" applyFont="1" applyBorder="1" applyAlignment="1">
      <alignment horizontal="center"/>
    </xf>
    <xf numFmtId="4" fontId="19" fillId="0" borderId="12" xfId="0" applyNumberFormat="1" applyFont="1" applyFill="1" applyBorder="1" applyAlignment="1"/>
    <xf numFmtId="4" fontId="19" fillId="0" borderId="15" xfId="0" applyNumberFormat="1" applyFont="1" applyFill="1" applyBorder="1" applyAlignment="1">
      <alignment horizontal="center"/>
    </xf>
    <xf numFmtId="4" fontId="19" fillId="0" borderId="15" xfId="0" applyNumberFormat="1" applyFont="1" applyFill="1" applyBorder="1" applyAlignment="1"/>
    <xf numFmtId="4" fontId="2" fillId="0" borderId="13" xfId="0" applyNumberFormat="1" applyFont="1" applyFill="1" applyBorder="1" applyAlignment="1">
      <alignment horizontal="right"/>
    </xf>
    <xf numFmtId="4" fontId="2" fillId="0" borderId="17" xfId="0" applyNumberFormat="1" applyFont="1" applyFill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2" fillId="12" borderId="25" xfId="0" applyNumberFormat="1" applyFont="1" applyFill="1" applyBorder="1" applyAlignment="1">
      <alignment horizontal="right" wrapText="1"/>
    </xf>
    <xf numFmtId="4" fontId="35" fillId="0" borderId="15" xfId="0" applyNumberFormat="1" applyFont="1" applyFill="1" applyBorder="1" applyAlignment="1">
      <alignment vertical="center"/>
    </xf>
    <xf numFmtId="4" fontId="19" fillId="4" borderId="15" xfId="0" applyNumberFormat="1" applyFont="1" applyFill="1" applyBorder="1" applyAlignment="1">
      <alignment horizontal="center"/>
    </xf>
    <xf numFmtId="4" fontId="29" fillId="0" borderId="15" xfId="0" applyNumberFormat="1" applyFont="1" applyFill="1" applyBorder="1" applyAlignment="1"/>
    <xf numFmtId="4" fontId="24" fillId="0" borderId="15" xfId="0" applyNumberFormat="1" applyFont="1" applyFill="1" applyBorder="1" applyAlignment="1">
      <alignment wrapText="1"/>
    </xf>
    <xf numFmtId="4" fontId="2" fillId="0" borderId="15" xfId="0" applyNumberFormat="1" applyFont="1" applyFill="1" applyBorder="1" applyAlignment="1">
      <alignment wrapText="1"/>
    </xf>
    <xf numFmtId="4" fontId="2" fillId="0" borderId="15" xfId="0" applyNumberFormat="1" applyFont="1" applyBorder="1" applyAlignment="1">
      <alignment wrapText="1"/>
    </xf>
    <xf numFmtId="4" fontId="2" fillId="0" borderId="15" xfId="0" applyNumberFormat="1" applyFont="1" applyBorder="1" applyAlignment="1">
      <alignment horizontal="right"/>
    </xf>
    <xf numFmtId="4" fontId="2" fillId="0" borderId="12" xfId="0" applyNumberFormat="1" applyFont="1" applyBorder="1" applyAlignment="1">
      <alignment horizontal="right"/>
    </xf>
    <xf numFmtId="4" fontId="2" fillId="0" borderId="15" xfId="0" applyNumberFormat="1" applyFont="1" applyBorder="1" applyAlignment="1">
      <alignment horizontal="right" vertical="center"/>
    </xf>
    <xf numFmtId="4" fontId="8" fillId="0" borderId="15" xfId="0" applyNumberFormat="1" applyFont="1" applyBorder="1" applyAlignment="1">
      <alignment horizontal="right"/>
    </xf>
    <xf numFmtId="4" fontId="2" fillId="0" borderId="15" xfId="0" applyNumberFormat="1" applyFont="1" applyBorder="1"/>
    <xf numFmtId="4" fontId="41" fillId="0" borderId="15" xfId="0" applyNumberFormat="1" applyFont="1" applyBorder="1" applyAlignment="1">
      <alignment vertical="center" wrapText="1"/>
    </xf>
    <xf numFmtId="4" fontId="0" fillId="0" borderId="0" xfId="0" applyNumberFormat="1" applyAlignment="1">
      <alignment horizontal="right"/>
    </xf>
    <xf numFmtId="4" fontId="8" fillId="0" borderId="76" xfId="0" applyNumberFormat="1" applyFont="1" applyBorder="1" applyAlignment="1">
      <alignment horizontal="right"/>
    </xf>
    <xf numFmtId="4" fontId="2" fillId="0" borderId="12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>
      <alignment horizontal="right"/>
    </xf>
    <xf numFmtId="4" fontId="2" fillId="12" borderId="18" xfId="0" applyNumberFormat="1" applyFont="1" applyFill="1" applyBorder="1" applyAlignment="1">
      <alignment horizontal="right"/>
    </xf>
    <xf numFmtId="4" fontId="2" fillId="0" borderId="15" xfId="0" applyNumberFormat="1" applyFont="1" applyFill="1" applyBorder="1" applyAlignment="1"/>
    <xf numFmtId="4" fontId="37" fillId="0" borderId="37" xfId="0" applyNumberFormat="1" applyFont="1" applyBorder="1" applyAlignment="1">
      <alignment horizontal="right" vertical="center"/>
    </xf>
    <xf numFmtId="4" fontId="37" fillId="0" borderId="38" xfId="0" applyNumberFormat="1" applyFont="1" applyBorder="1" applyAlignment="1">
      <alignment horizontal="right" vertical="center"/>
    </xf>
    <xf numFmtId="4" fontId="11" fillId="0" borderId="41" xfId="0" applyNumberFormat="1" applyFont="1" applyBorder="1" applyAlignment="1">
      <alignment horizontal="right"/>
    </xf>
    <xf numFmtId="4" fontId="11" fillId="0" borderId="0" xfId="0" applyNumberFormat="1" applyFont="1" applyAlignment="1">
      <alignment horizontal="right"/>
    </xf>
    <xf numFmtId="4" fontId="52" fillId="11" borderId="47" xfId="0" applyNumberFormat="1" applyFont="1" applyFill="1" applyBorder="1" applyAlignment="1">
      <alignment horizontal="right" vertical="center"/>
    </xf>
    <xf numFmtId="4" fontId="52" fillId="11" borderId="50" xfId="0" applyNumberFormat="1" applyFont="1" applyFill="1" applyBorder="1" applyAlignment="1">
      <alignment horizontal="right" vertical="center"/>
    </xf>
    <xf numFmtId="0" fontId="37" fillId="18" borderId="0" xfId="0" applyFont="1" applyFill="1" applyAlignment="1">
      <alignment horizontal="center" vertical="center"/>
    </xf>
    <xf numFmtId="0" fontId="35" fillId="0" borderId="17" xfId="0" applyFont="1" applyFill="1" applyBorder="1" applyAlignment="1">
      <alignment vertical="center"/>
    </xf>
    <xf numFmtId="0" fontId="35" fillId="0" borderId="18" xfId="0" applyFont="1" applyFill="1" applyBorder="1" applyAlignment="1">
      <alignment vertical="center" wrapText="1"/>
    </xf>
    <xf numFmtId="0" fontId="35" fillId="0" borderId="12" xfId="0" applyFont="1" applyFill="1" applyBorder="1" applyAlignment="1">
      <alignment vertical="center"/>
    </xf>
    <xf numFmtId="0" fontId="35" fillId="0" borderId="27" xfId="0" applyFont="1" applyFill="1" applyBorder="1" applyAlignment="1">
      <alignment vertical="center"/>
    </xf>
    <xf numFmtId="0" fontId="97" fillId="0" borderId="18" xfId="0" applyFont="1" applyFill="1" applyBorder="1" applyAlignment="1">
      <alignment horizontal="center" vertical="center"/>
    </xf>
    <xf numFmtId="0" fontId="97" fillId="0" borderId="12" xfId="0" applyFont="1" applyFill="1" applyBorder="1" applyAlignment="1">
      <alignment horizontal="center" vertical="center"/>
    </xf>
    <xf numFmtId="4" fontId="35" fillId="0" borderId="21" xfId="0" applyNumberFormat="1" applyFont="1" applyFill="1" applyBorder="1" applyAlignment="1">
      <alignment vertical="center"/>
    </xf>
    <xf numFmtId="166" fontId="35" fillId="0" borderId="18" xfId="0" applyNumberFormat="1" applyFont="1" applyFill="1" applyBorder="1" applyAlignment="1">
      <alignment vertical="center"/>
    </xf>
    <xf numFmtId="166" fontId="35" fillId="0" borderId="12" xfId="0" applyNumberFormat="1" applyFont="1" applyFill="1" applyBorder="1" applyAlignment="1">
      <alignment vertical="center"/>
    </xf>
    <xf numFmtId="0" fontId="26" fillId="0" borderId="17" xfId="0" applyFont="1" applyFill="1" applyBorder="1" applyAlignment="1">
      <alignment vertical="center"/>
    </xf>
    <xf numFmtId="0" fontId="12" fillId="0" borderId="18" xfId="0" applyFont="1" applyFill="1" applyBorder="1" applyAlignment="1">
      <alignment vertical="center"/>
    </xf>
    <xf numFmtId="164" fontId="7" fillId="0" borderId="18" xfId="0" applyNumberFormat="1" applyFont="1" applyFill="1" applyBorder="1" applyAlignment="1">
      <alignment vertical="center" wrapText="1"/>
    </xf>
    <xf numFmtId="0" fontId="12" fillId="0" borderId="12" xfId="0" applyFont="1" applyFill="1" applyBorder="1" applyAlignment="1">
      <alignment vertical="center"/>
    </xf>
    <xf numFmtId="164" fontId="12" fillId="0" borderId="12" xfId="0" applyNumberFormat="1" applyFont="1" applyFill="1" applyBorder="1" applyAlignment="1">
      <alignment vertical="center" wrapText="1"/>
    </xf>
    <xf numFmtId="166" fontId="9" fillId="0" borderId="0" xfId="0" applyNumberFormat="1" applyFont="1" applyAlignment="1">
      <alignment horizontal="center"/>
    </xf>
    <xf numFmtId="166" fontId="9" fillId="0" borderId="36" xfId="0" applyNumberFormat="1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44" fontId="9" fillId="3" borderId="0" xfId="1" applyFont="1" applyFill="1" applyAlignment="1">
      <alignment horizontal="center" wrapText="1"/>
    </xf>
    <xf numFmtId="44" fontId="9" fillId="3" borderId="4" xfId="1" applyFont="1" applyFill="1" applyBorder="1" applyAlignment="1">
      <alignment horizontal="center" wrapText="1"/>
    </xf>
    <xf numFmtId="44" fontId="8" fillId="6" borderId="1" xfId="1" applyFont="1" applyFill="1" applyBorder="1" applyAlignment="1">
      <alignment horizontal="center"/>
    </xf>
    <xf numFmtId="44" fontId="8" fillId="6" borderId="2" xfId="1" applyFont="1" applyFill="1" applyBorder="1" applyAlignment="1">
      <alignment horizontal="center"/>
    </xf>
    <xf numFmtId="0" fontId="16" fillId="0" borderId="41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165" fontId="25" fillId="0" borderId="19" xfId="0" applyNumberFormat="1" applyFont="1" applyFill="1" applyBorder="1" applyAlignment="1">
      <alignment horizontal="center" wrapText="1"/>
    </xf>
    <xf numFmtId="165" fontId="25" fillId="0" borderId="20" xfId="0" applyNumberFormat="1" applyFont="1" applyFill="1" applyBorder="1" applyAlignment="1">
      <alignment horizontal="center" wrapText="1"/>
    </xf>
    <xf numFmtId="0" fontId="35" fillId="0" borderId="11" xfId="0" applyFont="1" applyFill="1" applyBorder="1" applyAlignment="1">
      <alignment horizontal="center" vertical="center"/>
    </xf>
    <xf numFmtId="0" fontId="35" fillId="0" borderId="83" xfId="0" applyFont="1" applyFill="1" applyBorder="1" applyAlignment="1">
      <alignment horizontal="center" vertical="center"/>
    </xf>
    <xf numFmtId="0" fontId="97" fillId="0" borderId="11" xfId="0" applyFont="1" applyFill="1" applyBorder="1" applyAlignment="1">
      <alignment horizontal="center" vertical="center"/>
    </xf>
    <xf numFmtId="0" fontId="97" fillId="0" borderId="83" xfId="0" applyFont="1" applyFill="1" applyBorder="1" applyAlignment="1">
      <alignment horizontal="center" vertical="center"/>
    </xf>
    <xf numFmtId="166" fontId="35" fillId="0" borderId="11" xfId="0" applyNumberFormat="1" applyFont="1" applyFill="1" applyBorder="1" applyAlignment="1">
      <alignment horizontal="center" vertical="center"/>
    </xf>
    <xf numFmtId="166" fontId="35" fillId="0" borderId="83" xfId="0" applyNumberFormat="1" applyFont="1" applyFill="1" applyBorder="1" applyAlignment="1">
      <alignment horizontal="center" vertical="center"/>
    </xf>
    <xf numFmtId="0" fontId="12" fillId="0" borderId="11" xfId="0" applyFont="1" applyFill="1" applyBorder="1" applyAlignment="1">
      <alignment horizontal="center" vertical="center"/>
    </xf>
    <xf numFmtId="0" fontId="12" fillId="0" borderId="83" xfId="0" applyFont="1" applyFill="1" applyBorder="1" applyAlignment="1">
      <alignment horizontal="center" vertical="center"/>
    </xf>
    <xf numFmtId="164" fontId="7" fillId="0" borderId="11" xfId="0" applyNumberFormat="1" applyFont="1" applyFill="1" applyBorder="1" applyAlignment="1">
      <alignment horizontal="center" vertical="center" wrapText="1"/>
    </xf>
    <xf numFmtId="164" fontId="7" fillId="0" borderId="83" xfId="0" applyNumberFormat="1" applyFont="1" applyFill="1" applyBorder="1" applyAlignment="1">
      <alignment horizontal="center" vertical="center" wrapText="1"/>
    </xf>
    <xf numFmtId="0" fontId="61" fillId="0" borderId="9" xfId="0" applyFont="1" applyBorder="1" applyAlignment="1">
      <alignment horizontal="center" vertical="center" wrapText="1"/>
    </xf>
    <xf numFmtId="0" fontId="61" fillId="0" borderId="29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44" fontId="2" fillId="0" borderId="53" xfId="1" applyFont="1" applyBorder="1" applyAlignment="1">
      <alignment horizontal="center" vertical="center" wrapText="1"/>
    </xf>
    <xf numFmtId="44" fontId="2" fillId="0" borderId="59" xfId="1" applyFont="1" applyBorder="1" applyAlignment="1">
      <alignment horizontal="center" vertical="center" wrapText="1"/>
    </xf>
    <xf numFmtId="0" fontId="39" fillId="14" borderId="0" xfId="0" applyFont="1" applyFill="1" applyAlignment="1">
      <alignment horizontal="center"/>
    </xf>
    <xf numFmtId="0" fontId="82" fillId="14" borderId="0" xfId="0" applyFont="1" applyFill="1" applyAlignment="1">
      <alignment horizontal="center"/>
    </xf>
    <xf numFmtId="0" fontId="9" fillId="0" borderId="12" xfId="0" applyFont="1" applyFill="1" applyBorder="1" applyAlignment="1"/>
    <xf numFmtId="0" fontId="9" fillId="0" borderId="15" xfId="0" applyFont="1" applyFill="1" applyBorder="1" applyAlignment="1">
      <alignment horizontal="left"/>
    </xf>
    <xf numFmtId="0" fontId="9" fillId="0" borderId="15" xfId="0" applyFont="1" applyFill="1" applyBorder="1" applyAlignment="1"/>
    <xf numFmtId="0" fontId="9" fillId="4" borderId="15" xfId="0" applyFont="1" applyFill="1" applyBorder="1" applyAlignment="1">
      <alignment horizontal="center"/>
    </xf>
    <xf numFmtId="0" fontId="20" fillId="0" borderId="15" xfId="0" applyFont="1" applyFill="1" applyBorder="1" applyAlignment="1"/>
    <xf numFmtId="0" fontId="9" fillId="0" borderId="15" xfId="0" applyFont="1" applyBorder="1" applyAlignment="1">
      <alignment horizontal="left"/>
    </xf>
    <xf numFmtId="0" fontId="20" fillId="0" borderId="15" xfId="0" applyFont="1" applyBorder="1" applyAlignment="1">
      <alignment horizontal="center" wrapText="1"/>
    </xf>
    <xf numFmtId="0" fontId="9" fillId="0" borderId="15" xfId="0" applyFont="1" applyFill="1" applyBorder="1" applyAlignment="1">
      <alignment horizontal="center"/>
    </xf>
    <xf numFmtId="0" fontId="9" fillId="0" borderId="15" xfId="0" applyFont="1" applyBorder="1" applyAlignment="1">
      <alignment vertical="center" wrapText="1"/>
    </xf>
    <xf numFmtId="0" fontId="2" fillId="0" borderId="15" xfId="0" applyFont="1" applyBorder="1"/>
    <xf numFmtId="0" fontId="26" fillId="0" borderId="15" xfId="0" applyFont="1" applyBorder="1"/>
    <xf numFmtId="0" fontId="26" fillId="0" borderId="0" xfId="0" applyFont="1"/>
    <xf numFmtId="0" fontId="67" fillId="0" borderId="0" xfId="0" applyFont="1"/>
    <xf numFmtId="0" fontId="0" fillId="0" borderId="0" xfId="0" applyFont="1"/>
    <xf numFmtId="0" fontId="100" fillId="14" borderId="75" xfId="0" applyFont="1" applyFill="1" applyBorder="1" applyAlignment="1">
      <alignment horizontal="center"/>
    </xf>
    <xf numFmtId="0" fontId="37" fillId="8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GitHub/TRABAJO/01%20DOCUEMENTOS/CENTRAL%20%20%20ARCHIVO%20%20%202%200%202%203/CENTRAL%20%2311%20NOVIEMBRE%202023/ENTRA%20%20%20%20%20NOVIEMBRE%20%20%20%20%202%200%202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1"/>
      <sheetName val="COMPRAS DEL MES "/>
      <sheetName val="PIERNA"/>
      <sheetName val="    FALDA    M        "/>
      <sheetName val="   P A P A D A       "/>
      <sheetName val="     M   O   L  I   D  A    RES"/>
      <sheetName val="PUNTAS DE CAÑA DE LOMO  "/>
      <sheetName val="PIERNA  S H    DE CERDO   VAC  "/>
      <sheetName val="    CANAL     DE    R ES    "/>
      <sheetName val="T A Q U E R A          "/>
      <sheetName val=" TAMPIQUEÑA     "/>
      <sheetName val="T E X A N A      "/>
      <sheetName val="CONTRA EXCEL   pulpa blanca"/>
      <sheetName val="  JAMON     Sin  H    "/>
      <sheetName val="    P E C H O         "/>
      <sheetName val="   PULPA       BLANCA    G   "/>
      <sheetName val="    PECHUGA  S H    CONGELADA  "/>
      <sheetName val="FILETE    DE    CERDO  "/>
      <sheetName val="  B O L A      DE    RES       "/>
      <sheetName val="B U CH E      "/>
      <sheetName val="MANTECA     B20 Kg FRE       "/>
      <sheetName val="PECHO CON    P A N  Z A       "/>
      <sheetName val="QUESOS    GOUDA   AMERLAND  "/>
      <sheetName val="PULPA ESPALDILLA "/>
      <sheetName val="RECORTE    80--20     "/>
      <sheetName val="PAPA   CONGELADA  9 9  4X2.5"/>
      <sheetName val="COSTILLA ESP. DE CERDO "/>
      <sheetName val="SALMON          "/>
      <sheetName val="PAPA CRINKLE  CONGELADA  "/>
      <sheetName val="PAPA CONGELADA   GAJO CONDIMENT"/>
      <sheetName val=" I N N O V A      V A R I O S  "/>
      <sheetName val="CUERO  EN   COMBO  "/>
      <sheetName val=" CHAMBARETE  P   CAJA   "/>
      <sheetName val="      A T  U N         "/>
      <sheetName val="    C H A M B A R E T E    M   "/>
      <sheetName val="MENUDO EXCELL   I B P"/>
      <sheetName val="ESPALDILLA CARNERO Y CORDERO   "/>
      <sheetName val="CARNERO EN CANAL X  CAJA  "/>
      <sheetName val="ESPALDILLA    C Hueso     "/>
      <sheetName val="PRODUCTOS   I N N O V A  "/>
      <sheetName val="PIERNA CORDERO   "/>
      <sheetName val="   LOIN   CAP               "/>
      <sheetName val="T   BONE  CARNERO      "/>
      <sheetName val="FILETE  TILAPIA   "/>
      <sheetName val="CHULETA ST   INNOVA    "/>
      <sheetName val="C A M A R O N E S      "/>
      <sheetName val="  PUNTAS   DE    CHULETA   "/>
      <sheetName val="PIERNA    SH   CONGELADA   "/>
      <sheetName val="     CAÑA   DE    LOMO      "/>
      <sheetName val="HUESO       TUETANO       "/>
      <sheetName val="  C O S T I L L A R     S F"/>
      <sheetName val="ARRACHERA      IN-SIDE    "/>
      <sheetName val="CABEZA DE   LOMO    "/>
      <sheetName val="     P  A  V  O  S             "/>
      <sheetName val="CABEZA CON PAPADA              "/>
      <sheetName val="MANITAS DE CERDO "/>
      <sheetName val="TOCINO      NACIONAL        "/>
      <sheetName val="  C O R B A T A   "/>
      <sheetName val="  T O C I N O   Tradicional    "/>
      <sheetName val="S U A D E R O    M  "/>
      <sheetName val="       PULPA DE PIERNA    "/>
      <sheetName val="  T R I P A S         SAL BAR  "/>
      <sheetName val="PERNIL CON GRASA      "/>
      <sheetName val="Hoja1"/>
      <sheetName val="Hoja2"/>
    </sheetNames>
    <sheetDataSet>
      <sheetData sheetId="0" refreshError="1"/>
      <sheetData sheetId="1" refreshError="1"/>
      <sheetData sheetId="2" refreshError="1">
        <row r="3">
          <cell r="D3">
            <v>0</v>
          </cell>
        </row>
        <row r="37">
          <cell r="I37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AA327"/>
  <sheetViews>
    <sheetView tabSelected="1" workbookViewId="0">
      <pane ySplit="3" topLeftCell="A61" activePane="bottomLeft" state="frozen"/>
      <selection activeCell="B1" sqref="B1"/>
      <selection pane="bottomLeft" activeCell="M9" sqref="M9"/>
    </sheetView>
  </sheetViews>
  <sheetFormatPr baseColWidth="10" defaultRowHeight="23.25" x14ac:dyDescent="0.35"/>
  <cols>
    <col min="1" max="1" width="6.7109375" customWidth="1"/>
    <col min="2" max="2" width="49.28515625" style="909" customWidth="1"/>
    <col min="3" max="3" width="29.7109375" style="308" customWidth="1"/>
    <col min="4" max="4" width="13.85546875" style="797" customWidth="1"/>
    <col min="5" max="5" width="8.42578125" style="308" hidden="1" customWidth="1"/>
    <col min="6" max="6" width="15.28515625" style="326" hidden="1" customWidth="1"/>
    <col min="7" max="7" width="15.28515625" style="327" customWidth="1"/>
    <col min="8" max="8" width="14.140625" style="322" customWidth="1"/>
    <col min="9" max="9" width="14.85546875" style="310" bestFit="1" customWidth="1"/>
    <col min="10" max="10" width="13.28515625" style="313" customWidth="1"/>
    <col min="11" max="11" width="16.28515625" style="322" customWidth="1"/>
    <col min="12" max="12" width="11.42578125" style="357"/>
    <col min="13" max="13" width="12.42578125" style="269" bestFit="1" customWidth="1"/>
    <col min="14" max="14" width="16" style="270" customWidth="1"/>
    <col min="15" max="15" width="19.140625" style="269" customWidth="1"/>
    <col min="16" max="16" width="18.85546875" bestFit="1" customWidth="1"/>
    <col min="17" max="17" width="17.85546875" style="101" customWidth="1"/>
    <col min="18" max="18" width="13.85546875" style="4" bestFit="1" customWidth="1"/>
    <col min="19" max="19" width="15.85546875" style="5" bestFit="1" customWidth="1"/>
    <col min="20" max="20" width="13.42578125" style="6" bestFit="1" customWidth="1"/>
    <col min="21" max="21" width="12.7109375" style="368" bestFit="1" customWidth="1"/>
    <col min="22" max="22" width="13" style="343" bestFit="1" customWidth="1"/>
    <col min="23" max="23" width="11.42578125" style="321"/>
    <col min="24" max="24" width="11.42578125" style="337"/>
    <col min="25" max="25" width="11.42578125" style="101"/>
    <col min="26" max="26" width="11.42578125" style="104"/>
  </cols>
  <sheetData>
    <row r="1" spans="2:26" ht="42.75" customHeight="1" x14ac:dyDescent="0.65">
      <c r="B1" s="869" t="s">
        <v>58</v>
      </c>
      <c r="C1" s="869"/>
      <c r="D1" s="869"/>
      <c r="E1" s="869"/>
      <c r="F1" s="869"/>
      <c r="G1" s="869"/>
      <c r="H1" s="869"/>
      <c r="I1" s="869"/>
      <c r="J1" s="869"/>
      <c r="K1" s="869"/>
      <c r="L1" s="869"/>
      <c r="M1" s="1"/>
      <c r="N1" s="2"/>
      <c r="O1" s="1"/>
      <c r="P1" s="1"/>
      <c r="Q1" s="3"/>
      <c r="U1" s="870" t="s">
        <v>0</v>
      </c>
      <c r="V1" s="870"/>
      <c r="W1" s="7" t="s">
        <v>1</v>
      </c>
      <c r="X1" s="8" t="s">
        <v>2</v>
      </c>
      <c r="Y1" s="872" t="s">
        <v>3</v>
      </c>
      <c r="Z1" s="873"/>
    </row>
    <row r="2" spans="2:26" ht="24" thickBot="1" x14ac:dyDescent="0.4">
      <c r="B2" s="869"/>
      <c r="C2" s="869"/>
      <c r="D2" s="869"/>
      <c r="E2" s="869"/>
      <c r="F2" s="869"/>
      <c r="G2" s="869"/>
      <c r="H2" s="869"/>
      <c r="I2" s="869"/>
      <c r="J2" s="869"/>
      <c r="K2" s="869"/>
      <c r="L2" s="869"/>
      <c r="M2" s="9"/>
      <c r="N2" s="10"/>
      <c r="O2" s="9"/>
      <c r="P2" s="11"/>
      <c r="Q2" s="12"/>
      <c r="S2" s="13"/>
      <c r="T2" s="14"/>
      <c r="U2" s="871"/>
      <c r="V2" s="871"/>
      <c r="W2" s="15"/>
      <c r="X2" s="16"/>
      <c r="Y2" s="17"/>
      <c r="Z2" s="18"/>
    </row>
    <row r="3" spans="2:26" ht="50.25" thickTop="1" thickBot="1" x14ac:dyDescent="0.4">
      <c r="B3" s="910" t="s">
        <v>4</v>
      </c>
      <c r="C3" s="910" t="s">
        <v>5</v>
      </c>
      <c r="D3" s="775" t="s">
        <v>6</v>
      </c>
      <c r="E3" s="757" t="s">
        <v>7</v>
      </c>
      <c r="F3" s="758" t="s">
        <v>8</v>
      </c>
      <c r="G3" s="759" t="s">
        <v>9</v>
      </c>
      <c r="H3" s="820" t="s">
        <v>10</v>
      </c>
      <c r="I3" s="760" t="s">
        <v>11</v>
      </c>
      <c r="J3" s="761" t="s">
        <v>12</v>
      </c>
      <c r="K3" s="841" t="s">
        <v>13</v>
      </c>
      <c r="L3" s="762" t="s">
        <v>14</v>
      </c>
      <c r="M3" s="763"/>
      <c r="N3" s="764" t="s">
        <v>15</v>
      </c>
      <c r="O3" s="765"/>
      <c r="P3" s="766" t="s">
        <v>16</v>
      </c>
      <c r="Q3" s="874" t="s">
        <v>17</v>
      </c>
      <c r="R3" s="875"/>
      <c r="S3" s="767" t="s">
        <v>18</v>
      </c>
      <c r="T3" s="768" t="s">
        <v>19</v>
      </c>
      <c r="U3" s="769" t="s">
        <v>16</v>
      </c>
      <c r="V3" s="770" t="s">
        <v>20</v>
      </c>
      <c r="W3" s="771"/>
      <c r="X3" s="772"/>
      <c r="Y3" s="773" t="s">
        <v>21</v>
      </c>
      <c r="Z3" s="774" t="s">
        <v>16</v>
      </c>
    </row>
    <row r="4" spans="2:26" ht="21" x14ac:dyDescent="0.35">
      <c r="B4" s="896"/>
      <c r="C4" s="896"/>
      <c r="D4" s="815"/>
      <c r="E4" s="748"/>
      <c r="F4" s="748"/>
      <c r="G4" s="818"/>
      <c r="H4" s="821"/>
      <c r="I4" s="810"/>
      <c r="J4" s="748"/>
      <c r="K4" s="821"/>
      <c r="L4" s="21">
        <f>K4-H4</f>
        <v>0</v>
      </c>
      <c r="M4" s="22"/>
      <c r="N4" s="23"/>
      <c r="O4" s="24" t="s">
        <v>22</v>
      </c>
      <c r="P4" s="25">
        <f>M4*K4</f>
        <v>0</v>
      </c>
      <c r="Q4" s="283"/>
      <c r="R4" s="749"/>
      <c r="S4" s="750"/>
      <c r="T4" s="751"/>
      <c r="U4" s="752"/>
      <c r="V4" s="201"/>
      <c r="W4" s="753"/>
      <c r="X4" s="754"/>
      <c r="Y4" s="755"/>
      <c r="Z4" s="756"/>
    </row>
    <row r="5" spans="2:26" s="805" customFormat="1" x14ac:dyDescent="0.35">
      <c r="B5" s="897" t="s">
        <v>67</v>
      </c>
      <c r="C5" s="897" t="s">
        <v>68</v>
      </c>
      <c r="D5" s="800">
        <v>11604</v>
      </c>
      <c r="E5" s="799"/>
      <c r="F5" s="799"/>
      <c r="G5" s="799"/>
      <c r="H5" s="822">
        <v>22250</v>
      </c>
      <c r="I5" s="811">
        <v>45299</v>
      </c>
      <c r="J5" s="799"/>
      <c r="K5" s="822">
        <v>22250</v>
      </c>
      <c r="L5" s="801">
        <f>K5-H5</f>
        <v>0</v>
      </c>
      <c r="M5" s="35">
        <v>48</v>
      </c>
      <c r="N5" s="36"/>
      <c r="O5" s="37"/>
      <c r="P5" s="802">
        <f>M5*K5</f>
        <v>1068000</v>
      </c>
      <c r="Q5" s="30"/>
      <c r="R5" s="26"/>
      <c r="S5" s="803"/>
      <c r="T5" s="39"/>
      <c r="U5" s="27"/>
      <c r="V5" s="40"/>
      <c r="W5" s="41"/>
      <c r="X5" s="804"/>
      <c r="Y5" s="43"/>
      <c r="Z5" s="735"/>
    </row>
    <row r="6" spans="2:26" ht="33" customHeight="1" x14ac:dyDescent="0.35">
      <c r="B6" s="898" t="s">
        <v>67</v>
      </c>
      <c r="C6" s="898" t="s">
        <v>68</v>
      </c>
      <c r="D6" s="816">
        <v>11609</v>
      </c>
      <c r="E6" s="729"/>
      <c r="F6" s="729"/>
      <c r="G6" s="799"/>
      <c r="H6" s="823">
        <v>22620</v>
      </c>
      <c r="I6" s="812">
        <v>45301</v>
      </c>
      <c r="J6" s="729"/>
      <c r="K6" s="823">
        <v>22620</v>
      </c>
      <c r="L6" s="21">
        <f t="shared" ref="L6:L76" si="0">K6-H6</f>
        <v>0</v>
      </c>
      <c r="M6" s="35">
        <v>47</v>
      </c>
      <c r="N6" s="44"/>
      <c r="O6" s="45"/>
      <c r="P6" s="25">
        <f t="shared" ref="P6:P75" si="1">M6*K6</f>
        <v>1063140</v>
      </c>
      <c r="Q6" s="30"/>
      <c r="R6" s="26"/>
      <c r="S6" s="38"/>
      <c r="T6" s="39"/>
      <c r="U6" s="27"/>
      <c r="V6" s="40"/>
      <c r="W6" s="41"/>
      <c r="X6" s="42"/>
      <c r="Y6" s="43"/>
      <c r="Z6" s="736"/>
    </row>
    <row r="7" spans="2:26" ht="36" customHeight="1" x14ac:dyDescent="0.35">
      <c r="B7" s="898" t="s">
        <v>76</v>
      </c>
      <c r="C7" s="898" t="s">
        <v>77</v>
      </c>
      <c r="D7" s="816"/>
      <c r="E7" s="729"/>
      <c r="F7" s="729"/>
      <c r="G7" s="799"/>
      <c r="H7" s="823">
        <v>22720</v>
      </c>
      <c r="I7" s="812">
        <v>45303</v>
      </c>
      <c r="J7" s="729"/>
      <c r="K7" s="823">
        <v>23570</v>
      </c>
      <c r="L7" s="21">
        <f t="shared" si="0"/>
        <v>850</v>
      </c>
      <c r="M7" s="35">
        <v>33.75</v>
      </c>
      <c r="N7" s="44"/>
      <c r="O7" s="45"/>
      <c r="P7" s="25">
        <f t="shared" si="1"/>
        <v>795487.5</v>
      </c>
      <c r="Q7" s="50"/>
      <c r="R7" s="51"/>
      <c r="S7" s="38"/>
      <c r="T7" s="39"/>
      <c r="U7" s="27"/>
      <c r="V7" s="40"/>
      <c r="W7" s="41"/>
      <c r="X7" s="42"/>
      <c r="Y7" s="52"/>
      <c r="Z7" s="736"/>
    </row>
    <row r="8" spans="2:26" ht="28.5" customHeight="1" x14ac:dyDescent="0.35">
      <c r="B8" s="898" t="s">
        <v>78</v>
      </c>
      <c r="C8" s="898" t="s">
        <v>79</v>
      </c>
      <c r="D8" s="816"/>
      <c r="E8" s="729"/>
      <c r="F8" s="729"/>
      <c r="G8" s="799"/>
      <c r="H8" s="823">
        <v>0</v>
      </c>
      <c r="I8" s="812">
        <v>45303</v>
      </c>
      <c r="J8" s="729"/>
      <c r="K8" s="823">
        <v>5615</v>
      </c>
      <c r="L8" s="21">
        <f>K8-H8</f>
        <v>5615</v>
      </c>
      <c r="M8" s="35">
        <v>33.75</v>
      </c>
      <c r="N8" s="53"/>
      <c r="O8" s="54"/>
      <c r="P8" s="25">
        <f>M8*K8</f>
        <v>189506.25</v>
      </c>
      <c r="Q8" s="30"/>
      <c r="R8" s="51"/>
      <c r="S8" s="38"/>
      <c r="T8" s="39"/>
      <c r="U8" s="27"/>
      <c r="V8" s="40"/>
      <c r="W8" s="41"/>
      <c r="X8" s="42"/>
      <c r="Y8" s="43"/>
      <c r="Z8" s="735"/>
    </row>
    <row r="9" spans="2:26" x14ac:dyDescent="0.35">
      <c r="B9" s="898"/>
      <c r="C9" s="898"/>
      <c r="D9" s="816"/>
      <c r="E9" s="729"/>
      <c r="F9" s="729"/>
      <c r="G9" s="799"/>
      <c r="H9" s="823"/>
      <c r="I9" s="812"/>
      <c r="J9" s="729"/>
      <c r="K9" s="823"/>
      <c r="L9" s="21">
        <f>K9-H9</f>
        <v>0</v>
      </c>
      <c r="M9" s="35"/>
      <c r="N9" s="44"/>
      <c r="O9" s="45"/>
      <c r="P9" s="25">
        <f>M9*K9</f>
        <v>0</v>
      </c>
      <c r="Q9" s="50"/>
      <c r="R9" s="51"/>
      <c r="S9" s="38"/>
      <c r="T9" s="39"/>
      <c r="U9" s="27"/>
      <c r="V9" s="40"/>
      <c r="W9" s="41"/>
      <c r="X9" s="42"/>
      <c r="Y9" s="52"/>
      <c r="Z9" s="736"/>
    </row>
    <row r="10" spans="2:26" x14ac:dyDescent="0.35">
      <c r="B10" s="898"/>
      <c r="C10" s="898"/>
      <c r="D10" s="816"/>
      <c r="E10" s="729"/>
      <c r="F10" s="729"/>
      <c r="G10" s="799"/>
      <c r="H10" s="823"/>
      <c r="I10" s="812"/>
      <c r="J10" s="729"/>
      <c r="K10" s="823"/>
      <c r="L10" s="21">
        <f>K10-H10</f>
        <v>0</v>
      </c>
      <c r="M10" s="35"/>
      <c r="N10" s="53"/>
      <c r="O10" s="54"/>
      <c r="P10" s="25">
        <f>M10*K10</f>
        <v>0</v>
      </c>
      <c r="Q10" s="30"/>
      <c r="R10" s="51"/>
      <c r="S10" s="38"/>
      <c r="T10" s="39"/>
      <c r="U10" s="27"/>
      <c r="V10" s="40"/>
      <c r="W10" s="41"/>
      <c r="X10" s="42"/>
      <c r="Y10" s="43"/>
      <c r="Z10" s="735"/>
    </row>
    <row r="11" spans="2:26" ht="39.75" customHeight="1" x14ac:dyDescent="0.35">
      <c r="B11" s="898"/>
      <c r="C11" s="898"/>
      <c r="D11" s="816"/>
      <c r="E11" s="729"/>
      <c r="F11" s="729"/>
      <c r="G11" s="799"/>
      <c r="H11" s="823"/>
      <c r="I11" s="812"/>
      <c r="J11" s="729"/>
      <c r="K11" s="823"/>
      <c r="L11" s="21">
        <f t="shared" si="0"/>
        <v>0</v>
      </c>
      <c r="M11" s="35"/>
      <c r="N11" s="53"/>
      <c r="O11" s="54"/>
      <c r="P11" s="25">
        <f t="shared" si="1"/>
        <v>0</v>
      </c>
      <c r="Q11" s="55"/>
      <c r="R11" s="51"/>
      <c r="S11" s="38"/>
      <c r="T11" s="39"/>
      <c r="U11" s="27"/>
      <c r="V11" s="40"/>
      <c r="W11" s="41"/>
      <c r="X11" s="42"/>
      <c r="Y11" s="56"/>
      <c r="Z11" s="737"/>
    </row>
    <row r="12" spans="2:26" ht="31.5" customHeight="1" x14ac:dyDescent="0.35">
      <c r="B12" s="898"/>
      <c r="C12" s="898"/>
      <c r="D12" s="816"/>
      <c r="E12" s="729"/>
      <c r="F12" s="729"/>
      <c r="G12" s="799"/>
      <c r="H12" s="823"/>
      <c r="I12" s="812"/>
      <c r="J12" s="729"/>
      <c r="K12" s="823"/>
      <c r="L12" s="21">
        <f t="shared" si="0"/>
        <v>0</v>
      </c>
      <c r="M12" s="35"/>
      <c r="N12" s="53"/>
      <c r="O12" s="54"/>
      <c r="P12" s="25">
        <f t="shared" si="1"/>
        <v>0</v>
      </c>
      <c r="Q12" s="55"/>
      <c r="R12" s="51"/>
      <c r="S12" s="38"/>
      <c r="T12" s="39"/>
      <c r="U12" s="27"/>
      <c r="V12" s="40"/>
      <c r="W12" s="41"/>
      <c r="X12" s="42"/>
      <c r="Y12" s="52"/>
      <c r="Z12" s="736"/>
    </row>
    <row r="13" spans="2:26" ht="30.75" customHeight="1" x14ac:dyDescent="0.3">
      <c r="B13" s="898"/>
      <c r="C13" s="898"/>
      <c r="D13" s="816"/>
      <c r="E13" s="729"/>
      <c r="F13" s="729"/>
      <c r="G13" s="799"/>
      <c r="H13" s="823"/>
      <c r="I13" s="812"/>
      <c r="J13" s="729"/>
      <c r="K13" s="823"/>
      <c r="L13" s="21">
        <f t="shared" si="0"/>
        <v>0</v>
      </c>
      <c r="M13" s="35"/>
      <c r="N13" s="876"/>
      <c r="O13" s="877"/>
      <c r="P13" s="25">
        <f t="shared" si="1"/>
        <v>0</v>
      </c>
      <c r="Q13" s="58"/>
      <c r="R13" s="26"/>
      <c r="S13" s="38"/>
      <c r="T13" s="39"/>
      <c r="U13" s="27"/>
      <c r="V13" s="40"/>
      <c r="W13" s="41"/>
      <c r="X13" s="42"/>
      <c r="Y13" s="52"/>
      <c r="Z13" s="736"/>
    </row>
    <row r="14" spans="2:26" ht="30.75" customHeight="1" x14ac:dyDescent="0.3">
      <c r="B14" s="898"/>
      <c r="C14" s="898"/>
      <c r="D14" s="816"/>
      <c r="E14" s="729"/>
      <c r="F14" s="729"/>
      <c r="G14" s="799"/>
      <c r="H14" s="823"/>
      <c r="I14" s="812"/>
      <c r="J14" s="729"/>
      <c r="K14" s="823"/>
      <c r="L14" s="21">
        <f t="shared" si="0"/>
        <v>0</v>
      </c>
      <c r="M14" s="35"/>
      <c r="N14" s="60"/>
      <c r="O14" s="60"/>
      <c r="P14" s="25">
        <f t="shared" si="1"/>
        <v>0</v>
      </c>
      <c r="Q14" s="58"/>
      <c r="R14" s="26"/>
      <c r="S14" s="38"/>
      <c r="T14" s="39"/>
      <c r="U14" s="27"/>
      <c r="V14" s="40"/>
      <c r="W14" s="41"/>
      <c r="X14" s="42"/>
      <c r="Y14" s="52"/>
      <c r="Z14" s="736"/>
    </row>
    <row r="15" spans="2:26" ht="30.75" customHeight="1" x14ac:dyDescent="0.35">
      <c r="B15" s="898"/>
      <c r="C15" s="898"/>
      <c r="D15" s="816"/>
      <c r="E15" s="729"/>
      <c r="F15" s="729"/>
      <c r="G15" s="799"/>
      <c r="H15" s="823"/>
      <c r="I15" s="812"/>
      <c r="J15" s="729"/>
      <c r="K15" s="823"/>
      <c r="L15" s="21">
        <f t="shared" si="0"/>
        <v>0</v>
      </c>
      <c r="M15" s="35"/>
      <c r="N15" s="53"/>
      <c r="O15" s="54"/>
      <c r="P15" s="25">
        <f t="shared" si="1"/>
        <v>0</v>
      </c>
      <c r="Q15" s="58"/>
      <c r="R15" s="26"/>
      <c r="S15" s="38"/>
      <c r="T15" s="61"/>
      <c r="U15" s="27"/>
      <c r="V15" s="40"/>
      <c r="W15" s="41"/>
      <c r="X15" s="42"/>
      <c r="Y15" s="52"/>
      <c r="Z15" s="736"/>
    </row>
    <row r="16" spans="2:26" ht="30.75" customHeight="1" x14ac:dyDescent="0.3">
      <c r="B16" s="898"/>
      <c r="C16" s="898"/>
      <c r="D16" s="816"/>
      <c r="E16" s="729"/>
      <c r="F16" s="729"/>
      <c r="G16" s="799"/>
      <c r="H16" s="823"/>
      <c r="I16" s="812"/>
      <c r="J16" s="729"/>
      <c r="K16" s="823"/>
      <c r="L16" s="21">
        <f t="shared" si="0"/>
        <v>0</v>
      </c>
      <c r="M16" s="35"/>
      <c r="N16" s="60"/>
      <c r="O16" s="60"/>
      <c r="P16" s="25">
        <f t="shared" si="1"/>
        <v>0</v>
      </c>
      <c r="Q16" s="58"/>
      <c r="R16" s="26"/>
      <c r="S16" s="38"/>
      <c r="T16" s="39"/>
      <c r="U16" s="27"/>
      <c r="V16" s="40"/>
      <c r="W16" s="41"/>
      <c r="X16" s="42"/>
      <c r="Y16" s="52"/>
      <c r="Z16" s="736"/>
    </row>
    <row r="17" spans="2:26" ht="27.75" customHeight="1" x14ac:dyDescent="0.35">
      <c r="B17" s="898"/>
      <c r="C17" s="898"/>
      <c r="D17" s="816"/>
      <c r="E17" s="729"/>
      <c r="F17" s="729"/>
      <c r="G17" s="799"/>
      <c r="H17" s="823"/>
      <c r="I17" s="812"/>
      <c r="J17" s="729"/>
      <c r="K17" s="823"/>
      <c r="L17" s="21">
        <f t="shared" si="0"/>
        <v>0</v>
      </c>
      <c r="M17" s="35"/>
      <c r="N17" s="62"/>
      <c r="O17" s="63"/>
      <c r="P17" s="25">
        <f t="shared" si="1"/>
        <v>0</v>
      </c>
      <c r="Q17" s="50"/>
      <c r="R17" s="26"/>
      <c r="S17" s="38"/>
      <c r="T17" s="61"/>
      <c r="U17" s="27"/>
      <c r="V17" s="40"/>
      <c r="W17" s="41"/>
      <c r="X17" s="42"/>
      <c r="Y17" s="52"/>
      <c r="Z17" s="736"/>
    </row>
    <row r="18" spans="2:26" ht="37.5" customHeight="1" x14ac:dyDescent="0.35">
      <c r="B18" s="898"/>
      <c r="C18" s="898"/>
      <c r="D18" s="816"/>
      <c r="E18" s="729"/>
      <c r="F18" s="729"/>
      <c r="G18" s="799"/>
      <c r="H18" s="823"/>
      <c r="I18" s="812"/>
      <c r="J18" s="729"/>
      <c r="K18" s="823"/>
      <c r="L18" s="21">
        <f t="shared" si="0"/>
        <v>0</v>
      </c>
      <c r="M18" s="35"/>
      <c r="N18" s="62"/>
      <c r="O18" s="63"/>
      <c r="P18" s="25">
        <f t="shared" si="1"/>
        <v>0</v>
      </c>
      <c r="Q18" s="50"/>
      <c r="R18" s="26"/>
      <c r="S18" s="38"/>
      <c r="T18" s="61"/>
      <c r="U18" s="27"/>
      <c r="V18" s="40"/>
      <c r="W18" s="41"/>
      <c r="X18" s="42"/>
      <c r="Y18" s="56"/>
      <c r="Z18" s="737"/>
    </row>
    <row r="19" spans="2:26" ht="51" customHeight="1" x14ac:dyDescent="0.35">
      <c r="B19" s="898"/>
      <c r="C19" s="898"/>
      <c r="D19" s="816"/>
      <c r="E19" s="729"/>
      <c r="F19" s="729"/>
      <c r="G19" s="799"/>
      <c r="H19" s="823"/>
      <c r="I19" s="812"/>
      <c r="J19" s="729"/>
      <c r="K19" s="823"/>
      <c r="L19" s="21">
        <f t="shared" si="0"/>
        <v>0</v>
      </c>
      <c r="M19" s="35"/>
      <c r="N19" s="62"/>
      <c r="O19" s="63"/>
      <c r="P19" s="25">
        <f t="shared" si="1"/>
        <v>0</v>
      </c>
      <c r="Q19" s="50"/>
      <c r="R19" s="26"/>
      <c r="S19" s="38"/>
      <c r="T19" s="61"/>
      <c r="U19" s="27"/>
      <c r="V19" s="40"/>
      <c r="W19" s="41"/>
      <c r="X19" s="42"/>
      <c r="Y19" s="56"/>
      <c r="Z19" s="737"/>
    </row>
    <row r="20" spans="2:26" ht="27.75" customHeight="1" x14ac:dyDescent="0.35">
      <c r="B20" s="898"/>
      <c r="C20" s="898"/>
      <c r="D20" s="816"/>
      <c r="E20" s="729"/>
      <c r="F20" s="729"/>
      <c r="G20" s="799"/>
      <c r="H20" s="823"/>
      <c r="I20" s="812"/>
      <c r="J20" s="729"/>
      <c r="K20" s="823"/>
      <c r="L20" s="21">
        <f t="shared" si="0"/>
        <v>0</v>
      </c>
      <c r="M20" s="35"/>
      <c r="N20" s="62"/>
      <c r="O20" s="63"/>
      <c r="P20" s="25">
        <f t="shared" si="1"/>
        <v>0</v>
      </c>
      <c r="Q20" s="50"/>
      <c r="R20" s="26"/>
      <c r="S20" s="38"/>
      <c r="T20" s="61"/>
      <c r="U20" s="27"/>
      <c r="V20" s="40"/>
      <c r="W20" s="41"/>
      <c r="X20" s="42"/>
      <c r="Y20" s="52"/>
      <c r="Z20" s="736"/>
    </row>
    <row r="21" spans="2:26" ht="27.75" customHeight="1" x14ac:dyDescent="0.35">
      <c r="B21" s="898"/>
      <c r="C21" s="898"/>
      <c r="D21" s="816"/>
      <c r="E21" s="729"/>
      <c r="F21" s="729"/>
      <c r="G21" s="799"/>
      <c r="H21" s="823"/>
      <c r="I21" s="812"/>
      <c r="J21" s="729"/>
      <c r="K21" s="823"/>
      <c r="L21" s="21">
        <f t="shared" si="0"/>
        <v>0</v>
      </c>
      <c r="M21" s="35"/>
      <c r="N21" s="62"/>
      <c r="O21" s="63"/>
      <c r="P21" s="25">
        <f t="shared" si="1"/>
        <v>0</v>
      </c>
      <c r="Q21" s="738"/>
      <c r="R21" s="125"/>
      <c r="S21" s="38"/>
      <c r="T21" s="61"/>
      <c r="U21" s="27"/>
      <c r="V21" s="40"/>
      <c r="W21" s="41"/>
      <c r="X21" s="42"/>
      <c r="Y21" s="52"/>
      <c r="Z21" s="736"/>
    </row>
    <row r="22" spans="2:26" ht="27.75" customHeight="1" x14ac:dyDescent="0.35">
      <c r="B22" s="898"/>
      <c r="C22" s="898"/>
      <c r="D22" s="816"/>
      <c r="E22" s="729"/>
      <c r="F22" s="729"/>
      <c r="G22" s="799"/>
      <c r="H22" s="823"/>
      <c r="I22" s="812"/>
      <c r="J22" s="729"/>
      <c r="K22" s="823"/>
      <c r="L22" s="21">
        <f t="shared" si="0"/>
        <v>0</v>
      </c>
      <c r="M22" s="35"/>
      <c r="N22" s="62"/>
      <c r="O22" s="63"/>
      <c r="P22" s="25">
        <f t="shared" si="1"/>
        <v>0</v>
      </c>
      <c r="Q22" s="738"/>
      <c r="R22" s="125"/>
      <c r="S22" s="38"/>
      <c r="T22" s="61"/>
      <c r="U22" s="27"/>
      <c r="V22" s="40"/>
      <c r="W22" s="41"/>
      <c r="X22" s="42"/>
      <c r="Y22" s="56"/>
      <c r="Z22" s="737"/>
    </row>
    <row r="23" spans="2:26" ht="27.75" customHeight="1" x14ac:dyDescent="0.35">
      <c r="B23" s="898"/>
      <c r="C23" s="898"/>
      <c r="D23" s="816"/>
      <c r="E23" s="729"/>
      <c r="F23" s="729"/>
      <c r="G23" s="799"/>
      <c r="H23" s="823"/>
      <c r="I23" s="812"/>
      <c r="J23" s="729"/>
      <c r="K23" s="823"/>
      <c r="L23" s="21">
        <f t="shared" si="0"/>
        <v>0</v>
      </c>
      <c r="M23" s="35"/>
      <c r="N23" s="62"/>
      <c r="O23" s="63"/>
      <c r="P23" s="25">
        <f t="shared" si="1"/>
        <v>0</v>
      </c>
      <c r="Q23" s="50"/>
      <c r="R23" s="26"/>
      <c r="S23" s="38"/>
      <c r="T23" s="61"/>
      <c r="U23" s="27"/>
      <c r="V23" s="40"/>
      <c r="W23" s="41"/>
      <c r="X23" s="42"/>
      <c r="Y23" s="56"/>
      <c r="Z23" s="737"/>
    </row>
    <row r="24" spans="2:26" ht="24" customHeight="1" x14ac:dyDescent="0.35">
      <c r="B24" s="898"/>
      <c r="C24" s="898"/>
      <c r="D24" s="816"/>
      <c r="E24" s="729"/>
      <c r="F24" s="729"/>
      <c r="G24" s="799"/>
      <c r="H24" s="823"/>
      <c r="I24" s="812"/>
      <c r="J24" s="729"/>
      <c r="K24" s="823"/>
      <c r="L24" s="21">
        <f t="shared" si="0"/>
        <v>0</v>
      </c>
      <c r="M24" s="35"/>
      <c r="N24" s="62"/>
      <c r="O24" s="63"/>
      <c r="P24" s="25" t="s">
        <v>22</v>
      </c>
      <c r="Q24" s="64"/>
      <c r="R24" s="26"/>
      <c r="S24" s="38"/>
      <c r="T24" s="61"/>
      <c r="U24" s="27"/>
      <c r="V24" s="40"/>
      <c r="W24" s="41"/>
      <c r="X24" s="42"/>
      <c r="Y24" s="52"/>
      <c r="Z24" s="736"/>
    </row>
    <row r="25" spans="2:26" ht="26.25" customHeight="1" x14ac:dyDescent="0.35">
      <c r="B25" s="898"/>
      <c r="C25" s="898"/>
      <c r="D25" s="816"/>
      <c r="E25" s="729"/>
      <c r="F25" s="729"/>
      <c r="G25" s="799"/>
      <c r="H25" s="823"/>
      <c r="I25" s="812"/>
      <c r="J25" s="729"/>
      <c r="K25" s="823"/>
      <c r="L25" s="21">
        <f t="shared" si="0"/>
        <v>0</v>
      </c>
      <c r="M25" s="35"/>
      <c r="N25" s="62"/>
      <c r="O25" s="63"/>
      <c r="P25" s="25">
        <f t="shared" si="1"/>
        <v>0</v>
      </c>
      <c r="Q25" s="50"/>
      <c r="R25" s="26"/>
      <c r="S25" s="38"/>
      <c r="T25" s="61"/>
      <c r="U25" s="27"/>
      <c r="V25" s="40"/>
      <c r="W25" s="41"/>
      <c r="X25" s="42"/>
      <c r="Y25" s="52"/>
      <c r="Z25" s="736"/>
    </row>
    <row r="26" spans="2:26" ht="27.75" customHeight="1" x14ac:dyDescent="0.35">
      <c r="B26" s="898"/>
      <c r="C26" s="898"/>
      <c r="D26" s="816"/>
      <c r="E26" s="729"/>
      <c r="F26" s="729"/>
      <c r="G26" s="799"/>
      <c r="H26" s="823"/>
      <c r="I26" s="812"/>
      <c r="J26" s="729"/>
      <c r="K26" s="823"/>
      <c r="L26" s="21">
        <f t="shared" si="0"/>
        <v>0</v>
      </c>
      <c r="M26" s="35"/>
      <c r="N26" s="62"/>
      <c r="O26" s="63"/>
      <c r="P26" s="25">
        <f t="shared" si="1"/>
        <v>0</v>
      </c>
      <c r="Q26" s="69"/>
      <c r="R26" s="70"/>
      <c r="S26" s="38"/>
      <c r="T26" s="61"/>
      <c r="U26" s="27"/>
      <c r="V26" s="40"/>
      <c r="W26" s="41"/>
      <c r="X26" s="42"/>
      <c r="Y26" s="52"/>
      <c r="Z26" s="736"/>
    </row>
    <row r="27" spans="2:26" ht="28.5" customHeight="1" x14ac:dyDescent="0.35">
      <c r="B27" s="898"/>
      <c r="C27" s="898"/>
      <c r="D27" s="816"/>
      <c r="E27" s="729"/>
      <c r="F27" s="729"/>
      <c r="G27" s="799"/>
      <c r="H27" s="823"/>
      <c r="I27" s="812"/>
      <c r="J27" s="729"/>
      <c r="K27" s="823"/>
      <c r="L27" s="21">
        <f t="shared" si="0"/>
        <v>0</v>
      </c>
      <c r="M27" s="72"/>
      <c r="N27" s="62"/>
      <c r="O27" s="63"/>
      <c r="P27" s="25">
        <f t="shared" si="1"/>
        <v>0</v>
      </c>
      <c r="Q27" s="73"/>
      <c r="R27" s="70"/>
      <c r="S27" s="38"/>
      <c r="T27" s="61"/>
      <c r="U27" s="27"/>
      <c r="V27" s="40"/>
      <c r="W27" s="41"/>
      <c r="X27" s="42"/>
      <c r="Y27" s="52"/>
      <c r="Z27" s="736"/>
    </row>
    <row r="28" spans="2:26" ht="33.75" customHeight="1" thickBot="1" x14ac:dyDescent="0.4">
      <c r="B28" s="727"/>
      <c r="C28" s="728"/>
      <c r="D28" s="776"/>
      <c r="E28" s="19"/>
      <c r="F28" s="65">
        <f t="shared" ref="F28:F63" si="2">E28*H28</f>
        <v>0</v>
      </c>
      <c r="G28" s="20"/>
      <c r="H28" s="824"/>
      <c r="I28" s="66"/>
      <c r="J28" s="67"/>
      <c r="K28" s="842"/>
      <c r="L28" s="21">
        <f t="shared" si="0"/>
        <v>0</v>
      </c>
      <c r="M28" s="72"/>
      <c r="N28" s="62"/>
      <c r="O28" s="63"/>
      <c r="P28" s="25">
        <f t="shared" si="1"/>
        <v>0</v>
      </c>
      <c r="Q28" s="69"/>
      <c r="R28" s="70"/>
      <c r="S28" s="38"/>
      <c r="T28" s="61"/>
      <c r="U28" s="27"/>
      <c r="V28" s="40"/>
      <c r="W28" s="41"/>
      <c r="X28" s="42"/>
      <c r="Y28" s="52"/>
      <c r="Z28" s="736"/>
    </row>
    <row r="29" spans="2:26" ht="30" customHeight="1" thickTop="1" thickBot="1" x14ac:dyDescent="0.4">
      <c r="B29" s="71"/>
      <c r="C29" s="59"/>
      <c r="D29" s="777"/>
      <c r="E29" s="74"/>
      <c r="F29" s="68">
        <f t="shared" si="2"/>
        <v>0</v>
      </c>
      <c r="G29" s="33"/>
      <c r="H29" s="825"/>
      <c r="I29" s="48"/>
      <c r="J29" s="49"/>
      <c r="K29" s="843"/>
      <c r="L29" s="21">
        <f t="shared" si="0"/>
        <v>0</v>
      </c>
      <c r="M29" s="72"/>
      <c r="N29" s="62"/>
      <c r="O29" s="63"/>
      <c r="P29" s="25">
        <f t="shared" si="1"/>
        <v>0</v>
      </c>
      <c r="Q29" s="730"/>
      <c r="R29" s="731"/>
      <c r="S29" s="732"/>
      <c r="T29" s="733"/>
      <c r="U29" s="201"/>
      <c r="V29" s="156"/>
      <c r="W29" s="203"/>
      <c r="X29" s="204"/>
      <c r="Y29" s="734"/>
      <c r="Z29" s="46"/>
    </row>
    <row r="30" spans="2:26" ht="27" customHeight="1" thickTop="1" thickBot="1" x14ac:dyDescent="0.4">
      <c r="B30" s="76"/>
      <c r="C30" s="59"/>
      <c r="D30" s="778"/>
      <c r="E30" s="74"/>
      <c r="F30" s="68">
        <f t="shared" si="2"/>
        <v>0</v>
      </c>
      <c r="G30" s="33"/>
      <c r="H30" s="826"/>
      <c r="I30" s="77"/>
      <c r="J30" s="78"/>
      <c r="K30" s="834"/>
      <c r="L30" s="21">
        <f t="shared" si="0"/>
        <v>0</v>
      </c>
      <c r="M30" s="72"/>
      <c r="N30" s="62"/>
      <c r="O30" s="63"/>
      <c r="P30" s="25">
        <f t="shared" si="1"/>
        <v>0</v>
      </c>
      <c r="Q30" s="79"/>
      <c r="R30" s="70"/>
      <c r="S30" s="75"/>
      <c r="T30" s="61"/>
      <c r="U30" s="27"/>
      <c r="V30" s="40"/>
      <c r="W30" s="41"/>
      <c r="X30" s="42"/>
      <c r="Y30" s="52"/>
      <c r="Z30" s="46"/>
    </row>
    <row r="31" spans="2:26" ht="38.25" customHeight="1" thickTop="1" thickBot="1" x14ac:dyDescent="0.4">
      <c r="B31" s="76"/>
      <c r="C31" s="59"/>
      <c r="D31" s="778"/>
      <c r="E31" s="32"/>
      <c r="F31" s="68">
        <f t="shared" si="2"/>
        <v>0</v>
      </c>
      <c r="G31" s="33"/>
      <c r="H31" s="826"/>
      <c r="I31" s="77"/>
      <c r="J31" s="78"/>
      <c r="K31" s="834"/>
      <c r="L31" s="21">
        <f t="shared" si="0"/>
        <v>0</v>
      </c>
      <c r="M31" s="72"/>
      <c r="N31" s="62"/>
      <c r="O31" s="63"/>
      <c r="P31" s="25">
        <f t="shared" si="1"/>
        <v>0</v>
      </c>
      <c r="Q31" s="79"/>
      <c r="R31" s="70"/>
      <c r="S31" s="75"/>
      <c r="T31" s="61"/>
      <c r="U31" s="27"/>
      <c r="V31" s="40"/>
      <c r="W31" s="41"/>
      <c r="X31" s="42"/>
      <c r="Y31" s="52"/>
      <c r="Z31" s="46"/>
    </row>
    <row r="32" spans="2:26" ht="38.25" customHeight="1" thickTop="1" thickBot="1" x14ac:dyDescent="0.4">
      <c r="B32" s="166"/>
      <c r="C32" s="59"/>
      <c r="D32" s="778"/>
      <c r="E32" s="32"/>
      <c r="F32" s="68">
        <f t="shared" si="2"/>
        <v>0</v>
      </c>
      <c r="G32" s="33"/>
      <c r="H32" s="826"/>
      <c r="I32" s="77"/>
      <c r="J32" s="78"/>
      <c r="K32" s="834"/>
      <c r="L32" s="21">
        <f t="shared" si="0"/>
        <v>0</v>
      </c>
      <c r="M32" s="72"/>
      <c r="N32" s="62"/>
      <c r="O32" s="63"/>
      <c r="P32" s="25">
        <f t="shared" si="1"/>
        <v>0</v>
      </c>
      <c r="Q32" s="79"/>
      <c r="R32" s="70"/>
      <c r="S32" s="75"/>
      <c r="T32" s="61"/>
      <c r="U32" s="27"/>
      <c r="V32" s="40"/>
      <c r="W32" s="41"/>
      <c r="X32" s="42"/>
      <c r="Y32" s="52"/>
      <c r="Z32" s="46"/>
    </row>
    <row r="33" spans="2:26" ht="27.75" customHeight="1" thickTop="1" thickBot="1" x14ac:dyDescent="0.4">
      <c r="B33" s="166"/>
      <c r="C33" s="59"/>
      <c r="D33" s="778"/>
      <c r="E33" s="32"/>
      <c r="F33" s="68">
        <f t="shared" si="2"/>
        <v>0</v>
      </c>
      <c r="G33" s="33"/>
      <c r="H33" s="826"/>
      <c r="I33" s="77"/>
      <c r="J33" s="78"/>
      <c r="K33" s="834"/>
      <c r="L33" s="21">
        <f t="shared" si="0"/>
        <v>0</v>
      </c>
      <c r="M33" s="72"/>
      <c r="N33" s="62"/>
      <c r="O33" s="63"/>
      <c r="P33" s="25">
        <f t="shared" si="1"/>
        <v>0</v>
      </c>
      <c r="Q33" s="79"/>
      <c r="R33" s="70"/>
      <c r="S33" s="75"/>
      <c r="T33" s="61"/>
      <c r="U33" s="27"/>
      <c r="V33" s="40"/>
      <c r="W33" s="41"/>
      <c r="X33" s="42"/>
      <c r="Y33" s="52"/>
      <c r="Z33" s="46"/>
    </row>
    <row r="34" spans="2:26" ht="28.5" customHeight="1" thickTop="1" thickBot="1" x14ac:dyDescent="0.4">
      <c r="B34" s="166"/>
      <c r="C34" s="59"/>
      <c r="D34" s="778"/>
      <c r="E34" s="32"/>
      <c r="F34" s="68">
        <f t="shared" si="2"/>
        <v>0</v>
      </c>
      <c r="G34" s="33"/>
      <c r="H34" s="826"/>
      <c r="I34" s="77"/>
      <c r="J34" s="78"/>
      <c r="K34" s="834"/>
      <c r="L34" s="21">
        <f t="shared" si="0"/>
        <v>0</v>
      </c>
      <c r="M34" s="72"/>
      <c r="N34" s="62"/>
      <c r="O34" s="63"/>
      <c r="P34" s="25">
        <f t="shared" si="1"/>
        <v>0</v>
      </c>
      <c r="Q34" s="69"/>
      <c r="R34" s="70"/>
      <c r="S34" s="75"/>
      <c r="T34" s="61"/>
      <c r="U34" s="40"/>
      <c r="V34" s="40"/>
      <c r="W34" s="41"/>
      <c r="X34" s="42"/>
      <c r="Y34" s="52"/>
      <c r="Z34" s="46"/>
    </row>
    <row r="35" spans="2:26" ht="22.5" customHeight="1" thickTop="1" thickBot="1" x14ac:dyDescent="0.4">
      <c r="B35" s="80"/>
      <c r="C35" s="59"/>
      <c r="D35" s="778"/>
      <c r="E35" s="32"/>
      <c r="F35" s="68">
        <f t="shared" si="2"/>
        <v>0</v>
      </c>
      <c r="G35" s="33"/>
      <c r="H35" s="826"/>
      <c r="I35" s="77"/>
      <c r="J35" s="78"/>
      <c r="K35" s="834"/>
      <c r="L35" s="21">
        <f t="shared" si="0"/>
        <v>0</v>
      </c>
      <c r="M35" s="72"/>
      <c r="N35" s="62"/>
      <c r="O35" s="63"/>
      <c r="P35" s="25">
        <f t="shared" si="1"/>
        <v>0</v>
      </c>
      <c r="Q35" s="79"/>
      <c r="R35" s="70"/>
      <c r="S35" s="75"/>
      <c r="T35" s="61"/>
      <c r="U35" s="27"/>
      <c r="V35" s="40"/>
      <c r="W35" s="41"/>
      <c r="X35" s="42"/>
      <c r="Y35" s="52"/>
      <c r="Z35" s="46"/>
    </row>
    <row r="36" spans="2:26" ht="22.5" customHeight="1" thickTop="1" thickBot="1" x14ac:dyDescent="0.4">
      <c r="B36" s="81"/>
      <c r="C36" s="59"/>
      <c r="D36" s="778"/>
      <c r="E36" s="32"/>
      <c r="F36" s="68">
        <f t="shared" si="2"/>
        <v>0</v>
      </c>
      <c r="G36" s="33"/>
      <c r="H36" s="826"/>
      <c r="I36" s="77"/>
      <c r="J36" s="78"/>
      <c r="K36" s="834"/>
      <c r="L36" s="21">
        <f t="shared" si="0"/>
        <v>0</v>
      </c>
      <c r="M36" s="72"/>
      <c r="N36" s="62"/>
      <c r="O36" s="63"/>
      <c r="P36" s="25">
        <f t="shared" si="1"/>
        <v>0</v>
      </c>
      <c r="Q36" s="79"/>
      <c r="R36" s="70"/>
      <c r="S36" s="75"/>
      <c r="T36" s="61"/>
      <c r="U36" s="27"/>
      <c r="V36" s="40"/>
      <c r="W36" s="41"/>
      <c r="X36" s="42"/>
      <c r="Y36" s="52"/>
      <c r="Z36" s="46"/>
    </row>
    <row r="37" spans="2:26" ht="22.5" customHeight="1" thickTop="1" thickBot="1" x14ac:dyDescent="0.4">
      <c r="B37" s="166"/>
      <c r="C37" s="59"/>
      <c r="D37" s="778"/>
      <c r="E37" s="32"/>
      <c r="F37" s="68">
        <f t="shared" si="2"/>
        <v>0</v>
      </c>
      <c r="G37" s="33"/>
      <c r="H37" s="826"/>
      <c r="I37" s="77"/>
      <c r="J37" s="78"/>
      <c r="K37" s="834"/>
      <c r="L37" s="21">
        <f t="shared" si="0"/>
        <v>0</v>
      </c>
      <c r="M37" s="72"/>
      <c r="N37" s="62"/>
      <c r="O37" s="63"/>
      <c r="P37" s="25">
        <f t="shared" si="1"/>
        <v>0</v>
      </c>
      <c r="Q37" s="79"/>
      <c r="R37" s="70"/>
      <c r="S37" s="75"/>
      <c r="T37" s="61"/>
      <c r="U37" s="40"/>
      <c r="V37" s="40"/>
      <c r="W37" s="41"/>
      <c r="X37" s="42"/>
      <c r="Y37" s="52"/>
      <c r="Z37" s="46"/>
    </row>
    <row r="38" spans="2:26" ht="22.5" customHeight="1" thickTop="1" thickBot="1" x14ac:dyDescent="0.4">
      <c r="B38" s="166"/>
      <c r="C38" s="59"/>
      <c r="D38" s="778"/>
      <c r="E38" s="32"/>
      <c r="F38" s="68">
        <f t="shared" si="2"/>
        <v>0</v>
      </c>
      <c r="G38" s="33"/>
      <c r="H38" s="826"/>
      <c r="I38" s="77"/>
      <c r="J38" s="78"/>
      <c r="K38" s="834"/>
      <c r="L38" s="21">
        <f t="shared" si="0"/>
        <v>0</v>
      </c>
      <c r="M38" s="72"/>
      <c r="N38" s="62"/>
      <c r="O38" s="63"/>
      <c r="P38" s="25">
        <f t="shared" si="1"/>
        <v>0</v>
      </c>
      <c r="Q38" s="79"/>
      <c r="R38" s="70"/>
      <c r="S38" s="38"/>
      <c r="T38" s="61"/>
      <c r="U38" s="40"/>
      <c r="V38" s="40"/>
      <c r="W38" s="41"/>
      <c r="X38" s="42"/>
      <c r="Y38" s="52"/>
      <c r="Z38" s="46"/>
    </row>
    <row r="39" spans="2:26" ht="22.5" customHeight="1" thickTop="1" thickBot="1" x14ac:dyDescent="0.4">
      <c r="B39" s="47"/>
      <c r="C39" s="82"/>
      <c r="D39" s="778"/>
      <c r="E39" s="32"/>
      <c r="F39" s="68">
        <f t="shared" si="2"/>
        <v>0</v>
      </c>
      <c r="G39" s="33"/>
      <c r="H39" s="826"/>
      <c r="I39" s="77"/>
      <c r="J39" s="78"/>
      <c r="K39" s="834"/>
      <c r="L39" s="21">
        <f t="shared" si="0"/>
        <v>0</v>
      </c>
      <c r="M39" s="72"/>
      <c r="N39" s="62"/>
      <c r="O39" s="63"/>
      <c r="P39" s="25">
        <f t="shared" si="1"/>
        <v>0</v>
      </c>
      <c r="Q39" s="79"/>
      <c r="R39" s="70"/>
      <c r="S39" s="83"/>
      <c r="T39" s="39"/>
      <c r="U39" s="40"/>
      <c r="V39" s="40"/>
      <c r="W39" s="41"/>
      <c r="X39" s="42"/>
      <c r="Y39" s="52"/>
      <c r="Z39" s="46"/>
    </row>
    <row r="40" spans="2:26" ht="24.75" thickTop="1" thickBot="1" x14ac:dyDescent="0.4">
      <c r="B40" s="84"/>
      <c r="C40" s="85"/>
      <c r="D40" s="779"/>
      <c r="E40" s="32"/>
      <c r="F40" s="68">
        <f t="shared" si="2"/>
        <v>0</v>
      </c>
      <c r="G40" s="33"/>
      <c r="H40" s="826"/>
      <c r="I40" s="77"/>
      <c r="J40" s="78"/>
      <c r="K40" s="834"/>
      <c r="L40" s="21">
        <f t="shared" si="0"/>
        <v>0</v>
      </c>
      <c r="M40" s="72"/>
      <c r="N40" s="62"/>
      <c r="O40" s="63"/>
      <c r="P40" s="25">
        <f t="shared" si="1"/>
        <v>0</v>
      </c>
      <c r="Q40" s="86"/>
      <c r="R40" s="87"/>
      <c r="S40" s="88"/>
      <c r="T40" s="39"/>
      <c r="U40" s="40"/>
      <c r="V40" s="40"/>
      <c r="W40" s="41"/>
      <c r="X40" s="42"/>
      <c r="Y40" s="52"/>
      <c r="Z40" s="46"/>
    </row>
    <row r="41" spans="2:26" ht="30.75" customHeight="1" thickTop="1" thickBot="1" x14ac:dyDescent="0.4">
      <c r="B41" s="89"/>
      <c r="C41" s="85"/>
      <c r="D41" s="779"/>
      <c r="E41" s="32"/>
      <c r="F41" s="68">
        <f t="shared" si="2"/>
        <v>0</v>
      </c>
      <c r="G41" s="33"/>
      <c r="H41" s="826"/>
      <c r="I41" s="77"/>
      <c r="J41" s="78"/>
      <c r="K41" s="834"/>
      <c r="L41" s="21">
        <f t="shared" si="0"/>
        <v>0</v>
      </c>
      <c r="M41" s="72"/>
      <c r="N41" s="62"/>
      <c r="O41" s="63"/>
      <c r="P41" s="25">
        <f t="shared" si="1"/>
        <v>0</v>
      </c>
      <c r="Q41" s="79"/>
      <c r="R41" s="70"/>
      <c r="S41" s="88"/>
      <c r="T41" s="39"/>
      <c r="U41" s="40"/>
      <c r="V41" s="40"/>
      <c r="W41" s="41"/>
      <c r="X41" s="42"/>
      <c r="Y41" s="52"/>
      <c r="Z41" s="46"/>
    </row>
    <row r="42" spans="2:26" ht="25.5" customHeight="1" thickTop="1" thickBot="1" x14ac:dyDescent="0.4">
      <c r="B42" s="89"/>
      <c r="C42" s="85"/>
      <c r="D42" s="779"/>
      <c r="E42" s="32"/>
      <c r="F42" s="68">
        <f t="shared" si="2"/>
        <v>0</v>
      </c>
      <c r="G42" s="33"/>
      <c r="H42" s="826"/>
      <c r="I42" s="77"/>
      <c r="J42" s="78"/>
      <c r="K42" s="834"/>
      <c r="L42" s="21">
        <f t="shared" si="0"/>
        <v>0</v>
      </c>
      <c r="M42" s="72"/>
      <c r="N42" s="62"/>
      <c r="O42" s="63"/>
      <c r="P42" s="25">
        <f t="shared" si="1"/>
        <v>0</v>
      </c>
      <c r="Q42" s="79"/>
      <c r="R42" s="70"/>
      <c r="S42" s="88"/>
      <c r="T42" s="39"/>
      <c r="U42" s="40"/>
      <c r="V42" s="40"/>
      <c r="W42" s="41"/>
      <c r="X42" s="42"/>
      <c r="Y42" s="52"/>
      <c r="Z42" s="46"/>
    </row>
    <row r="43" spans="2:26" ht="20.25" customHeight="1" thickTop="1" thickBot="1" x14ac:dyDescent="0.4">
      <c r="B43" s="90"/>
      <c r="C43" s="85"/>
      <c r="D43" s="779"/>
      <c r="E43" s="32"/>
      <c r="F43" s="68">
        <f t="shared" si="2"/>
        <v>0</v>
      </c>
      <c r="G43" s="33"/>
      <c r="H43" s="826"/>
      <c r="I43" s="77"/>
      <c r="J43" s="78"/>
      <c r="K43" s="834"/>
      <c r="L43" s="21">
        <f t="shared" si="0"/>
        <v>0</v>
      </c>
      <c r="M43" s="72"/>
      <c r="N43" s="62"/>
      <c r="O43" s="63"/>
      <c r="P43" s="25">
        <f t="shared" si="1"/>
        <v>0</v>
      </c>
      <c r="Q43" s="79"/>
      <c r="R43" s="70"/>
      <c r="S43" s="88"/>
      <c r="T43" s="39"/>
      <c r="U43" s="40"/>
      <c r="V43" s="40"/>
      <c r="W43" s="41"/>
      <c r="X43" s="42"/>
      <c r="Y43" s="52"/>
      <c r="Z43" s="91"/>
    </row>
    <row r="44" spans="2:26" ht="24" customHeight="1" thickTop="1" thickBot="1" x14ac:dyDescent="0.4">
      <c r="B44" s="92"/>
      <c r="C44" s="85"/>
      <c r="D44" s="779"/>
      <c r="E44" s="32"/>
      <c r="F44" s="68">
        <f t="shared" si="2"/>
        <v>0</v>
      </c>
      <c r="G44" s="33"/>
      <c r="H44" s="826"/>
      <c r="I44" s="77"/>
      <c r="J44" s="78"/>
      <c r="K44" s="834"/>
      <c r="L44" s="21">
        <f t="shared" si="0"/>
        <v>0</v>
      </c>
      <c r="M44" s="72"/>
      <c r="N44" s="62"/>
      <c r="O44" s="63"/>
      <c r="P44" s="25">
        <f t="shared" si="1"/>
        <v>0</v>
      </c>
      <c r="Q44" s="79"/>
      <c r="R44" s="70"/>
      <c r="S44" s="88"/>
      <c r="T44" s="39"/>
      <c r="U44" s="40"/>
      <c r="V44" s="40"/>
      <c r="W44" s="41"/>
      <c r="X44" s="42"/>
      <c r="Y44" s="52"/>
      <c r="Z44" s="91"/>
    </row>
    <row r="45" spans="2:26" ht="26.25" customHeight="1" thickTop="1" thickBot="1" x14ac:dyDescent="0.4">
      <c r="B45" s="92"/>
      <c r="C45" s="85"/>
      <c r="D45" s="779"/>
      <c r="E45" s="32"/>
      <c r="F45" s="68">
        <f t="shared" si="2"/>
        <v>0</v>
      </c>
      <c r="G45" s="33"/>
      <c r="H45" s="826"/>
      <c r="I45" s="77"/>
      <c r="J45" s="78"/>
      <c r="K45" s="834"/>
      <c r="L45" s="21">
        <f t="shared" si="0"/>
        <v>0</v>
      </c>
      <c r="M45" s="72"/>
      <c r="N45" s="62"/>
      <c r="O45" s="63"/>
      <c r="P45" s="25">
        <f t="shared" si="1"/>
        <v>0</v>
      </c>
      <c r="Q45" s="79"/>
      <c r="R45" s="70"/>
      <c r="S45" s="88"/>
      <c r="T45" s="39"/>
      <c r="U45" s="40"/>
      <c r="V45" s="40"/>
      <c r="W45" s="41"/>
      <c r="X45" s="42"/>
      <c r="Y45" s="52"/>
      <c r="Z45" s="91"/>
    </row>
    <row r="46" spans="2:26" ht="20.25" customHeight="1" thickTop="1" thickBot="1" x14ac:dyDescent="0.4">
      <c r="B46" s="93"/>
      <c r="C46" s="85"/>
      <c r="D46" s="779"/>
      <c r="E46" s="32"/>
      <c r="F46" s="68">
        <f t="shared" si="2"/>
        <v>0</v>
      </c>
      <c r="G46" s="33"/>
      <c r="H46" s="826"/>
      <c r="I46" s="77"/>
      <c r="J46" s="78"/>
      <c r="K46" s="834"/>
      <c r="L46" s="21">
        <f t="shared" si="0"/>
        <v>0</v>
      </c>
      <c r="M46" s="72"/>
      <c r="N46" s="62"/>
      <c r="O46" s="63"/>
      <c r="P46" s="25">
        <f t="shared" si="1"/>
        <v>0</v>
      </c>
      <c r="Q46" s="79"/>
      <c r="R46" s="70"/>
      <c r="S46" s="88"/>
      <c r="T46" s="39"/>
      <c r="U46" s="40"/>
      <c r="V46" s="40"/>
      <c r="W46" s="41"/>
      <c r="X46" s="42"/>
      <c r="Y46" s="52"/>
      <c r="Z46" s="91"/>
    </row>
    <row r="47" spans="2:26" ht="20.25" customHeight="1" thickTop="1" thickBot="1" x14ac:dyDescent="0.4">
      <c r="B47" s="89"/>
      <c r="C47" s="85"/>
      <c r="D47" s="779"/>
      <c r="E47" s="32"/>
      <c r="F47" s="68">
        <f t="shared" si="2"/>
        <v>0</v>
      </c>
      <c r="G47" s="33"/>
      <c r="H47" s="826"/>
      <c r="I47" s="77"/>
      <c r="J47" s="78"/>
      <c r="K47" s="834"/>
      <c r="L47" s="21">
        <f t="shared" si="0"/>
        <v>0</v>
      </c>
      <c r="M47" s="72"/>
      <c r="N47" s="62"/>
      <c r="O47" s="63"/>
      <c r="P47" s="25">
        <f t="shared" si="1"/>
        <v>0</v>
      </c>
      <c r="Q47" s="79"/>
      <c r="R47" s="70"/>
      <c r="S47" s="88"/>
      <c r="T47" s="39"/>
      <c r="U47" s="40"/>
      <c r="V47" s="40"/>
      <c r="W47" s="41"/>
      <c r="X47" s="42"/>
      <c r="Y47" s="52"/>
      <c r="Z47" s="94"/>
    </row>
    <row r="48" spans="2:26" ht="24.75" thickTop="1" thickBot="1" x14ac:dyDescent="0.4">
      <c r="B48" s="89"/>
      <c r="C48" s="85"/>
      <c r="D48" s="779"/>
      <c r="E48" s="32"/>
      <c r="F48" s="68">
        <f t="shared" si="2"/>
        <v>0</v>
      </c>
      <c r="G48" s="33"/>
      <c r="H48" s="826"/>
      <c r="I48" s="77"/>
      <c r="J48" s="78"/>
      <c r="K48" s="834"/>
      <c r="L48" s="21">
        <f t="shared" si="0"/>
        <v>0</v>
      </c>
      <c r="M48" s="72"/>
      <c r="N48" s="62"/>
      <c r="O48" s="63"/>
      <c r="P48" s="25">
        <f t="shared" si="1"/>
        <v>0</v>
      </c>
      <c r="Q48" s="95"/>
      <c r="R48" s="741"/>
      <c r="S48" s="88"/>
      <c r="T48" s="39"/>
      <c r="U48" s="40"/>
      <c r="V48" s="40"/>
      <c r="W48" s="41"/>
      <c r="X48" s="42"/>
      <c r="Y48" s="52"/>
      <c r="Z48" s="94"/>
    </row>
    <row r="49" spans="2:27" ht="24.75" thickTop="1" thickBot="1" x14ac:dyDescent="0.4">
      <c r="B49" s="89"/>
      <c r="C49" s="85"/>
      <c r="D49" s="779"/>
      <c r="E49" s="32"/>
      <c r="F49" s="68">
        <f t="shared" si="2"/>
        <v>0</v>
      </c>
      <c r="G49" s="33"/>
      <c r="H49" s="826"/>
      <c r="I49" s="77"/>
      <c r="J49" s="78"/>
      <c r="K49" s="834"/>
      <c r="L49" s="21">
        <f t="shared" si="0"/>
        <v>0</v>
      </c>
      <c r="M49" s="72"/>
      <c r="N49" s="62"/>
      <c r="O49" s="63"/>
      <c r="P49" s="25">
        <f t="shared" si="1"/>
        <v>0</v>
      </c>
      <c r="Q49" s="96"/>
      <c r="R49" s="741"/>
      <c r="S49" s="88"/>
      <c r="T49" s="39"/>
      <c r="U49" s="40"/>
      <c r="V49" s="40"/>
      <c r="W49" s="41"/>
      <c r="X49" s="42"/>
      <c r="Y49" s="52"/>
      <c r="Z49" s="94"/>
    </row>
    <row r="50" spans="2:27" ht="24.75" thickTop="1" thickBot="1" x14ac:dyDescent="0.4">
      <c r="B50" s="92"/>
      <c r="C50" s="85"/>
      <c r="D50" s="779"/>
      <c r="E50" s="32"/>
      <c r="F50" s="68">
        <f t="shared" si="2"/>
        <v>0</v>
      </c>
      <c r="G50" s="33"/>
      <c r="H50" s="826"/>
      <c r="I50" s="77"/>
      <c r="J50" s="78"/>
      <c r="K50" s="834"/>
      <c r="L50" s="21">
        <f t="shared" si="0"/>
        <v>0</v>
      </c>
      <c r="M50" s="72"/>
      <c r="N50" s="62"/>
      <c r="O50" s="63"/>
      <c r="P50" s="25">
        <f t="shared" si="1"/>
        <v>0</v>
      </c>
      <c r="Q50" s="79"/>
      <c r="R50" s="70"/>
      <c r="S50" s="742"/>
      <c r="T50" s="743"/>
      <c r="U50" s="40"/>
      <c r="V50" s="40"/>
      <c r="W50" s="41"/>
      <c r="X50" s="42"/>
      <c r="Y50" s="52"/>
      <c r="Z50" s="94"/>
    </row>
    <row r="51" spans="2:27" ht="24.75" thickTop="1" thickBot="1" x14ac:dyDescent="0.4">
      <c r="B51" s="97"/>
      <c r="C51" s="85"/>
      <c r="D51" s="779"/>
      <c r="E51" s="32"/>
      <c r="F51" s="68">
        <f t="shared" si="2"/>
        <v>0</v>
      </c>
      <c r="G51" s="33"/>
      <c r="H51" s="826"/>
      <c r="I51" s="77"/>
      <c r="J51" s="78"/>
      <c r="K51" s="834"/>
      <c r="L51" s="21">
        <f t="shared" si="0"/>
        <v>0</v>
      </c>
      <c r="M51" s="72"/>
      <c r="N51" s="62"/>
      <c r="O51" s="63"/>
      <c r="P51" s="25">
        <f t="shared" si="1"/>
        <v>0</v>
      </c>
      <c r="Q51" s="79"/>
      <c r="R51" s="70"/>
      <c r="S51" s="742"/>
      <c r="T51" s="743"/>
      <c r="U51" s="40"/>
      <c r="V51" s="40"/>
      <c r="W51" s="41"/>
      <c r="X51" s="42"/>
      <c r="Y51" s="52"/>
      <c r="Z51" s="94"/>
    </row>
    <row r="52" spans="2:27" ht="24.75" thickTop="1" thickBot="1" x14ac:dyDescent="0.4">
      <c r="B52" s="98"/>
      <c r="C52" s="85"/>
      <c r="D52" s="779"/>
      <c r="E52" s="99"/>
      <c r="F52" s="68">
        <f t="shared" si="2"/>
        <v>0</v>
      </c>
      <c r="G52" s="33"/>
      <c r="H52" s="826"/>
      <c r="I52" s="77"/>
      <c r="J52" s="78"/>
      <c r="K52" s="834"/>
      <c r="L52" s="21">
        <f t="shared" si="0"/>
        <v>0</v>
      </c>
      <c r="M52" s="72"/>
      <c r="N52" s="62"/>
      <c r="O52" s="63"/>
      <c r="P52" s="25">
        <f t="shared" si="1"/>
        <v>0</v>
      </c>
      <c r="Q52" s="79"/>
      <c r="R52" s="70"/>
      <c r="S52" s="88"/>
      <c r="T52" s="39"/>
      <c r="U52" s="40"/>
      <c r="V52" s="40"/>
      <c r="W52" s="41"/>
      <c r="X52" s="42"/>
      <c r="Y52" s="52"/>
      <c r="Z52" s="91"/>
    </row>
    <row r="53" spans="2:27" ht="24.75" thickTop="1" thickBot="1" x14ac:dyDescent="0.4">
      <c r="B53" s="93"/>
      <c r="C53" s="85"/>
      <c r="D53" s="779"/>
      <c r="E53" s="99"/>
      <c r="F53" s="68">
        <f t="shared" si="2"/>
        <v>0</v>
      </c>
      <c r="G53" s="33"/>
      <c r="H53" s="826"/>
      <c r="I53" s="77"/>
      <c r="J53" s="78"/>
      <c r="K53" s="834"/>
      <c r="L53" s="21">
        <f t="shared" si="0"/>
        <v>0</v>
      </c>
      <c r="M53" s="72"/>
      <c r="N53" s="62"/>
      <c r="O53" s="63"/>
      <c r="P53" s="25">
        <f t="shared" si="1"/>
        <v>0</v>
      </c>
      <c r="Q53" s="79"/>
      <c r="R53" s="70"/>
      <c r="S53" s="88"/>
      <c r="T53" s="39"/>
      <c r="U53" s="40"/>
      <c r="V53" s="40"/>
      <c r="W53" s="41"/>
      <c r="X53" s="42"/>
      <c r="Y53" s="52"/>
      <c r="Z53" s="91"/>
    </row>
    <row r="54" spans="2:27" ht="24.75" thickTop="1" thickBot="1" x14ac:dyDescent="0.4">
      <c r="B54" s="92"/>
      <c r="C54" s="85"/>
      <c r="D54" s="779"/>
      <c r="E54" s="99"/>
      <c r="F54" s="68">
        <f t="shared" si="2"/>
        <v>0</v>
      </c>
      <c r="G54" s="33"/>
      <c r="H54" s="826"/>
      <c r="I54" s="77"/>
      <c r="J54" s="78"/>
      <c r="K54" s="834"/>
      <c r="L54" s="21">
        <f t="shared" si="0"/>
        <v>0</v>
      </c>
      <c r="M54" s="72"/>
      <c r="N54" s="62"/>
      <c r="O54" s="63"/>
      <c r="P54" s="25">
        <f t="shared" si="1"/>
        <v>0</v>
      </c>
      <c r="Q54" s="79"/>
      <c r="R54" s="70"/>
      <c r="S54" s="88"/>
      <c r="T54" s="39"/>
      <c r="U54" s="40"/>
      <c r="V54" s="40"/>
      <c r="W54" s="41"/>
      <c r="X54" s="42"/>
      <c r="Y54" s="52"/>
      <c r="Z54" s="91"/>
    </row>
    <row r="55" spans="2:27" ht="24.75" thickTop="1" thickBot="1" x14ac:dyDescent="0.4">
      <c r="B55" s="93"/>
      <c r="C55" s="85"/>
      <c r="D55" s="779"/>
      <c r="E55" s="99"/>
      <c r="F55" s="68">
        <f t="shared" si="2"/>
        <v>0</v>
      </c>
      <c r="G55" s="33"/>
      <c r="H55" s="826"/>
      <c r="I55" s="77"/>
      <c r="J55" s="78"/>
      <c r="K55" s="834"/>
      <c r="L55" s="21">
        <f t="shared" si="0"/>
        <v>0</v>
      </c>
      <c r="M55" s="72"/>
      <c r="N55" s="62"/>
      <c r="O55" s="63"/>
      <c r="P55" s="25">
        <f t="shared" si="1"/>
        <v>0</v>
      </c>
      <c r="Q55" s="79"/>
      <c r="R55" s="70"/>
      <c r="S55" s="88"/>
      <c r="T55" s="39"/>
      <c r="U55" s="40"/>
      <c r="V55" s="40"/>
      <c r="W55" s="41"/>
      <c r="X55" s="42"/>
      <c r="Y55" s="52"/>
      <c r="Z55" s="91"/>
    </row>
    <row r="56" spans="2:27" ht="24.75" thickTop="1" thickBot="1" x14ac:dyDescent="0.4">
      <c r="B56" s="93"/>
      <c r="C56" s="85"/>
      <c r="D56" s="779"/>
      <c r="E56" s="99"/>
      <c r="F56" s="68">
        <f t="shared" si="2"/>
        <v>0</v>
      </c>
      <c r="G56" s="33"/>
      <c r="H56" s="826"/>
      <c r="I56" s="77"/>
      <c r="J56" s="78"/>
      <c r="K56" s="834"/>
      <c r="L56" s="21">
        <f t="shared" si="0"/>
        <v>0</v>
      </c>
      <c r="M56" s="72"/>
      <c r="N56" s="62"/>
      <c r="O56" s="63"/>
      <c r="P56" s="25">
        <f t="shared" si="1"/>
        <v>0</v>
      </c>
      <c r="Q56" s="79"/>
      <c r="R56" s="70"/>
      <c r="S56" s="88"/>
      <c r="T56" s="39"/>
      <c r="U56" s="40"/>
      <c r="V56" s="40"/>
      <c r="W56" s="41"/>
      <c r="X56" s="42"/>
      <c r="Y56" s="52"/>
      <c r="Z56" s="91"/>
    </row>
    <row r="57" spans="2:27" ht="24.75" thickTop="1" thickBot="1" x14ac:dyDescent="0.4">
      <c r="B57" s="92"/>
      <c r="C57" s="93"/>
      <c r="D57" s="780"/>
      <c r="E57" s="99"/>
      <c r="F57" s="68">
        <f t="shared" si="2"/>
        <v>0</v>
      </c>
      <c r="G57" s="33"/>
      <c r="H57" s="826"/>
      <c r="I57" s="77"/>
      <c r="J57" s="78"/>
      <c r="K57" s="834"/>
      <c r="L57" s="21">
        <f t="shared" si="0"/>
        <v>0</v>
      </c>
      <c r="M57" s="72"/>
      <c r="N57" s="62"/>
      <c r="O57" s="63"/>
      <c r="P57" s="25">
        <f t="shared" si="1"/>
        <v>0</v>
      </c>
      <c r="Q57" s="79"/>
      <c r="R57" s="70"/>
      <c r="S57" s="88"/>
      <c r="T57" s="39"/>
      <c r="U57" s="40"/>
      <c r="V57" s="40"/>
      <c r="W57" s="41"/>
      <c r="X57" s="42"/>
      <c r="Y57" s="52"/>
      <c r="Z57" s="91"/>
    </row>
    <row r="58" spans="2:27" ht="24.75" thickTop="1" thickBot="1" x14ac:dyDescent="0.4">
      <c r="B58" s="93"/>
      <c r="C58" s="93"/>
      <c r="D58" s="780"/>
      <c r="E58" s="99"/>
      <c r="F58" s="68">
        <f t="shared" si="2"/>
        <v>0</v>
      </c>
      <c r="G58" s="33"/>
      <c r="H58" s="826"/>
      <c r="I58" s="77"/>
      <c r="J58" s="78"/>
      <c r="K58" s="834"/>
      <c r="L58" s="21">
        <f t="shared" si="0"/>
        <v>0</v>
      </c>
      <c r="M58" s="72"/>
      <c r="N58" s="62"/>
      <c r="O58" s="63"/>
      <c r="P58" s="25">
        <f t="shared" si="1"/>
        <v>0</v>
      </c>
      <c r="Q58" s="79"/>
      <c r="R58" s="70"/>
      <c r="S58" s="88"/>
      <c r="T58" s="39"/>
      <c r="U58" s="40"/>
      <c r="V58" s="40"/>
      <c r="W58" s="41"/>
      <c r="X58" s="42"/>
      <c r="Z58" s="102"/>
    </row>
    <row r="59" spans="2:27" ht="24.75" thickTop="1" thickBot="1" x14ac:dyDescent="0.4">
      <c r="B59" s="93"/>
      <c r="C59" s="93"/>
      <c r="D59" s="780"/>
      <c r="E59" s="99"/>
      <c r="F59" s="68">
        <f t="shared" si="2"/>
        <v>0</v>
      </c>
      <c r="G59" s="33"/>
      <c r="H59" s="826"/>
      <c r="I59" s="77"/>
      <c r="J59" s="78"/>
      <c r="K59" s="834"/>
      <c r="L59" s="21">
        <f t="shared" si="0"/>
        <v>0</v>
      </c>
      <c r="M59" s="72"/>
      <c r="N59" s="62"/>
      <c r="O59" s="63"/>
      <c r="P59" s="25">
        <f t="shared" si="1"/>
        <v>0</v>
      </c>
      <c r="Q59" s="79"/>
      <c r="R59" s="70"/>
      <c r="S59" s="88"/>
      <c r="T59" s="39"/>
      <c r="U59" s="40"/>
      <c r="V59" s="40"/>
      <c r="W59" s="41"/>
      <c r="X59" s="42"/>
    </row>
    <row r="60" spans="2:27" ht="24.75" thickTop="1" thickBot="1" x14ac:dyDescent="0.4">
      <c r="B60" s="92"/>
      <c r="C60" s="90"/>
      <c r="D60" s="780"/>
      <c r="E60" s="99"/>
      <c r="F60" s="68">
        <f t="shared" si="2"/>
        <v>0</v>
      </c>
      <c r="G60" s="33"/>
      <c r="H60" s="826"/>
      <c r="I60" s="77"/>
      <c r="J60" s="78"/>
      <c r="K60" s="834"/>
      <c r="L60" s="21">
        <f t="shared" si="0"/>
        <v>0</v>
      </c>
      <c r="M60" s="72"/>
      <c r="N60" s="62"/>
      <c r="O60" s="63"/>
      <c r="P60" s="25">
        <f t="shared" si="1"/>
        <v>0</v>
      </c>
      <c r="Q60" s="79"/>
      <c r="R60" s="70"/>
      <c r="S60" s="88"/>
      <c r="T60" s="39"/>
      <c r="U60" s="40"/>
      <c r="V60" s="40"/>
      <c r="W60" s="41"/>
      <c r="X60" s="42"/>
    </row>
    <row r="61" spans="2:27" ht="24.75" thickTop="1" thickBot="1" x14ac:dyDescent="0.4">
      <c r="B61" s="92"/>
      <c r="C61" s="90"/>
      <c r="D61" s="780"/>
      <c r="E61" s="100"/>
      <c r="F61" s="68">
        <f t="shared" si="2"/>
        <v>0</v>
      </c>
      <c r="G61" s="33"/>
      <c r="H61" s="826"/>
      <c r="I61" s="77"/>
      <c r="J61" s="78"/>
      <c r="K61" s="834"/>
      <c r="L61" s="21">
        <f t="shared" si="0"/>
        <v>0</v>
      </c>
      <c r="M61" s="72"/>
      <c r="N61" s="62"/>
      <c r="O61" s="63"/>
      <c r="P61" s="25">
        <f t="shared" si="1"/>
        <v>0</v>
      </c>
      <c r="Q61" s="79"/>
      <c r="R61" s="70"/>
      <c r="S61" s="88"/>
      <c r="T61" s="39"/>
      <c r="U61" s="40"/>
      <c r="V61" s="40"/>
      <c r="W61" s="41"/>
      <c r="X61" s="42"/>
    </row>
    <row r="62" spans="2:27" ht="24.75" thickTop="1" thickBot="1" x14ac:dyDescent="0.4">
      <c r="B62" s="92"/>
      <c r="C62" s="90"/>
      <c r="D62" s="780"/>
      <c r="E62" s="100"/>
      <c r="F62" s="68">
        <f t="shared" si="2"/>
        <v>0</v>
      </c>
      <c r="G62" s="33"/>
      <c r="H62" s="826"/>
      <c r="I62" s="77"/>
      <c r="J62" s="78"/>
      <c r="K62" s="834"/>
      <c r="L62" s="21">
        <f t="shared" si="0"/>
        <v>0</v>
      </c>
      <c r="M62" s="72"/>
      <c r="N62" s="62"/>
      <c r="O62" s="63"/>
      <c r="P62" s="25">
        <f t="shared" si="1"/>
        <v>0</v>
      </c>
      <c r="Q62" s="79"/>
      <c r="R62" s="70"/>
      <c r="S62" s="88"/>
      <c r="T62" s="39"/>
      <c r="U62" s="40"/>
      <c r="V62" s="40"/>
      <c r="W62" s="41"/>
      <c r="X62" s="42"/>
    </row>
    <row r="63" spans="2:27" ht="24" thickTop="1" x14ac:dyDescent="0.35">
      <c r="B63" s="105"/>
      <c r="C63" s="106"/>
      <c r="D63" s="781"/>
      <c r="E63" s="107"/>
      <c r="F63" s="68">
        <f t="shared" si="2"/>
        <v>0</v>
      </c>
      <c r="G63" s="108"/>
      <c r="H63" s="827"/>
      <c r="I63" s="109"/>
      <c r="J63" s="110"/>
      <c r="K63" s="844"/>
      <c r="L63" s="21">
        <f t="shared" si="0"/>
        <v>0</v>
      </c>
      <c r="M63" s="111"/>
      <c r="N63" s="112"/>
      <c r="O63" s="113"/>
      <c r="P63" s="25">
        <f t="shared" si="1"/>
        <v>0</v>
      </c>
      <c r="Q63" s="114"/>
      <c r="R63" s="744"/>
      <c r="S63" s="745"/>
      <c r="T63" s="746"/>
      <c r="U63" s="747"/>
      <c r="V63" s="115"/>
      <c r="W63" s="116"/>
      <c r="X63" s="117"/>
    </row>
    <row r="64" spans="2:27" s="130" customFormat="1" ht="30.75" customHeight="1" x14ac:dyDescent="0.25">
      <c r="B64" s="118"/>
      <c r="C64" s="118"/>
      <c r="D64" s="817"/>
      <c r="E64" s="118"/>
      <c r="F64" s="118"/>
      <c r="G64" s="819"/>
      <c r="H64" s="828"/>
      <c r="I64" s="813"/>
      <c r="J64" s="118"/>
      <c r="K64" s="828"/>
      <c r="L64" s="21">
        <f t="shared" si="0"/>
        <v>0</v>
      </c>
      <c r="M64" s="120"/>
      <c r="N64" s="121"/>
      <c r="O64" s="122"/>
      <c r="P64" s="123">
        <f t="shared" si="1"/>
        <v>0</v>
      </c>
      <c r="Q64" s="124"/>
      <c r="R64" s="125"/>
      <c r="S64" s="88"/>
      <c r="T64" s="126"/>
      <c r="U64" s="40"/>
      <c r="V64" s="40"/>
      <c r="W64" s="28"/>
      <c r="X64" s="29"/>
      <c r="Y64" s="127"/>
      <c r="Z64" s="128"/>
      <c r="AA64" s="129"/>
    </row>
    <row r="65" spans="2:27" ht="45" customHeight="1" x14ac:dyDescent="0.3">
      <c r="B65" s="903" t="s">
        <v>59</v>
      </c>
      <c r="C65" s="899" t="s">
        <v>60</v>
      </c>
      <c r="D65" s="807" t="s">
        <v>61</v>
      </c>
      <c r="E65" s="806"/>
      <c r="F65" s="806"/>
      <c r="G65" s="806">
        <v>679</v>
      </c>
      <c r="H65" s="829">
        <v>18432.38</v>
      </c>
      <c r="I65" s="814">
        <v>45297</v>
      </c>
      <c r="J65" s="806"/>
      <c r="K65" s="829">
        <v>18432.38</v>
      </c>
      <c r="L65" s="801">
        <f>K65-H65</f>
        <v>0</v>
      </c>
      <c r="M65" s="35">
        <v>58</v>
      </c>
      <c r="N65" s="121"/>
      <c r="O65" s="122"/>
      <c r="P65" s="123">
        <f t="shared" si="1"/>
        <v>1069078.04</v>
      </c>
      <c r="Q65" s="124"/>
      <c r="R65" s="125"/>
      <c r="S65" s="132"/>
      <c r="T65" s="126"/>
      <c r="U65" s="133"/>
      <c r="V65" s="133"/>
      <c r="W65" s="28"/>
      <c r="X65" s="134"/>
      <c r="Y65" s="127"/>
      <c r="Z65" s="128"/>
      <c r="AA65" s="135"/>
    </row>
    <row r="66" spans="2:27" ht="45.75" customHeight="1" thickBot="1" x14ac:dyDescent="0.3">
      <c r="B66" s="854" t="s">
        <v>65</v>
      </c>
      <c r="C66" s="809" t="s">
        <v>66</v>
      </c>
      <c r="D66" s="857">
        <v>11600</v>
      </c>
      <c r="E66" s="118"/>
      <c r="F66" s="118"/>
      <c r="G66" s="819">
        <v>58</v>
      </c>
      <c r="H66" s="828">
        <v>1529.02</v>
      </c>
      <c r="I66" s="860">
        <v>45297</v>
      </c>
      <c r="J66" s="118"/>
      <c r="K66" s="828">
        <v>1529.02</v>
      </c>
      <c r="L66" s="21">
        <f t="shared" si="0"/>
        <v>0</v>
      </c>
      <c r="M66" s="120">
        <v>80</v>
      </c>
      <c r="N66" s="121"/>
      <c r="O66" s="122"/>
      <c r="P66" s="123">
        <f t="shared" si="1"/>
        <v>122321.60000000001</v>
      </c>
      <c r="Q66" s="863"/>
      <c r="R66" s="864"/>
      <c r="S66" s="136"/>
      <c r="T66" s="126"/>
      <c r="U66" s="133"/>
      <c r="V66" s="133"/>
      <c r="W66" s="28"/>
      <c r="X66" s="134"/>
      <c r="Y66" s="127"/>
      <c r="Z66" s="128"/>
      <c r="AA66" s="135"/>
    </row>
    <row r="67" spans="2:27" ht="30.75" customHeight="1" x14ac:dyDescent="0.25">
      <c r="B67" s="878" t="s">
        <v>73</v>
      </c>
      <c r="C67" s="856" t="s">
        <v>74</v>
      </c>
      <c r="D67" s="880">
        <v>11610</v>
      </c>
      <c r="E67" s="853"/>
      <c r="F67" s="118"/>
      <c r="G67" s="819"/>
      <c r="H67" s="859">
        <v>1316.6</v>
      </c>
      <c r="I67" s="882">
        <v>45302</v>
      </c>
      <c r="J67" s="853"/>
      <c r="K67" s="828">
        <v>1316.6</v>
      </c>
      <c r="L67" s="137">
        <f t="shared" si="0"/>
        <v>0</v>
      </c>
      <c r="M67" s="120">
        <v>118</v>
      </c>
      <c r="N67" s="121"/>
      <c r="O67" s="122"/>
      <c r="P67" s="138">
        <f t="shared" si="1"/>
        <v>155358.79999999999</v>
      </c>
      <c r="Q67" s="884"/>
      <c r="R67" s="886"/>
      <c r="S67" s="862"/>
      <c r="T67" s="126"/>
      <c r="U67" s="133"/>
      <c r="V67" s="133"/>
      <c r="W67" s="28"/>
      <c r="X67" s="134"/>
      <c r="Y67" s="127"/>
      <c r="Z67" s="128"/>
      <c r="AA67" s="135"/>
    </row>
    <row r="68" spans="2:27" ht="30.75" customHeight="1" thickBot="1" x14ac:dyDescent="0.3">
      <c r="B68" s="879"/>
      <c r="C68" s="856" t="s">
        <v>75</v>
      </c>
      <c r="D68" s="881"/>
      <c r="E68" s="853"/>
      <c r="F68" s="118"/>
      <c r="G68" s="819"/>
      <c r="H68" s="859">
        <v>80.5</v>
      </c>
      <c r="I68" s="883"/>
      <c r="J68" s="853"/>
      <c r="K68" s="828">
        <v>80.5</v>
      </c>
      <c r="L68" s="137">
        <f t="shared" si="0"/>
        <v>0</v>
      </c>
      <c r="M68" s="120">
        <v>20</v>
      </c>
      <c r="N68" s="121"/>
      <c r="O68" s="122"/>
      <c r="P68" s="138">
        <f t="shared" si="1"/>
        <v>1610</v>
      </c>
      <c r="Q68" s="885"/>
      <c r="R68" s="887"/>
      <c r="S68" s="862"/>
      <c r="T68" s="126"/>
      <c r="U68" s="133"/>
      <c r="V68" s="133"/>
      <c r="W68" s="28"/>
      <c r="X68" s="134"/>
      <c r="Y68" s="127"/>
      <c r="Z68" s="128"/>
      <c r="AA68" s="135"/>
    </row>
    <row r="69" spans="2:27" s="130" customFormat="1" ht="30.75" customHeight="1" x14ac:dyDescent="0.35">
      <c r="B69" s="855"/>
      <c r="C69" s="118"/>
      <c r="D69" s="858"/>
      <c r="E69" s="118"/>
      <c r="F69" s="118"/>
      <c r="G69" s="819"/>
      <c r="H69" s="828"/>
      <c r="I69" s="861"/>
      <c r="J69" s="118"/>
      <c r="K69" s="828"/>
      <c r="L69" s="137">
        <f t="shared" si="0"/>
        <v>0</v>
      </c>
      <c r="M69" s="120"/>
      <c r="N69" s="139"/>
      <c r="O69" s="140"/>
      <c r="P69" s="138">
        <f t="shared" si="1"/>
        <v>0</v>
      </c>
      <c r="Q69" s="865"/>
      <c r="R69" s="866"/>
      <c r="S69" s="136"/>
      <c r="T69" s="126"/>
      <c r="U69" s="133"/>
      <c r="V69" s="133"/>
      <c r="W69" s="28"/>
      <c r="X69" s="141"/>
      <c r="Y69" s="142"/>
      <c r="Z69" s="143"/>
      <c r="AA69" s="129"/>
    </row>
    <row r="70" spans="2:27" s="130" customFormat="1" ht="30.75" customHeight="1" x14ac:dyDescent="0.35">
      <c r="B70" s="118"/>
      <c r="C70" s="118"/>
      <c r="D70" s="817"/>
      <c r="E70" s="118"/>
      <c r="F70" s="118"/>
      <c r="G70" s="819"/>
      <c r="H70" s="828"/>
      <c r="I70" s="813"/>
      <c r="J70" s="118"/>
      <c r="K70" s="828"/>
      <c r="L70" s="137">
        <f t="shared" si="0"/>
        <v>0</v>
      </c>
      <c r="M70" s="120"/>
      <c r="N70" s="139"/>
      <c r="O70" s="140"/>
      <c r="P70" s="138">
        <f t="shared" si="1"/>
        <v>0</v>
      </c>
      <c r="Q70" s="124"/>
      <c r="R70" s="739"/>
      <c r="S70" s="136"/>
      <c r="T70" s="126"/>
      <c r="U70" s="133"/>
      <c r="V70" s="133"/>
      <c r="W70" s="28"/>
      <c r="X70" s="141"/>
      <c r="Y70" s="142"/>
      <c r="Z70" s="143"/>
      <c r="AA70" s="129"/>
    </row>
    <row r="71" spans="2:27" s="130" customFormat="1" ht="30.75" customHeight="1" x14ac:dyDescent="0.35">
      <c r="B71" s="118"/>
      <c r="C71" s="118"/>
      <c r="D71" s="817"/>
      <c r="E71" s="118"/>
      <c r="F71" s="118"/>
      <c r="G71" s="819"/>
      <c r="H71" s="828"/>
      <c r="I71" s="813"/>
      <c r="J71" s="118"/>
      <c r="K71" s="828"/>
      <c r="L71" s="137">
        <f t="shared" si="0"/>
        <v>0</v>
      </c>
      <c r="M71" s="120"/>
      <c r="N71" s="139"/>
      <c r="O71" s="140"/>
      <c r="P71" s="138">
        <f t="shared" si="1"/>
        <v>0</v>
      </c>
      <c r="Q71" s="124"/>
      <c r="R71" s="739"/>
      <c r="S71" s="136"/>
      <c r="T71" s="126"/>
      <c r="U71" s="133"/>
      <c r="V71" s="133"/>
      <c r="W71" s="28"/>
      <c r="X71" s="141"/>
      <c r="Y71" s="142"/>
      <c r="Z71" s="143"/>
      <c r="AA71" s="129"/>
    </row>
    <row r="72" spans="2:27" s="130" customFormat="1" ht="30.75" customHeight="1" x14ac:dyDescent="0.35">
      <c r="B72" s="118"/>
      <c r="C72" s="118"/>
      <c r="D72" s="817"/>
      <c r="E72" s="118"/>
      <c r="F72" s="118"/>
      <c r="G72" s="819"/>
      <c r="H72" s="828"/>
      <c r="I72" s="813"/>
      <c r="J72" s="118"/>
      <c r="K72" s="828"/>
      <c r="L72" s="137">
        <f t="shared" si="0"/>
        <v>0</v>
      </c>
      <c r="M72" s="120"/>
      <c r="N72" s="139"/>
      <c r="O72" s="140"/>
      <c r="P72" s="138">
        <f t="shared" si="1"/>
        <v>0</v>
      </c>
      <c r="Q72" s="124"/>
      <c r="R72" s="739"/>
      <c r="S72" s="136"/>
      <c r="T72" s="126"/>
      <c r="U72" s="133"/>
      <c r="V72" s="133"/>
      <c r="W72" s="28"/>
      <c r="X72" s="141"/>
      <c r="Y72" s="142"/>
      <c r="Z72" s="143"/>
      <c r="AA72" s="129"/>
    </row>
    <row r="73" spans="2:27" ht="30.75" customHeight="1" x14ac:dyDescent="0.35">
      <c r="B73" s="118"/>
      <c r="C73" s="118"/>
      <c r="D73" s="817"/>
      <c r="E73" s="118"/>
      <c r="F73" s="118"/>
      <c r="G73" s="819"/>
      <c r="H73" s="828"/>
      <c r="I73" s="813"/>
      <c r="J73" s="118"/>
      <c r="K73" s="828"/>
      <c r="L73" s="137">
        <f t="shared" si="0"/>
        <v>0</v>
      </c>
      <c r="M73" s="120"/>
      <c r="N73" s="139"/>
      <c r="O73" s="140"/>
      <c r="P73" s="138">
        <f t="shared" si="1"/>
        <v>0</v>
      </c>
      <c r="Q73" s="124"/>
      <c r="R73" s="739"/>
      <c r="S73" s="136"/>
      <c r="T73" s="126"/>
      <c r="U73" s="128"/>
      <c r="V73" s="128"/>
      <c r="W73" s="28"/>
      <c r="X73" s="134"/>
      <c r="Y73" s="144"/>
      <c r="Z73" s="145"/>
      <c r="AA73" s="135"/>
    </row>
    <row r="74" spans="2:27" ht="30.75" customHeight="1" x14ac:dyDescent="0.3">
      <c r="B74" s="118"/>
      <c r="C74" s="118"/>
      <c r="D74" s="817"/>
      <c r="E74" s="118"/>
      <c r="F74" s="118"/>
      <c r="G74" s="819"/>
      <c r="H74" s="828"/>
      <c r="I74" s="813"/>
      <c r="J74" s="118"/>
      <c r="K74" s="828"/>
      <c r="L74" s="137">
        <f t="shared" si="0"/>
        <v>0</v>
      </c>
      <c r="M74" s="120"/>
      <c r="N74" s="146"/>
      <c r="O74" s="140"/>
      <c r="P74" s="138">
        <f t="shared" si="1"/>
        <v>0</v>
      </c>
      <c r="Q74" s="124"/>
      <c r="R74" s="739"/>
      <c r="S74" s="136"/>
      <c r="T74" s="126"/>
      <c r="U74" s="128"/>
      <c r="V74" s="128"/>
      <c r="W74" s="28"/>
      <c r="X74" s="134"/>
      <c r="Y74" s="144"/>
      <c r="Z74" s="145"/>
      <c r="AA74" s="135"/>
    </row>
    <row r="75" spans="2:27" ht="30.75" customHeight="1" x14ac:dyDescent="0.3">
      <c r="B75" s="118"/>
      <c r="C75" s="118"/>
      <c r="D75" s="817"/>
      <c r="E75" s="118"/>
      <c r="F75" s="118"/>
      <c r="G75" s="819"/>
      <c r="H75" s="828"/>
      <c r="I75" s="813"/>
      <c r="J75" s="118"/>
      <c r="K75" s="828"/>
      <c r="L75" s="137">
        <f t="shared" si="0"/>
        <v>0</v>
      </c>
      <c r="M75" s="120"/>
      <c r="N75" s="146"/>
      <c r="O75" s="140"/>
      <c r="P75" s="138">
        <f t="shared" si="1"/>
        <v>0</v>
      </c>
      <c r="Q75" s="124"/>
      <c r="R75" s="739"/>
      <c r="S75" s="136"/>
      <c r="T75" s="126"/>
      <c r="U75" s="128"/>
      <c r="V75" s="128"/>
      <c r="W75" s="28"/>
      <c r="X75" s="134"/>
      <c r="Y75" s="144"/>
      <c r="Z75" s="145"/>
      <c r="AA75" s="135"/>
    </row>
    <row r="76" spans="2:27" ht="30.75" customHeight="1" x14ac:dyDescent="0.3">
      <c r="B76" s="118"/>
      <c r="C76" s="118"/>
      <c r="D76" s="817"/>
      <c r="E76" s="118"/>
      <c r="F76" s="118"/>
      <c r="G76" s="819"/>
      <c r="H76" s="828"/>
      <c r="I76" s="813"/>
      <c r="J76" s="118"/>
      <c r="K76" s="828"/>
      <c r="L76" s="137">
        <f t="shared" si="0"/>
        <v>0</v>
      </c>
      <c r="M76" s="120"/>
      <c r="N76" s="147"/>
      <c r="O76" s="120"/>
      <c r="P76" s="138">
        <f t="shared" ref="P76:P141" si="3">M76*K76</f>
        <v>0</v>
      </c>
      <c r="Q76" s="124"/>
      <c r="R76" s="739"/>
      <c r="S76" s="136"/>
      <c r="T76" s="126"/>
      <c r="U76" s="128"/>
      <c r="V76" s="128"/>
      <c r="W76" s="28"/>
      <c r="X76" s="134"/>
      <c r="Y76" s="144"/>
      <c r="Z76" s="145"/>
      <c r="AA76" s="135"/>
    </row>
    <row r="77" spans="2:27" ht="26.25" customHeight="1" thickBot="1" x14ac:dyDescent="0.35">
      <c r="B77" s="118"/>
      <c r="C77" s="118"/>
      <c r="D77" s="817"/>
      <c r="E77" s="118"/>
      <c r="F77" s="118"/>
      <c r="G77" s="819"/>
      <c r="H77" s="828"/>
      <c r="I77" s="813"/>
      <c r="J77" s="118"/>
      <c r="K77" s="828"/>
      <c r="L77" s="137">
        <f t="shared" ref="L77:L141" si="4">K77-H77</f>
        <v>0</v>
      </c>
      <c r="M77" s="120"/>
      <c r="N77" s="147"/>
      <c r="O77" s="120"/>
      <c r="P77" s="148">
        <f t="shared" si="3"/>
        <v>0</v>
      </c>
      <c r="Q77" s="124"/>
      <c r="R77" s="739"/>
      <c r="S77" s="136"/>
      <c r="T77" s="126"/>
      <c r="U77" s="128"/>
      <c r="V77" s="128"/>
      <c r="W77" s="28"/>
      <c r="X77" s="134"/>
      <c r="Y77" s="144"/>
      <c r="Z77" s="145"/>
      <c r="AA77" s="135"/>
    </row>
    <row r="78" spans="2:27" s="130" customFormat="1" ht="32.25" customHeight="1" thickTop="1" x14ac:dyDescent="0.25">
      <c r="B78" s="118"/>
      <c r="C78" s="118"/>
      <c r="D78" s="817"/>
      <c r="E78" s="118"/>
      <c r="F78" s="118"/>
      <c r="G78" s="819"/>
      <c r="H78" s="828"/>
      <c r="I78" s="813"/>
      <c r="J78" s="118"/>
      <c r="K78" s="828"/>
      <c r="L78" s="137">
        <f t="shared" si="4"/>
        <v>0</v>
      </c>
      <c r="M78" s="120"/>
      <c r="N78" s="151"/>
      <c r="O78" s="120"/>
      <c r="P78" s="152">
        <f t="shared" si="3"/>
        <v>0</v>
      </c>
      <c r="Q78" s="124"/>
      <c r="R78" s="125"/>
      <c r="S78" s="136"/>
      <c r="T78" s="126"/>
      <c r="U78" s="128"/>
      <c r="V78" s="128"/>
      <c r="W78" s="28"/>
      <c r="X78" s="141"/>
      <c r="Y78" s="142"/>
      <c r="Z78" s="143"/>
      <c r="AA78" s="129"/>
    </row>
    <row r="79" spans="2:27" ht="31.5" customHeight="1" x14ac:dyDescent="0.25">
      <c r="B79" s="118"/>
      <c r="C79" s="118"/>
      <c r="D79" s="817"/>
      <c r="E79" s="118"/>
      <c r="F79" s="118"/>
      <c r="G79" s="819"/>
      <c r="H79" s="828"/>
      <c r="I79" s="813"/>
      <c r="J79" s="118"/>
      <c r="K79" s="828"/>
      <c r="L79" s="137">
        <f t="shared" si="4"/>
        <v>0</v>
      </c>
      <c r="M79" s="120"/>
      <c r="N79" s="121"/>
      <c r="O79" s="120"/>
      <c r="P79" s="138">
        <f t="shared" si="3"/>
        <v>0</v>
      </c>
      <c r="Q79" s="124"/>
      <c r="R79" s="125"/>
      <c r="S79" s="136"/>
      <c r="T79" s="126"/>
      <c r="U79" s="128"/>
      <c r="V79" s="128"/>
      <c r="W79" s="28"/>
      <c r="X79" s="134"/>
      <c r="Y79" s="153"/>
      <c r="Z79" s="154"/>
      <c r="AA79" s="135"/>
    </row>
    <row r="80" spans="2:27" ht="46.5" customHeight="1" x14ac:dyDescent="0.35">
      <c r="B80" s="118"/>
      <c r="C80" s="118"/>
      <c r="D80" s="817"/>
      <c r="E80" s="118"/>
      <c r="F80" s="118"/>
      <c r="G80" s="819"/>
      <c r="H80" s="828"/>
      <c r="I80" s="813"/>
      <c r="J80" s="118"/>
      <c r="K80" s="828"/>
      <c r="L80" s="21">
        <f t="shared" si="4"/>
        <v>0</v>
      </c>
      <c r="M80" s="35"/>
      <c r="N80" s="53"/>
      <c r="O80" s="54"/>
      <c r="P80" s="25">
        <f t="shared" si="3"/>
        <v>0</v>
      </c>
      <c r="Q80" s="738"/>
      <c r="R80" s="51"/>
      <c r="S80" s="38"/>
      <c r="T80" s="740"/>
      <c r="U80" s="186"/>
      <c r="V80" s="169"/>
      <c r="W80" s="28"/>
      <c r="X80" s="42"/>
      <c r="Y80" s="52"/>
      <c r="Z80" s="46"/>
    </row>
    <row r="81" spans="2:27" ht="46.5" customHeight="1" x14ac:dyDescent="0.35">
      <c r="B81" s="118"/>
      <c r="C81" s="118"/>
      <c r="D81" s="817"/>
      <c r="E81" s="118"/>
      <c r="F81" s="118"/>
      <c r="G81" s="819"/>
      <c r="H81" s="828"/>
      <c r="I81" s="813"/>
      <c r="J81" s="118"/>
      <c r="K81" s="828"/>
      <c r="L81" s="21">
        <f t="shared" si="4"/>
        <v>0</v>
      </c>
      <c r="M81" s="35"/>
      <c r="N81" s="53"/>
      <c r="O81" s="54"/>
      <c r="P81" s="25">
        <f t="shared" si="3"/>
        <v>0</v>
      </c>
      <c r="Q81" s="738"/>
      <c r="R81" s="51"/>
      <c r="S81" s="38"/>
      <c r="T81" s="740"/>
      <c r="U81" s="186"/>
      <c r="V81" s="169"/>
      <c r="W81" s="28"/>
      <c r="X81" s="42"/>
      <c r="Y81" s="52"/>
      <c r="Z81" s="46"/>
    </row>
    <row r="82" spans="2:27" ht="42" customHeight="1" x14ac:dyDescent="0.35">
      <c r="B82" s="118"/>
      <c r="C82" s="118"/>
      <c r="D82" s="817"/>
      <c r="E82" s="118"/>
      <c r="F82" s="118"/>
      <c r="G82" s="819"/>
      <c r="H82" s="828"/>
      <c r="I82" s="813"/>
      <c r="J82" s="118"/>
      <c r="K82" s="828"/>
      <c r="L82" s="21">
        <f t="shared" si="4"/>
        <v>0</v>
      </c>
      <c r="M82" s="35"/>
      <c r="N82" s="62"/>
      <c r="O82" s="63"/>
      <c r="P82" s="25">
        <f t="shared" si="3"/>
        <v>0</v>
      </c>
      <c r="Q82" s="738"/>
      <c r="R82" s="125"/>
      <c r="S82" s="38"/>
      <c r="T82" s="740"/>
      <c r="U82" s="186"/>
      <c r="V82" s="169"/>
      <c r="W82" s="28"/>
      <c r="X82" s="42"/>
      <c r="Y82" s="56"/>
      <c r="Z82" s="57"/>
    </row>
    <row r="83" spans="2:27" ht="31.5" customHeight="1" x14ac:dyDescent="0.25">
      <c r="B83" s="118"/>
      <c r="C83" s="118"/>
      <c r="D83" s="817"/>
      <c r="E83" s="118"/>
      <c r="F83" s="118"/>
      <c r="G83" s="819"/>
      <c r="H83" s="828"/>
      <c r="I83" s="813"/>
      <c r="J83" s="118"/>
      <c r="K83" s="828"/>
      <c r="L83" s="137">
        <f t="shared" si="4"/>
        <v>0</v>
      </c>
      <c r="M83" s="120"/>
      <c r="N83" s="121"/>
      <c r="O83" s="122"/>
      <c r="P83" s="138">
        <f t="shared" si="3"/>
        <v>0</v>
      </c>
      <c r="Q83" s="124"/>
      <c r="R83" s="125"/>
      <c r="S83" s="136"/>
      <c r="T83" s="126"/>
      <c r="U83" s="40"/>
      <c r="V83" s="40"/>
      <c r="W83" s="28"/>
      <c r="X83" s="42"/>
      <c r="Y83" s="157"/>
      <c r="Z83" s="158"/>
      <c r="AA83" s="135"/>
    </row>
    <row r="84" spans="2:27" ht="25.5" customHeight="1" x14ac:dyDescent="0.25">
      <c r="B84" s="118"/>
      <c r="C84" s="118"/>
      <c r="D84" s="817"/>
      <c r="E84" s="118"/>
      <c r="F84" s="118"/>
      <c r="G84" s="819"/>
      <c r="H84" s="828"/>
      <c r="I84" s="813"/>
      <c r="J84" s="118"/>
      <c r="K84" s="828"/>
      <c r="L84" s="137">
        <f t="shared" si="4"/>
        <v>0</v>
      </c>
      <c r="M84" s="159"/>
      <c r="N84" s="121"/>
      <c r="O84" s="122"/>
      <c r="P84" s="138">
        <f t="shared" si="3"/>
        <v>0</v>
      </c>
      <c r="Q84" s="124"/>
      <c r="R84" s="125"/>
      <c r="S84" s="136"/>
      <c r="T84" s="126"/>
      <c r="U84" s="40"/>
      <c r="V84" s="40"/>
      <c r="W84" s="28"/>
      <c r="X84" s="42"/>
      <c r="Y84" s="157"/>
      <c r="Z84" s="158"/>
      <c r="AA84" s="135"/>
    </row>
    <row r="85" spans="2:27" ht="18.75" customHeight="1" x14ac:dyDescent="0.25">
      <c r="B85" s="118"/>
      <c r="C85" s="118"/>
      <c r="D85" s="817"/>
      <c r="E85" s="118"/>
      <c r="F85" s="118"/>
      <c r="G85" s="819"/>
      <c r="H85" s="828"/>
      <c r="I85" s="813"/>
      <c r="J85" s="118"/>
      <c r="K85" s="828"/>
      <c r="L85" s="137">
        <f t="shared" si="4"/>
        <v>0</v>
      </c>
      <c r="M85" s="120"/>
      <c r="N85" s="121"/>
      <c r="O85" s="120"/>
      <c r="P85" s="138">
        <f t="shared" si="3"/>
        <v>0</v>
      </c>
      <c r="Q85" s="136"/>
      <c r="R85" s="125"/>
      <c r="S85" s="136"/>
      <c r="T85" s="126"/>
      <c r="U85" s="40"/>
      <c r="V85" s="40"/>
      <c r="W85" s="28"/>
      <c r="X85" s="42"/>
      <c r="Y85" s="153"/>
      <c r="Z85" s="160"/>
      <c r="AA85" s="135"/>
    </row>
    <row r="86" spans="2:27" ht="18.75" customHeight="1" x14ac:dyDescent="0.25">
      <c r="B86" s="118"/>
      <c r="C86" s="118"/>
      <c r="D86" s="817"/>
      <c r="E86" s="118"/>
      <c r="F86" s="118"/>
      <c r="G86" s="819"/>
      <c r="H86" s="828"/>
      <c r="I86" s="813"/>
      <c r="J86" s="118"/>
      <c r="K86" s="828"/>
      <c r="L86" s="137">
        <f t="shared" si="4"/>
        <v>0</v>
      </c>
      <c r="M86" s="120"/>
      <c r="N86" s="121"/>
      <c r="O86" s="161"/>
      <c r="P86" s="138">
        <f t="shared" si="3"/>
        <v>0</v>
      </c>
      <c r="Q86" s="136"/>
      <c r="R86" s="125"/>
      <c r="S86" s="136"/>
      <c r="T86" s="126"/>
      <c r="U86" s="40"/>
      <c r="V86" s="40"/>
      <c r="W86" s="28"/>
      <c r="X86" s="42"/>
      <c r="Y86" s="153"/>
      <c r="Z86" s="160"/>
      <c r="AA86" s="135"/>
    </row>
    <row r="87" spans="2:27" ht="18.75" customHeight="1" x14ac:dyDescent="0.3">
      <c r="B87" s="118"/>
      <c r="C87" s="118"/>
      <c r="D87" s="817"/>
      <c r="E87" s="118"/>
      <c r="F87" s="118"/>
      <c r="G87" s="819"/>
      <c r="H87" s="828"/>
      <c r="I87" s="813"/>
      <c r="J87" s="118"/>
      <c r="K87" s="828"/>
      <c r="L87" s="137">
        <f t="shared" si="4"/>
        <v>0</v>
      </c>
      <c r="M87" s="120"/>
      <c r="N87" s="147"/>
      <c r="O87" s="161"/>
      <c r="P87" s="138">
        <f t="shared" si="3"/>
        <v>0</v>
      </c>
      <c r="Q87" s="136"/>
      <c r="R87" s="125"/>
      <c r="S87" s="136"/>
      <c r="T87" s="126"/>
      <c r="U87" s="40"/>
      <c r="V87" s="40"/>
      <c r="W87" s="28"/>
      <c r="X87" s="42"/>
      <c r="Y87" s="153"/>
      <c r="Z87" s="160"/>
      <c r="AA87" s="135"/>
    </row>
    <row r="88" spans="2:27" ht="30.75" customHeight="1" x14ac:dyDescent="0.3">
      <c r="B88" s="31"/>
      <c r="C88" s="900"/>
      <c r="D88" s="782"/>
      <c r="E88" s="149"/>
      <c r="F88" s="149"/>
      <c r="G88" s="150"/>
      <c r="H88" s="830"/>
      <c r="I88" s="162"/>
      <c r="J88" s="163"/>
      <c r="K88" s="845"/>
      <c r="L88" s="137">
        <f t="shared" si="4"/>
        <v>0</v>
      </c>
      <c r="M88" s="120"/>
      <c r="N88" s="164"/>
      <c r="O88" s="120"/>
      <c r="P88" s="138">
        <f t="shared" si="3"/>
        <v>0</v>
      </c>
      <c r="Q88" s="136"/>
      <c r="R88" s="165"/>
      <c r="S88" s="136"/>
      <c r="T88" s="126"/>
      <c r="U88" s="40"/>
      <c r="V88" s="40"/>
      <c r="W88" s="28"/>
      <c r="X88" s="42"/>
      <c r="Y88" s="153"/>
      <c r="Z88" s="160"/>
      <c r="AA88" s="135"/>
    </row>
    <row r="89" spans="2:27" ht="51.75" customHeight="1" x14ac:dyDescent="0.3">
      <c r="B89" s="47"/>
      <c r="C89" s="900"/>
      <c r="D89" s="783"/>
      <c r="E89" s="149"/>
      <c r="F89" s="149"/>
      <c r="G89" s="150"/>
      <c r="H89" s="830"/>
      <c r="I89" s="162"/>
      <c r="J89" s="163"/>
      <c r="K89" s="845"/>
      <c r="L89" s="137">
        <f t="shared" si="4"/>
        <v>0</v>
      </c>
      <c r="M89" s="120"/>
      <c r="N89" s="164"/>
      <c r="O89" s="120"/>
      <c r="P89" s="138">
        <f t="shared" si="3"/>
        <v>0</v>
      </c>
      <c r="Q89" s="136"/>
      <c r="R89" s="165"/>
      <c r="S89" s="136"/>
      <c r="T89" s="126"/>
      <c r="U89" s="40"/>
      <c r="V89" s="40"/>
      <c r="W89" s="28"/>
      <c r="X89" s="42"/>
      <c r="Y89" s="153"/>
      <c r="Z89" s="160"/>
      <c r="AA89" s="135"/>
    </row>
    <row r="90" spans="2:27" ht="30" customHeight="1" x14ac:dyDescent="0.3">
      <c r="B90" s="166"/>
      <c r="C90" s="900"/>
      <c r="D90" s="784"/>
      <c r="E90" s="149"/>
      <c r="F90" s="149"/>
      <c r="G90" s="167"/>
      <c r="H90" s="830"/>
      <c r="I90" s="155"/>
      <c r="J90" s="49"/>
      <c r="K90" s="845"/>
      <c r="L90" s="137">
        <f t="shared" si="4"/>
        <v>0</v>
      </c>
      <c r="M90" s="120"/>
      <c r="N90" s="168"/>
      <c r="O90" s="120"/>
      <c r="P90" s="138">
        <f t="shared" si="3"/>
        <v>0</v>
      </c>
      <c r="Q90" s="136"/>
      <c r="R90" s="125"/>
      <c r="S90" s="136"/>
      <c r="T90" s="126"/>
      <c r="U90" s="169"/>
      <c r="V90" s="169"/>
      <c r="W90" s="28"/>
      <c r="X90" s="42"/>
      <c r="Y90" s="157"/>
      <c r="Z90" s="158"/>
      <c r="AA90" s="135"/>
    </row>
    <row r="91" spans="2:27" ht="21" x14ac:dyDescent="0.35">
      <c r="B91" s="166"/>
      <c r="C91" s="900"/>
      <c r="D91" s="784"/>
      <c r="E91" s="149"/>
      <c r="F91" s="149"/>
      <c r="G91" s="167"/>
      <c r="H91" s="830"/>
      <c r="I91" s="155"/>
      <c r="J91" s="49"/>
      <c r="K91" s="845"/>
      <c r="L91" s="137">
        <f t="shared" si="4"/>
        <v>0</v>
      </c>
      <c r="M91" s="120"/>
      <c r="N91" s="168"/>
      <c r="O91" s="170"/>
      <c r="P91" s="138">
        <f t="shared" si="3"/>
        <v>0</v>
      </c>
      <c r="Q91" s="136"/>
      <c r="R91" s="125"/>
      <c r="S91" s="136"/>
      <c r="T91" s="126"/>
      <c r="U91" s="169"/>
      <c r="V91" s="169"/>
      <c r="W91" s="28"/>
      <c r="X91" s="42"/>
      <c r="Y91" s="157"/>
      <c r="Z91" s="158"/>
      <c r="AA91" s="135"/>
    </row>
    <row r="92" spans="2:27" ht="19.5" customHeight="1" x14ac:dyDescent="0.3">
      <c r="B92" s="166"/>
      <c r="C92" s="900"/>
      <c r="D92" s="784"/>
      <c r="E92" s="149"/>
      <c r="F92" s="149"/>
      <c r="G92" s="167"/>
      <c r="H92" s="830"/>
      <c r="I92" s="155"/>
      <c r="J92" s="49"/>
      <c r="K92" s="845"/>
      <c r="L92" s="137">
        <f t="shared" si="4"/>
        <v>0</v>
      </c>
      <c r="M92" s="120"/>
      <c r="N92" s="168"/>
      <c r="O92" s="159"/>
      <c r="P92" s="138">
        <f t="shared" si="3"/>
        <v>0</v>
      </c>
      <c r="Q92" s="136"/>
      <c r="R92" s="125"/>
      <c r="S92" s="136"/>
      <c r="T92" s="126"/>
      <c r="U92" s="169"/>
      <c r="V92" s="169"/>
      <c r="W92" s="28"/>
      <c r="X92" s="42"/>
      <c r="Y92" s="157"/>
      <c r="Z92" s="158"/>
      <c r="AA92" s="135"/>
    </row>
    <row r="93" spans="2:27" ht="19.5" x14ac:dyDescent="0.3">
      <c r="B93" s="166"/>
      <c r="C93" s="900"/>
      <c r="D93" s="784"/>
      <c r="E93" s="149"/>
      <c r="F93" s="149"/>
      <c r="G93" s="167"/>
      <c r="H93" s="830"/>
      <c r="I93" s="155"/>
      <c r="J93" s="49"/>
      <c r="K93" s="845"/>
      <c r="L93" s="137">
        <f t="shared" si="4"/>
        <v>0</v>
      </c>
      <c r="M93" s="120"/>
      <c r="N93" s="164"/>
      <c r="O93" s="120"/>
      <c r="P93" s="138">
        <f t="shared" si="3"/>
        <v>0</v>
      </c>
      <c r="Q93" s="136"/>
      <c r="R93" s="125"/>
      <c r="S93" s="136"/>
      <c r="T93" s="39"/>
      <c r="U93" s="169"/>
      <c r="V93" s="169"/>
      <c r="W93" s="41"/>
      <c r="X93" s="42"/>
      <c r="Y93" s="157"/>
      <c r="Z93" s="158"/>
      <c r="AA93" s="135"/>
    </row>
    <row r="94" spans="2:27" ht="53.25" customHeight="1" x14ac:dyDescent="0.3">
      <c r="B94" s="171"/>
      <c r="C94" s="900"/>
      <c r="D94" s="785"/>
      <c r="E94" s="149"/>
      <c r="F94" s="149"/>
      <c r="G94" s="167"/>
      <c r="H94" s="830"/>
      <c r="I94" s="172"/>
      <c r="J94" s="163"/>
      <c r="K94" s="845"/>
      <c r="L94" s="137">
        <f t="shared" si="4"/>
        <v>0</v>
      </c>
      <c r="M94" s="120"/>
      <c r="N94" s="164"/>
      <c r="O94" s="120"/>
      <c r="P94" s="138">
        <f t="shared" si="3"/>
        <v>0</v>
      </c>
      <c r="Q94" s="124"/>
      <c r="R94" s="165"/>
      <c r="S94" s="136"/>
      <c r="T94" s="39"/>
      <c r="U94" s="27"/>
      <c r="V94" s="173"/>
      <c r="W94" s="41"/>
      <c r="X94" s="42"/>
      <c r="Y94" s="153"/>
      <c r="Z94" s="160"/>
      <c r="AA94" s="135"/>
    </row>
    <row r="95" spans="2:27" ht="42" customHeight="1" x14ac:dyDescent="0.3">
      <c r="B95" s="174"/>
      <c r="C95" s="900"/>
      <c r="D95" s="785"/>
      <c r="E95" s="149"/>
      <c r="F95" s="149"/>
      <c r="G95" s="167"/>
      <c r="H95" s="830"/>
      <c r="I95" s="172"/>
      <c r="J95" s="163"/>
      <c r="K95" s="845"/>
      <c r="L95" s="137">
        <f t="shared" si="4"/>
        <v>0</v>
      </c>
      <c r="M95" s="120"/>
      <c r="N95" s="164"/>
      <c r="O95" s="120"/>
      <c r="P95" s="138">
        <f t="shared" si="3"/>
        <v>0</v>
      </c>
      <c r="Q95" s="124"/>
      <c r="R95" s="165"/>
      <c r="S95" s="136"/>
      <c r="T95" s="39"/>
      <c r="U95" s="27"/>
      <c r="V95" s="173"/>
      <c r="W95" s="41"/>
      <c r="X95" s="42"/>
      <c r="Y95" s="153"/>
      <c r="Z95" s="160"/>
      <c r="AA95" s="135"/>
    </row>
    <row r="96" spans="2:27" ht="19.5" x14ac:dyDescent="0.3">
      <c r="B96" s="81"/>
      <c r="C96" s="900"/>
      <c r="D96" s="782"/>
      <c r="E96" s="149"/>
      <c r="F96" s="149"/>
      <c r="G96" s="167"/>
      <c r="H96" s="830"/>
      <c r="I96" s="172"/>
      <c r="J96" s="163"/>
      <c r="K96" s="845"/>
      <c r="L96" s="21">
        <f t="shared" si="4"/>
        <v>0</v>
      </c>
      <c r="M96" s="120"/>
      <c r="N96" s="175"/>
      <c r="O96" s="120"/>
      <c r="P96" s="138">
        <f t="shared" si="3"/>
        <v>0</v>
      </c>
      <c r="Q96" s="124"/>
      <c r="R96" s="165"/>
      <c r="S96" s="136"/>
      <c r="T96" s="39"/>
      <c r="U96" s="27"/>
      <c r="V96" s="173"/>
      <c r="W96" s="41"/>
      <c r="X96" s="42"/>
      <c r="Y96" s="153"/>
      <c r="Z96" s="160"/>
      <c r="AA96" s="135"/>
    </row>
    <row r="97" spans="2:27" ht="19.5" x14ac:dyDescent="0.3">
      <c r="B97" s="81"/>
      <c r="C97" s="900"/>
      <c r="D97" s="782"/>
      <c r="E97" s="149"/>
      <c r="F97" s="149"/>
      <c r="G97" s="167"/>
      <c r="H97" s="830"/>
      <c r="I97" s="172"/>
      <c r="J97" s="163"/>
      <c r="K97" s="845"/>
      <c r="L97" s="21">
        <f t="shared" si="4"/>
        <v>0</v>
      </c>
      <c r="M97" s="120"/>
      <c r="N97" s="175"/>
      <c r="O97" s="120"/>
      <c r="P97" s="138">
        <f t="shared" si="3"/>
        <v>0</v>
      </c>
      <c r="Q97" s="124"/>
      <c r="R97" s="165"/>
      <c r="S97" s="136"/>
      <c r="T97" s="39"/>
      <c r="U97" s="27"/>
      <c r="V97" s="173"/>
      <c r="W97" s="41"/>
      <c r="X97" s="42"/>
      <c r="Y97" s="153"/>
      <c r="Z97" s="160"/>
      <c r="AA97" s="135"/>
    </row>
    <row r="98" spans="2:27" ht="19.5" x14ac:dyDescent="0.3">
      <c r="B98" s="166"/>
      <c r="C98" s="900"/>
      <c r="D98" s="785"/>
      <c r="E98" s="149"/>
      <c r="F98" s="149"/>
      <c r="G98" s="167"/>
      <c r="H98" s="830"/>
      <c r="I98" s="172"/>
      <c r="J98" s="163"/>
      <c r="K98" s="845"/>
      <c r="L98" s="21">
        <f t="shared" si="4"/>
        <v>0</v>
      </c>
      <c r="M98" s="120"/>
      <c r="N98" s="175"/>
      <c r="O98" s="120"/>
      <c r="P98" s="138">
        <f t="shared" si="3"/>
        <v>0</v>
      </c>
      <c r="Q98" s="124"/>
      <c r="R98" s="165"/>
      <c r="S98" s="136"/>
      <c r="T98" s="39"/>
      <c r="U98" s="27"/>
      <c r="V98" s="173"/>
      <c r="W98" s="41"/>
      <c r="X98" s="42"/>
      <c r="Y98" s="153"/>
      <c r="Z98" s="160"/>
      <c r="AA98" s="135"/>
    </row>
    <row r="99" spans="2:27" ht="35.25" customHeight="1" x14ac:dyDescent="0.3">
      <c r="B99" s="118"/>
      <c r="C99" s="900"/>
      <c r="D99" s="786"/>
      <c r="E99" s="149"/>
      <c r="F99" s="149"/>
      <c r="G99" s="167"/>
      <c r="H99" s="830"/>
      <c r="I99" s="119"/>
      <c r="J99" s="34"/>
      <c r="K99" s="845"/>
      <c r="L99" s="21">
        <f t="shared" si="4"/>
        <v>0</v>
      </c>
      <c r="M99" s="120"/>
      <c r="N99" s="176"/>
      <c r="O99" s="177"/>
      <c r="P99" s="138">
        <f t="shared" si="3"/>
        <v>0</v>
      </c>
      <c r="Q99" s="178"/>
      <c r="R99" s="179"/>
      <c r="S99" s="136"/>
      <c r="T99" s="39"/>
      <c r="U99" s="27"/>
      <c r="V99" s="173"/>
      <c r="W99" s="41"/>
      <c r="X99" s="42"/>
      <c r="Y99" s="153"/>
      <c r="Z99" s="160"/>
      <c r="AA99" s="135"/>
    </row>
    <row r="100" spans="2:27" ht="32.25" customHeight="1" x14ac:dyDescent="0.3">
      <c r="B100" s="118"/>
      <c r="C100" s="900"/>
      <c r="D100" s="786"/>
      <c r="E100" s="149"/>
      <c r="F100" s="149"/>
      <c r="G100" s="167"/>
      <c r="H100" s="830"/>
      <c r="I100" s="119"/>
      <c r="J100" s="34"/>
      <c r="K100" s="845"/>
      <c r="L100" s="21">
        <f t="shared" si="4"/>
        <v>0</v>
      </c>
      <c r="M100" s="120"/>
      <c r="N100" s="176"/>
      <c r="O100" s="177"/>
      <c r="P100" s="138">
        <f t="shared" si="3"/>
        <v>0</v>
      </c>
      <c r="Q100" s="178"/>
      <c r="R100" s="179"/>
      <c r="S100" s="136"/>
      <c r="T100" s="39"/>
      <c r="U100" s="27"/>
      <c r="V100" s="173"/>
      <c r="W100" s="41"/>
      <c r="X100" s="42"/>
      <c r="Y100" s="153"/>
      <c r="Z100" s="160"/>
      <c r="AA100" s="135"/>
    </row>
    <row r="101" spans="2:27" ht="39.75" customHeight="1" x14ac:dyDescent="0.3">
      <c r="B101" s="118"/>
      <c r="C101" s="900"/>
      <c r="D101" s="786"/>
      <c r="E101" s="149"/>
      <c r="F101" s="149"/>
      <c r="G101" s="167"/>
      <c r="H101" s="830"/>
      <c r="I101" s="119"/>
      <c r="J101" s="34"/>
      <c r="K101" s="845"/>
      <c r="L101" s="21">
        <f t="shared" si="4"/>
        <v>0</v>
      </c>
      <c r="M101" s="120"/>
      <c r="N101" s="176"/>
      <c r="O101" s="177"/>
      <c r="P101" s="138">
        <f t="shared" si="3"/>
        <v>0</v>
      </c>
      <c r="Q101" s="178"/>
      <c r="R101" s="179"/>
      <c r="S101" s="136"/>
      <c r="T101" s="39"/>
      <c r="U101" s="27"/>
      <c r="V101" s="173"/>
      <c r="W101" s="41"/>
      <c r="X101" s="42"/>
      <c r="Y101" s="153"/>
      <c r="Z101" s="160"/>
      <c r="AA101" s="135"/>
    </row>
    <row r="102" spans="2:27" ht="32.25" customHeight="1" x14ac:dyDescent="0.3">
      <c r="B102" s="118"/>
      <c r="C102" s="900"/>
      <c r="D102" s="786"/>
      <c r="E102" s="149"/>
      <c r="F102" s="149"/>
      <c r="G102" s="167"/>
      <c r="H102" s="830"/>
      <c r="I102" s="119"/>
      <c r="J102" s="34"/>
      <c r="K102" s="845"/>
      <c r="L102" s="21">
        <f t="shared" si="4"/>
        <v>0</v>
      </c>
      <c r="M102" s="120"/>
      <c r="N102" s="176"/>
      <c r="O102" s="177"/>
      <c r="P102" s="138">
        <f t="shared" si="3"/>
        <v>0</v>
      </c>
      <c r="Q102" s="178"/>
      <c r="R102" s="179"/>
      <c r="S102" s="136"/>
      <c r="T102" s="39"/>
      <c r="U102" s="27"/>
      <c r="V102" s="173"/>
      <c r="W102" s="41"/>
      <c r="X102" s="42"/>
      <c r="Y102" s="153"/>
      <c r="Z102" s="160"/>
      <c r="AA102" s="135"/>
    </row>
    <row r="103" spans="2:27" ht="46.5" customHeight="1" x14ac:dyDescent="0.35">
      <c r="B103" s="166"/>
      <c r="C103" s="900"/>
      <c r="D103" s="785"/>
      <c r="E103" s="149"/>
      <c r="F103" s="149"/>
      <c r="G103" s="167"/>
      <c r="H103" s="830"/>
      <c r="I103" s="180"/>
      <c r="J103" s="181"/>
      <c r="K103" s="845"/>
      <c r="L103" s="21">
        <f t="shared" si="4"/>
        <v>0</v>
      </c>
      <c r="M103" s="120"/>
      <c r="N103" s="182"/>
      <c r="O103" s="120"/>
      <c r="P103" s="123">
        <f t="shared" si="3"/>
        <v>0</v>
      </c>
      <c r="Q103" s="124"/>
      <c r="R103" s="165"/>
      <c r="S103" s="136"/>
      <c r="T103" s="39"/>
      <c r="U103" s="27"/>
      <c r="V103" s="173"/>
      <c r="W103" s="41"/>
      <c r="X103" s="42"/>
      <c r="Y103" s="153"/>
      <c r="Z103" s="160"/>
      <c r="AA103" s="135"/>
    </row>
    <row r="104" spans="2:27" x14ac:dyDescent="0.35">
      <c r="B104" s="166"/>
      <c r="C104" s="900"/>
      <c r="D104" s="785"/>
      <c r="E104" s="149"/>
      <c r="F104" s="149"/>
      <c r="G104" s="167"/>
      <c r="H104" s="830"/>
      <c r="I104" s="180"/>
      <c r="J104" s="163"/>
      <c r="K104" s="845"/>
      <c r="L104" s="21">
        <f t="shared" si="4"/>
        <v>0</v>
      </c>
      <c r="M104" s="120"/>
      <c r="N104" s="182"/>
      <c r="O104" s="120"/>
      <c r="P104" s="123">
        <f t="shared" si="3"/>
        <v>0</v>
      </c>
      <c r="Q104" s="124"/>
      <c r="R104" s="165"/>
      <c r="S104" s="136"/>
      <c r="T104" s="39"/>
      <c r="U104" s="27"/>
      <c r="V104" s="173"/>
      <c r="W104" s="41"/>
      <c r="X104" s="42"/>
      <c r="Y104" s="153"/>
      <c r="Z104" s="160"/>
      <c r="AA104" s="135"/>
    </row>
    <row r="105" spans="2:27" ht="32.25" customHeight="1" x14ac:dyDescent="0.35">
      <c r="B105" s="166"/>
      <c r="C105" s="900"/>
      <c r="D105" s="785"/>
      <c r="E105" s="149"/>
      <c r="F105" s="149"/>
      <c r="G105" s="167"/>
      <c r="H105" s="830"/>
      <c r="I105" s="180"/>
      <c r="J105" s="163"/>
      <c r="K105" s="845"/>
      <c r="L105" s="21">
        <f t="shared" si="4"/>
        <v>0</v>
      </c>
      <c r="M105" s="120"/>
      <c r="N105" s="182"/>
      <c r="O105" s="120"/>
      <c r="P105" s="123">
        <f t="shared" si="3"/>
        <v>0</v>
      </c>
      <c r="Q105" s="124"/>
      <c r="R105" s="165"/>
      <c r="S105" s="136"/>
      <c r="T105" s="39"/>
      <c r="U105" s="27"/>
      <c r="V105" s="173"/>
      <c r="W105" s="41"/>
      <c r="X105" s="42"/>
      <c r="Y105" s="153"/>
      <c r="Z105" s="160"/>
      <c r="AA105" s="135"/>
    </row>
    <row r="106" spans="2:27" ht="24" customHeight="1" x14ac:dyDescent="0.35">
      <c r="B106" s="166"/>
      <c r="C106" s="900"/>
      <c r="D106" s="785"/>
      <c r="E106" s="149"/>
      <c r="F106" s="149"/>
      <c r="G106" s="167"/>
      <c r="H106" s="830"/>
      <c r="I106" s="180"/>
      <c r="J106" s="163"/>
      <c r="K106" s="845"/>
      <c r="L106" s="21">
        <f t="shared" si="4"/>
        <v>0</v>
      </c>
      <c r="M106" s="120"/>
      <c r="N106" s="182"/>
      <c r="O106" s="120"/>
      <c r="P106" s="123">
        <f t="shared" si="3"/>
        <v>0</v>
      </c>
      <c r="Q106" s="124"/>
      <c r="R106" s="165"/>
      <c r="S106" s="136"/>
      <c r="T106" s="39"/>
      <c r="U106" s="27"/>
      <c r="V106" s="173"/>
      <c r="W106" s="41"/>
      <c r="X106" s="42"/>
      <c r="Y106" s="153"/>
      <c r="Z106" s="160"/>
      <c r="AA106" s="135"/>
    </row>
    <row r="107" spans="2:27" ht="21" x14ac:dyDescent="0.3">
      <c r="B107" s="166"/>
      <c r="C107" s="900"/>
      <c r="D107" s="785"/>
      <c r="E107" s="149"/>
      <c r="F107" s="149"/>
      <c r="G107" s="167"/>
      <c r="H107" s="830"/>
      <c r="I107" s="183"/>
      <c r="J107" s="181"/>
      <c r="K107" s="845"/>
      <c r="L107" s="21">
        <f t="shared" si="4"/>
        <v>0</v>
      </c>
      <c r="M107" s="120"/>
      <c r="N107" s="184"/>
      <c r="O107" s="120"/>
      <c r="P107" s="123">
        <f t="shared" si="3"/>
        <v>0</v>
      </c>
      <c r="Q107" s="131"/>
      <c r="R107" s="165"/>
      <c r="S107" s="136"/>
      <c r="T107" s="39"/>
      <c r="U107" s="27"/>
      <c r="V107" s="173"/>
      <c r="W107" s="41"/>
      <c r="X107" s="42"/>
      <c r="Y107" s="153"/>
      <c r="Z107" s="160"/>
      <c r="AA107" s="135"/>
    </row>
    <row r="108" spans="2:27" ht="23.25" customHeight="1" x14ac:dyDescent="0.3">
      <c r="B108" s="166"/>
      <c r="C108" s="900"/>
      <c r="D108" s="787"/>
      <c r="E108" s="149"/>
      <c r="F108" s="149"/>
      <c r="G108" s="167"/>
      <c r="H108" s="830"/>
      <c r="I108" s="180"/>
      <c r="J108" s="49"/>
      <c r="K108" s="845"/>
      <c r="L108" s="21">
        <f t="shared" si="4"/>
        <v>0</v>
      </c>
      <c r="M108" s="120"/>
      <c r="N108" s="184"/>
      <c r="O108" s="185"/>
      <c r="P108" s="123">
        <f t="shared" si="3"/>
        <v>0</v>
      </c>
      <c r="Q108" s="124"/>
      <c r="R108" s="125"/>
      <c r="S108" s="136"/>
      <c r="T108" s="39"/>
      <c r="U108" s="186"/>
      <c r="V108" s="187"/>
      <c r="W108" s="41"/>
      <c r="X108" s="42"/>
      <c r="Y108" s="153"/>
      <c r="Z108" s="160"/>
      <c r="AA108" s="135"/>
    </row>
    <row r="109" spans="2:27" ht="23.25" customHeight="1" x14ac:dyDescent="0.3">
      <c r="B109" s="166"/>
      <c r="C109" s="900"/>
      <c r="D109" s="787"/>
      <c r="E109" s="149"/>
      <c r="F109" s="149"/>
      <c r="G109" s="167"/>
      <c r="H109" s="830"/>
      <c r="I109" s="180"/>
      <c r="J109" s="49"/>
      <c r="K109" s="845"/>
      <c r="L109" s="21">
        <f t="shared" si="4"/>
        <v>0</v>
      </c>
      <c r="M109" s="120"/>
      <c r="N109" s="184"/>
      <c r="O109" s="185"/>
      <c r="P109" s="123">
        <f t="shared" si="3"/>
        <v>0</v>
      </c>
      <c r="Q109" s="124"/>
      <c r="R109" s="125"/>
      <c r="S109" s="136"/>
      <c r="T109" s="39"/>
      <c r="U109" s="186"/>
      <c r="V109" s="187"/>
      <c r="W109" s="41"/>
      <c r="X109" s="42"/>
      <c r="Y109" s="153"/>
      <c r="Z109" s="160"/>
      <c r="AA109" s="135"/>
    </row>
    <row r="110" spans="2:27" ht="23.25" customHeight="1" x14ac:dyDescent="0.3">
      <c r="B110" s="166"/>
      <c r="C110" s="900"/>
      <c r="D110" s="787"/>
      <c r="E110" s="149"/>
      <c r="F110" s="149"/>
      <c r="G110" s="167"/>
      <c r="H110" s="830"/>
      <c r="I110" s="180"/>
      <c r="J110" s="49"/>
      <c r="K110" s="845"/>
      <c r="L110" s="21">
        <f t="shared" si="4"/>
        <v>0</v>
      </c>
      <c r="M110" s="120"/>
      <c r="N110" s="184"/>
      <c r="O110" s="185"/>
      <c r="P110" s="123">
        <f t="shared" si="3"/>
        <v>0</v>
      </c>
      <c r="Q110" s="124"/>
      <c r="R110" s="125"/>
      <c r="S110" s="136"/>
      <c r="T110" s="39"/>
      <c r="U110" s="186"/>
      <c r="V110" s="187"/>
      <c r="W110" s="41"/>
      <c r="X110" s="42"/>
      <c r="Y110" s="153"/>
      <c r="Z110" s="160"/>
      <c r="AA110" s="135"/>
    </row>
    <row r="111" spans="2:27" ht="23.25" customHeight="1" x14ac:dyDescent="0.3">
      <c r="B111" s="166"/>
      <c r="C111" s="900"/>
      <c r="D111" s="787"/>
      <c r="E111" s="149"/>
      <c r="F111" s="149"/>
      <c r="G111" s="167"/>
      <c r="H111" s="830"/>
      <c r="I111" s="180"/>
      <c r="J111" s="49"/>
      <c r="K111" s="845"/>
      <c r="L111" s="21">
        <f t="shared" si="4"/>
        <v>0</v>
      </c>
      <c r="M111" s="120"/>
      <c r="N111" s="184"/>
      <c r="O111" s="185"/>
      <c r="P111" s="123">
        <f t="shared" si="3"/>
        <v>0</v>
      </c>
      <c r="Q111" s="124"/>
      <c r="R111" s="125"/>
      <c r="S111" s="136"/>
      <c r="T111" s="39"/>
      <c r="U111" s="186"/>
      <c r="V111" s="187"/>
      <c r="W111" s="41"/>
      <c r="X111" s="42"/>
      <c r="Y111" s="153"/>
      <c r="Z111" s="160"/>
      <c r="AA111" s="135"/>
    </row>
    <row r="112" spans="2:27" ht="23.25" customHeight="1" x14ac:dyDescent="0.3">
      <c r="B112" s="166"/>
      <c r="C112" s="31"/>
      <c r="D112" s="787"/>
      <c r="E112" s="188"/>
      <c r="F112" s="32"/>
      <c r="G112" s="33"/>
      <c r="H112" s="831"/>
      <c r="I112" s="180"/>
      <c r="J112" s="49"/>
      <c r="K112" s="832"/>
      <c r="L112" s="21">
        <f t="shared" si="4"/>
        <v>0</v>
      </c>
      <c r="M112" s="120"/>
      <c r="N112" s="184"/>
      <c r="O112" s="185"/>
      <c r="P112" s="123">
        <f t="shared" si="3"/>
        <v>0</v>
      </c>
      <c r="Q112" s="124"/>
      <c r="R112" s="125"/>
      <c r="S112" s="136"/>
      <c r="T112" s="39"/>
      <c r="U112" s="186"/>
      <c r="V112" s="187"/>
      <c r="W112" s="41"/>
      <c r="X112" s="42"/>
      <c r="Y112" s="153"/>
      <c r="Z112" s="160"/>
      <c r="AA112" s="135"/>
    </row>
    <row r="113" spans="2:27" ht="16.5" customHeight="1" x14ac:dyDescent="0.35">
      <c r="B113" s="166"/>
      <c r="C113" s="31"/>
      <c r="D113" s="788"/>
      <c r="E113" s="189"/>
      <c r="F113" s="32"/>
      <c r="G113" s="33"/>
      <c r="H113" s="832"/>
      <c r="I113" s="190"/>
      <c r="J113" s="191"/>
      <c r="K113" s="832"/>
      <c r="L113" s="21">
        <f t="shared" si="4"/>
        <v>0</v>
      </c>
      <c r="M113" s="120"/>
      <c r="N113" s="192"/>
      <c r="O113" s="120"/>
      <c r="P113" s="123">
        <f t="shared" si="3"/>
        <v>0</v>
      </c>
      <c r="Q113" s="136"/>
      <c r="R113" s="26"/>
      <c r="S113" s="136"/>
      <c r="T113" s="39"/>
      <c r="U113" s="27"/>
      <c r="V113" s="173"/>
      <c r="W113" s="41"/>
      <c r="X113" s="42"/>
      <c r="Y113" s="153"/>
      <c r="Z113" s="160"/>
      <c r="AA113" s="135"/>
    </row>
    <row r="114" spans="2:27" ht="16.5" customHeight="1" x14ac:dyDescent="0.35">
      <c r="B114" s="166"/>
      <c r="C114" s="31"/>
      <c r="D114" s="788"/>
      <c r="E114" s="189"/>
      <c r="F114" s="32"/>
      <c r="G114" s="33"/>
      <c r="H114" s="832"/>
      <c r="I114" s="190"/>
      <c r="J114" s="193"/>
      <c r="K114" s="832"/>
      <c r="L114" s="21">
        <f t="shared" si="4"/>
        <v>0</v>
      </c>
      <c r="M114" s="120"/>
      <c r="N114" s="192"/>
      <c r="O114" s="120"/>
      <c r="P114" s="123">
        <f t="shared" si="3"/>
        <v>0</v>
      </c>
      <c r="Q114" s="136"/>
      <c r="R114" s="165"/>
      <c r="S114" s="136"/>
      <c r="T114" s="39"/>
      <c r="U114" s="27"/>
      <c r="V114" s="173"/>
      <c r="W114" s="41"/>
      <c r="X114" s="42"/>
      <c r="Y114" s="153"/>
      <c r="Z114" s="160"/>
      <c r="AA114" s="135"/>
    </row>
    <row r="115" spans="2:27" ht="16.5" customHeight="1" x14ac:dyDescent="0.35">
      <c r="B115" s="166"/>
      <c r="C115" s="31"/>
      <c r="D115" s="788"/>
      <c r="E115" s="189"/>
      <c r="F115" s="32"/>
      <c r="G115" s="33"/>
      <c r="H115" s="832"/>
      <c r="I115" s="190"/>
      <c r="J115" s="193"/>
      <c r="K115" s="832"/>
      <c r="L115" s="21">
        <f t="shared" si="4"/>
        <v>0</v>
      </c>
      <c r="M115" s="120"/>
      <c r="N115" s="192"/>
      <c r="O115" s="120"/>
      <c r="P115" s="123">
        <f t="shared" si="3"/>
        <v>0</v>
      </c>
      <c r="Q115" s="136"/>
      <c r="R115" s="165"/>
      <c r="S115" s="136"/>
      <c r="T115" s="39"/>
      <c r="U115" s="27"/>
      <c r="V115" s="173"/>
      <c r="W115" s="41"/>
      <c r="X115" s="42"/>
      <c r="Y115" s="153"/>
      <c r="Z115" s="160"/>
      <c r="AA115" s="135"/>
    </row>
    <row r="116" spans="2:27" ht="16.5" customHeight="1" x14ac:dyDescent="0.35">
      <c r="B116" s="194"/>
      <c r="C116" s="90"/>
      <c r="D116" s="780"/>
      <c r="E116" s="196"/>
      <c r="F116" s="32"/>
      <c r="G116" s="33"/>
      <c r="H116" s="833"/>
      <c r="I116" s="197"/>
      <c r="J116" s="198"/>
      <c r="K116" s="833"/>
      <c r="L116" s="21">
        <f t="shared" si="4"/>
        <v>0</v>
      </c>
      <c r="M116" s="120"/>
      <c r="N116" s="192"/>
      <c r="O116" s="120"/>
      <c r="P116" s="123">
        <f t="shared" si="3"/>
        <v>0</v>
      </c>
      <c r="Q116" s="199"/>
      <c r="R116" s="200"/>
      <c r="S116" s="199"/>
      <c r="T116" s="103"/>
      <c r="U116" s="201"/>
      <c r="V116" s="202"/>
      <c r="W116" s="203"/>
      <c r="X116" s="204"/>
    </row>
    <row r="117" spans="2:27" ht="16.5" customHeight="1" x14ac:dyDescent="0.35">
      <c r="B117" s="194"/>
      <c r="C117" s="90"/>
      <c r="D117" s="789"/>
      <c r="E117" s="196"/>
      <c r="F117" s="32">
        <f t="shared" ref="F117:F182" si="5">E117*H117</f>
        <v>0</v>
      </c>
      <c r="G117" s="33"/>
      <c r="H117" s="833"/>
      <c r="I117" s="197"/>
      <c r="J117" s="198"/>
      <c r="K117" s="833"/>
      <c r="L117" s="21">
        <f t="shared" si="4"/>
        <v>0</v>
      </c>
      <c r="M117" s="120"/>
      <c r="N117" s="192"/>
      <c r="O117" s="120"/>
      <c r="P117" s="123">
        <f t="shared" si="3"/>
        <v>0</v>
      </c>
      <c r="Q117" s="136"/>
      <c r="R117" s="165"/>
      <c r="S117" s="136"/>
      <c r="T117" s="39"/>
      <c r="U117" s="27"/>
      <c r="V117" s="173"/>
      <c r="W117" s="41"/>
      <c r="X117" s="42"/>
    </row>
    <row r="118" spans="2:27" ht="16.5" customHeight="1" x14ac:dyDescent="0.35">
      <c r="B118" s="89"/>
      <c r="C118" s="90"/>
      <c r="D118" s="790"/>
      <c r="E118" s="205"/>
      <c r="F118" s="32">
        <f t="shared" si="5"/>
        <v>0</v>
      </c>
      <c r="G118" s="33"/>
      <c r="H118" s="833"/>
      <c r="I118" s="197"/>
      <c r="J118" s="206"/>
      <c r="K118" s="833"/>
      <c r="L118" s="21">
        <f t="shared" si="4"/>
        <v>0</v>
      </c>
      <c r="M118" s="120"/>
      <c r="N118" s="192"/>
      <c r="O118" s="120"/>
      <c r="P118" s="123">
        <f t="shared" si="3"/>
        <v>0</v>
      </c>
      <c r="Q118" s="136"/>
      <c r="R118" s="26"/>
      <c r="S118" s="136"/>
      <c r="T118" s="39"/>
      <c r="U118" s="27"/>
      <c r="V118" s="173"/>
      <c r="W118" s="41"/>
      <c r="X118" s="42"/>
    </row>
    <row r="119" spans="2:27" ht="16.5" customHeight="1" x14ac:dyDescent="0.35">
      <c r="B119" s="89"/>
      <c r="C119" s="90"/>
      <c r="D119" s="791"/>
      <c r="E119" s="205"/>
      <c r="F119" s="32">
        <f t="shared" si="5"/>
        <v>0</v>
      </c>
      <c r="G119" s="33"/>
      <c r="H119" s="833"/>
      <c r="I119" s="197"/>
      <c r="J119" s="206"/>
      <c r="K119" s="833"/>
      <c r="L119" s="21">
        <f t="shared" si="4"/>
        <v>0</v>
      </c>
      <c r="M119" s="120"/>
      <c r="N119" s="192"/>
      <c r="O119" s="120"/>
      <c r="P119" s="123">
        <f t="shared" si="3"/>
        <v>0</v>
      </c>
      <c r="Q119" s="136"/>
      <c r="R119" s="26"/>
      <c r="S119" s="136"/>
      <c r="T119" s="39"/>
      <c r="U119" s="27"/>
      <c r="V119" s="173"/>
      <c r="W119" s="41"/>
      <c r="X119" s="42"/>
    </row>
    <row r="120" spans="2:27" ht="16.5" customHeight="1" x14ac:dyDescent="0.35">
      <c r="B120" s="89"/>
      <c r="C120" s="90"/>
      <c r="D120" s="789"/>
      <c r="E120" s="207"/>
      <c r="F120" s="32">
        <f t="shared" si="5"/>
        <v>0</v>
      </c>
      <c r="G120" s="33"/>
      <c r="H120" s="833"/>
      <c r="I120" s="197"/>
      <c r="J120" s="206"/>
      <c r="K120" s="833"/>
      <c r="L120" s="21">
        <f t="shared" si="4"/>
        <v>0</v>
      </c>
      <c r="M120" s="120"/>
      <c r="N120" s="192"/>
      <c r="O120" s="120"/>
      <c r="P120" s="123">
        <f t="shared" si="3"/>
        <v>0</v>
      </c>
      <c r="Q120" s="136"/>
      <c r="R120" s="26"/>
      <c r="S120" s="136"/>
      <c r="T120" s="39"/>
      <c r="U120" s="27"/>
      <c r="V120" s="173"/>
      <c r="W120" s="41"/>
      <c r="X120" s="42"/>
    </row>
    <row r="121" spans="2:27" ht="16.5" customHeight="1" x14ac:dyDescent="0.35">
      <c r="B121" s="97"/>
      <c r="C121" s="90"/>
      <c r="D121" s="789"/>
      <c r="E121" s="207"/>
      <c r="F121" s="32">
        <f t="shared" si="5"/>
        <v>0</v>
      </c>
      <c r="G121" s="33"/>
      <c r="H121" s="834"/>
      <c r="I121" s="77"/>
      <c r="J121" s="78"/>
      <c r="K121" s="834"/>
      <c r="L121" s="21">
        <f t="shared" si="4"/>
        <v>0</v>
      </c>
      <c r="M121" s="120"/>
      <c r="N121" s="192"/>
      <c r="O121" s="120"/>
      <c r="P121" s="123">
        <f t="shared" si="3"/>
        <v>0</v>
      </c>
      <c r="Q121" s="136"/>
      <c r="R121" s="26"/>
      <c r="S121" s="136"/>
      <c r="T121" s="39"/>
      <c r="U121" s="27"/>
      <c r="V121" s="173"/>
      <c r="W121" s="41"/>
      <c r="X121" s="42"/>
    </row>
    <row r="122" spans="2:27" ht="17.25" x14ac:dyDescent="0.3">
      <c r="B122" s="97"/>
      <c r="C122" s="90"/>
      <c r="D122" s="780"/>
      <c r="E122" s="207"/>
      <c r="F122" s="32">
        <f t="shared" si="5"/>
        <v>0</v>
      </c>
      <c r="G122" s="33"/>
      <c r="H122" s="834"/>
      <c r="I122" s="77"/>
      <c r="J122" s="78"/>
      <c r="K122" s="834"/>
      <c r="L122" s="21">
        <f t="shared" si="4"/>
        <v>0</v>
      </c>
      <c r="M122" s="120"/>
      <c r="N122" s="208"/>
      <c r="O122" s="208"/>
      <c r="P122" s="123">
        <f t="shared" si="3"/>
        <v>0</v>
      </c>
      <c r="Q122" s="136"/>
      <c r="R122" s="26"/>
      <c r="S122" s="136"/>
      <c r="T122" s="39"/>
      <c r="U122" s="27"/>
      <c r="V122" s="173"/>
      <c r="W122" s="41"/>
      <c r="X122" s="42"/>
    </row>
    <row r="123" spans="2:27" ht="17.25" x14ac:dyDescent="0.3">
      <c r="B123" s="97"/>
      <c r="C123" s="90"/>
      <c r="D123" s="780"/>
      <c r="E123" s="207"/>
      <c r="F123" s="32">
        <f t="shared" si="5"/>
        <v>0</v>
      </c>
      <c r="G123" s="33"/>
      <c r="H123" s="834"/>
      <c r="I123" s="77"/>
      <c r="J123" s="78"/>
      <c r="K123" s="834"/>
      <c r="L123" s="21">
        <f t="shared" si="4"/>
        <v>0</v>
      </c>
      <c r="M123" s="120"/>
      <c r="N123" s="208"/>
      <c r="O123" s="208"/>
      <c r="P123" s="123">
        <f t="shared" si="3"/>
        <v>0</v>
      </c>
      <c r="Q123" s="136"/>
      <c r="R123" s="26"/>
      <c r="S123" s="136"/>
      <c r="T123" s="39"/>
      <c r="U123" s="27"/>
      <c r="V123" s="173"/>
      <c r="W123" s="41"/>
      <c r="X123" s="42"/>
    </row>
    <row r="124" spans="2:27" ht="21" customHeight="1" x14ac:dyDescent="0.3">
      <c r="B124" s="210"/>
      <c r="C124" s="90"/>
      <c r="D124" s="780"/>
      <c r="E124" s="207"/>
      <c r="F124" s="32">
        <f t="shared" si="5"/>
        <v>0</v>
      </c>
      <c r="G124" s="33"/>
      <c r="H124" s="834"/>
      <c r="I124" s="77"/>
      <c r="J124" s="78"/>
      <c r="K124" s="834"/>
      <c r="L124" s="21">
        <f t="shared" si="4"/>
        <v>0</v>
      </c>
      <c r="M124" s="120"/>
      <c r="N124" s="211"/>
      <c r="O124" s="212"/>
      <c r="P124" s="123">
        <f t="shared" si="3"/>
        <v>0</v>
      </c>
      <c r="Q124" s="136"/>
      <c r="R124" s="26"/>
      <c r="S124" s="136"/>
      <c r="T124" s="39"/>
      <c r="U124" s="27"/>
      <c r="V124" s="173"/>
      <c r="W124" s="41"/>
      <c r="X124" s="42"/>
    </row>
    <row r="125" spans="2:27" ht="26.25" customHeight="1" x14ac:dyDescent="0.3">
      <c r="B125" s="213"/>
      <c r="C125" s="90"/>
      <c r="D125" s="780"/>
      <c r="E125" s="207"/>
      <c r="F125" s="32">
        <f t="shared" si="5"/>
        <v>0</v>
      </c>
      <c r="G125" s="33"/>
      <c r="H125" s="834"/>
      <c r="I125" s="77"/>
      <c r="J125" s="78"/>
      <c r="K125" s="834"/>
      <c r="L125" s="21">
        <f t="shared" si="4"/>
        <v>0</v>
      </c>
      <c r="M125" s="120"/>
      <c r="N125" s="211"/>
      <c r="O125" s="212"/>
      <c r="P125" s="123">
        <f t="shared" si="3"/>
        <v>0</v>
      </c>
      <c r="Q125" s="136"/>
      <c r="R125" s="26"/>
      <c r="S125" s="136"/>
      <c r="T125" s="39"/>
      <c r="U125" s="27"/>
      <c r="V125" s="173"/>
      <c r="W125" s="41"/>
      <c r="X125" s="42"/>
    </row>
    <row r="126" spans="2:27" x14ac:dyDescent="0.35">
      <c r="B126" s="92"/>
      <c r="C126" s="90"/>
      <c r="D126" s="789"/>
      <c r="E126" s="207"/>
      <c r="F126" s="32">
        <f t="shared" si="5"/>
        <v>0</v>
      </c>
      <c r="G126" s="33"/>
      <c r="H126" s="834"/>
      <c r="I126" s="77"/>
      <c r="J126" s="78"/>
      <c r="K126" s="834"/>
      <c r="L126" s="21">
        <f t="shared" si="4"/>
        <v>0</v>
      </c>
      <c r="M126" s="120"/>
      <c r="N126" s="192"/>
      <c r="O126" s="120"/>
      <c r="P126" s="123">
        <f t="shared" si="3"/>
        <v>0</v>
      </c>
      <c r="Q126" s="136"/>
      <c r="R126" s="26"/>
      <c r="S126" s="136"/>
      <c r="T126" s="39"/>
      <c r="U126" s="27"/>
      <c r="V126" s="173"/>
      <c r="W126" s="41"/>
      <c r="X126" s="42"/>
    </row>
    <row r="127" spans="2:27" x14ac:dyDescent="0.35">
      <c r="B127" s="92"/>
      <c r="C127" s="90"/>
      <c r="D127" s="789"/>
      <c r="E127" s="207"/>
      <c r="F127" s="32">
        <f t="shared" si="5"/>
        <v>0</v>
      </c>
      <c r="G127" s="33"/>
      <c r="H127" s="834"/>
      <c r="I127" s="77"/>
      <c r="J127" s="78"/>
      <c r="K127" s="834"/>
      <c r="L127" s="21">
        <f t="shared" si="4"/>
        <v>0</v>
      </c>
      <c r="M127" s="120"/>
      <c r="N127" s="192"/>
      <c r="O127" s="120"/>
      <c r="P127" s="123">
        <f t="shared" si="3"/>
        <v>0</v>
      </c>
      <c r="Q127" s="136"/>
      <c r="R127" s="26"/>
      <c r="S127" s="136"/>
      <c r="T127" s="39"/>
      <c r="U127" s="27"/>
      <c r="V127" s="173"/>
      <c r="W127" s="41"/>
      <c r="X127" s="42"/>
    </row>
    <row r="128" spans="2:27" x14ac:dyDescent="0.35">
      <c r="B128" s="92"/>
      <c r="C128" s="90"/>
      <c r="D128" s="789"/>
      <c r="E128" s="207"/>
      <c r="F128" s="32">
        <f t="shared" si="5"/>
        <v>0</v>
      </c>
      <c r="G128" s="33"/>
      <c r="H128" s="834"/>
      <c r="I128" s="77"/>
      <c r="J128" s="78"/>
      <c r="K128" s="834"/>
      <c r="L128" s="21">
        <f t="shared" si="4"/>
        <v>0</v>
      </c>
      <c r="M128" s="120"/>
      <c r="N128" s="139"/>
      <c r="O128" s="140"/>
      <c r="P128" s="123">
        <f t="shared" si="3"/>
        <v>0</v>
      </c>
      <c r="Q128" s="136"/>
      <c r="R128" s="26"/>
      <c r="S128" s="136"/>
      <c r="T128" s="39"/>
      <c r="U128" s="27"/>
      <c r="V128" s="173"/>
      <c r="W128" s="41"/>
      <c r="X128" s="42"/>
    </row>
    <row r="129" spans="2:24" x14ac:dyDescent="0.35">
      <c r="B129" s="97"/>
      <c r="C129" s="90"/>
      <c r="D129" s="789"/>
      <c r="E129" s="207"/>
      <c r="F129" s="32">
        <f t="shared" si="5"/>
        <v>0</v>
      </c>
      <c r="G129" s="33"/>
      <c r="H129" s="834"/>
      <c r="I129" s="77"/>
      <c r="J129" s="78"/>
      <c r="K129" s="834"/>
      <c r="L129" s="21">
        <f t="shared" si="4"/>
        <v>0</v>
      </c>
      <c r="M129" s="120"/>
      <c r="N129" s="139"/>
      <c r="O129" s="140"/>
      <c r="P129" s="123">
        <f t="shared" si="3"/>
        <v>0</v>
      </c>
      <c r="Q129" s="136"/>
      <c r="R129" s="165"/>
      <c r="S129" s="136"/>
      <c r="T129" s="39"/>
      <c r="U129" s="27"/>
      <c r="V129" s="173"/>
      <c r="W129" s="41"/>
      <c r="X129" s="42"/>
    </row>
    <row r="130" spans="2:24" x14ac:dyDescent="0.35">
      <c r="B130" s="97"/>
      <c r="C130" s="90"/>
      <c r="D130" s="789"/>
      <c r="E130" s="207"/>
      <c r="F130" s="32">
        <f t="shared" si="5"/>
        <v>0</v>
      </c>
      <c r="G130" s="33"/>
      <c r="H130" s="834"/>
      <c r="I130" s="77"/>
      <c r="J130" s="78"/>
      <c r="K130" s="834"/>
      <c r="L130" s="21">
        <f t="shared" si="4"/>
        <v>0</v>
      </c>
      <c r="M130" s="120"/>
      <c r="N130" s="139"/>
      <c r="O130" s="140"/>
      <c r="P130" s="123">
        <f t="shared" si="3"/>
        <v>0</v>
      </c>
      <c r="Q130" s="136"/>
      <c r="R130" s="165"/>
      <c r="S130" s="136"/>
      <c r="T130" s="39"/>
      <c r="U130" s="27"/>
      <c r="V130" s="173"/>
      <c r="W130" s="41"/>
      <c r="X130" s="42"/>
    </row>
    <row r="131" spans="2:24" x14ac:dyDescent="0.35">
      <c r="B131" s="90"/>
      <c r="C131" s="90"/>
      <c r="D131" s="789"/>
      <c r="E131" s="207"/>
      <c r="F131" s="32">
        <f t="shared" si="5"/>
        <v>0</v>
      </c>
      <c r="G131" s="33"/>
      <c r="H131" s="834"/>
      <c r="I131" s="77"/>
      <c r="J131" s="78"/>
      <c r="K131" s="834"/>
      <c r="L131" s="21">
        <f t="shared" si="4"/>
        <v>0</v>
      </c>
      <c r="M131" s="120"/>
      <c r="N131" s="139"/>
      <c r="O131" s="140"/>
      <c r="P131" s="123">
        <f t="shared" si="3"/>
        <v>0</v>
      </c>
      <c r="Q131" s="136"/>
      <c r="R131" s="26"/>
      <c r="S131" s="136"/>
      <c r="T131" s="39"/>
      <c r="U131" s="27"/>
      <c r="V131" s="173"/>
      <c r="W131" s="41"/>
      <c r="X131" s="42"/>
    </row>
    <row r="132" spans="2:24" x14ac:dyDescent="0.35">
      <c r="B132" s="90"/>
      <c r="C132" s="90"/>
      <c r="D132" s="789"/>
      <c r="E132" s="207"/>
      <c r="F132" s="32">
        <f t="shared" si="5"/>
        <v>0</v>
      </c>
      <c r="G132" s="33"/>
      <c r="H132" s="834"/>
      <c r="I132" s="77"/>
      <c r="J132" s="78"/>
      <c r="K132" s="834"/>
      <c r="L132" s="21">
        <f t="shared" si="4"/>
        <v>0</v>
      </c>
      <c r="M132" s="120"/>
      <c r="N132" s="139"/>
      <c r="O132" s="140"/>
      <c r="P132" s="123">
        <f t="shared" si="3"/>
        <v>0</v>
      </c>
      <c r="Q132" s="136"/>
      <c r="R132" s="26"/>
      <c r="S132" s="136"/>
      <c r="T132" s="39"/>
      <c r="U132" s="27"/>
      <c r="V132" s="173"/>
      <c r="W132" s="41"/>
      <c r="X132" s="42"/>
    </row>
    <row r="133" spans="2:24" x14ac:dyDescent="0.35">
      <c r="B133" s="93"/>
      <c r="C133" s="90"/>
      <c r="D133" s="780"/>
      <c r="E133" s="214"/>
      <c r="F133" s="32">
        <f t="shared" si="5"/>
        <v>0</v>
      </c>
      <c r="G133" s="33"/>
      <c r="H133" s="834"/>
      <c r="I133" s="77"/>
      <c r="J133" s="78"/>
      <c r="K133" s="834"/>
      <c r="L133" s="21">
        <f t="shared" si="4"/>
        <v>0</v>
      </c>
      <c r="M133" s="120"/>
      <c r="N133" s="139"/>
      <c r="O133" s="140"/>
      <c r="P133" s="123">
        <f t="shared" si="3"/>
        <v>0</v>
      </c>
      <c r="Q133" s="136"/>
      <c r="R133" s="26"/>
      <c r="S133" s="136"/>
      <c r="T133" s="39"/>
      <c r="U133" s="27"/>
      <c r="V133" s="173"/>
      <c r="W133" s="41"/>
      <c r="X133" s="42"/>
    </row>
    <row r="134" spans="2:24" x14ac:dyDescent="0.35">
      <c r="B134" s="194"/>
      <c r="C134" s="97"/>
      <c r="D134" s="780"/>
      <c r="E134" s="195"/>
      <c r="F134" s="32">
        <f t="shared" si="5"/>
        <v>0</v>
      </c>
      <c r="G134" s="33"/>
      <c r="H134" s="834"/>
      <c r="I134" s="77"/>
      <c r="J134" s="78"/>
      <c r="K134" s="834"/>
      <c r="L134" s="21">
        <f t="shared" si="4"/>
        <v>0</v>
      </c>
      <c r="M134" s="35"/>
      <c r="N134" s="62"/>
      <c r="O134" s="63"/>
      <c r="P134" s="25">
        <f t="shared" si="3"/>
        <v>0</v>
      </c>
      <c r="Q134" s="136"/>
      <c r="R134" s="26"/>
      <c r="S134" s="136"/>
      <c r="T134" s="39"/>
      <c r="U134" s="27"/>
      <c r="V134" s="173"/>
      <c r="W134" s="41"/>
      <c r="X134" s="42"/>
    </row>
    <row r="135" spans="2:24" x14ac:dyDescent="0.35">
      <c r="B135" s="194"/>
      <c r="C135" s="97"/>
      <c r="D135" s="780"/>
      <c r="E135" s="214"/>
      <c r="F135" s="32">
        <f t="shared" si="5"/>
        <v>0</v>
      </c>
      <c r="G135" s="33"/>
      <c r="H135" s="834"/>
      <c r="I135" s="77"/>
      <c r="J135" s="78"/>
      <c r="K135" s="834"/>
      <c r="L135" s="21">
        <f t="shared" si="4"/>
        <v>0</v>
      </c>
      <c r="M135" s="72"/>
      <c r="N135" s="62"/>
      <c r="O135" s="63"/>
      <c r="P135" s="25">
        <f t="shared" si="3"/>
        <v>0</v>
      </c>
      <c r="Q135" s="136"/>
      <c r="R135" s="26"/>
      <c r="S135" s="136"/>
      <c r="T135" s="39"/>
      <c r="U135" s="27"/>
      <c r="V135" s="173"/>
      <c r="W135" s="41"/>
      <c r="X135" s="42"/>
    </row>
    <row r="136" spans="2:24" x14ac:dyDescent="0.35">
      <c r="B136" s="194"/>
      <c r="C136" s="97"/>
      <c r="D136" s="780"/>
      <c r="E136" s="214"/>
      <c r="F136" s="32">
        <f t="shared" si="5"/>
        <v>0</v>
      </c>
      <c r="G136" s="33"/>
      <c r="H136" s="834"/>
      <c r="I136" s="77"/>
      <c r="J136" s="78"/>
      <c r="K136" s="834"/>
      <c r="L136" s="21">
        <f t="shared" si="4"/>
        <v>0</v>
      </c>
      <c r="M136" s="72"/>
      <c r="N136" s="62"/>
      <c r="O136" s="63"/>
      <c r="P136" s="25">
        <f t="shared" si="3"/>
        <v>0</v>
      </c>
      <c r="Q136" s="136"/>
      <c r="R136" s="26"/>
      <c r="S136" s="136"/>
      <c r="T136" s="39"/>
      <c r="U136" s="27"/>
      <c r="V136" s="173"/>
      <c r="W136" s="41"/>
      <c r="X136" s="42"/>
    </row>
    <row r="137" spans="2:24" x14ac:dyDescent="0.35">
      <c r="B137" s="92"/>
      <c r="C137" s="90"/>
      <c r="D137" s="780"/>
      <c r="E137" s="214"/>
      <c r="F137" s="32">
        <f t="shared" si="5"/>
        <v>0</v>
      </c>
      <c r="G137" s="33"/>
      <c r="H137" s="834"/>
      <c r="I137" s="77"/>
      <c r="J137" s="78"/>
      <c r="K137" s="834"/>
      <c r="L137" s="21">
        <f t="shared" si="4"/>
        <v>0</v>
      </c>
      <c r="M137" s="72"/>
      <c r="N137" s="62"/>
      <c r="O137" s="63"/>
      <c r="P137" s="25">
        <f t="shared" si="3"/>
        <v>0</v>
      </c>
      <c r="Q137" s="136"/>
      <c r="R137" s="26"/>
      <c r="S137" s="136"/>
      <c r="T137" s="39"/>
      <c r="U137" s="27"/>
      <c r="V137" s="27"/>
      <c r="W137" s="41"/>
      <c r="X137" s="42"/>
    </row>
    <row r="138" spans="2:24" x14ac:dyDescent="0.35">
      <c r="B138" s="92"/>
      <c r="C138" s="90"/>
      <c r="D138" s="780"/>
      <c r="E138" s="214"/>
      <c r="F138" s="32">
        <f t="shared" si="5"/>
        <v>0</v>
      </c>
      <c r="G138" s="33"/>
      <c r="H138" s="834"/>
      <c r="I138" s="77"/>
      <c r="J138" s="78"/>
      <c r="K138" s="834"/>
      <c r="L138" s="21">
        <f t="shared" si="4"/>
        <v>0</v>
      </c>
      <c r="M138" s="72"/>
      <c r="N138" s="62"/>
      <c r="O138" s="63"/>
      <c r="P138" s="25">
        <f t="shared" si="3"/>
        <v>0</v>
      </c>
      <c r="Q138" s="136"/>
      <c r="R138" s="26"/>
      <c r="S138" s="136"/>
      <c r="T138" s="39"/>
      <c r="U138" s="27"/>
      <c r="V138" s="27"/>
      <c r="W138" s="41"/>
      <c r="X138" s="42"/>
    </row>
    <row r="139" spans="2:24" x14ac:dyDescent="0.35">
      <c r="B139" s="92"/>
      <c r="C139" s="90"/>
      <c r="D139" s="780"/>
      <c r="E139" s="214"/>
      <c r="F139" s="32">
        <f t="shared" si="5"/>
        <v>0</v>
      </c>
      <c r="G139" s="33"/>
      <c r="H139" s="834"/>
      <c r="I139" s="77"/>
      <c r="J139" s="78"/>
      <c r="K139" s="834"/>
      <c r="L139" s="21">
        <f t="shared" si="4"/>
        <v>0</v>
      </c>
      <c r="M139" s="72"/>
      <c r="N139" s="62"/>
      <c r="O139" s="63"/>
      <c r="P139" s="25">
        <f t="shared" si="3"/>
        <v>0</v>
      </c>
      <c r="Q139" s="136"/>
      <c r="R139" s="26"/>
      <c r="S139" s="136"/>
      <c r="T139" s="39"/>
      <c r="U139" s="27"/>
      <c r="V139" s="27"/>
      <c r="W139" s="41"/>
      <c r="X139" s="42"/>
    </row>
    <row r="140" spans="2:24" x14ac:dyDescent="0.35">
      <c r="B140" s="90"/>
      <c r="C140" s="901"/>
      <c r="D140" s="780"/>
      <c r="E140" s="214"/>
      <c r="F140" s="32">
        <f t="shared" si="5"/>
        <v>0</v>
      </c>
      <c r="G140" s="33"/>
      <c r="H140" s="834"/>
      <c r="I140" s="77"/>
      <c r="J140" s="78"/>
      <c r="K140" s="834"/>
      <c r="L140" s="21">
        <f t="shared" si="4"/>
        <v>0</v>
      </c>
      <c r="M140" s="72"/>
      <c r="N140" s="62"/>
      <c r="O140" s="63"/>
      <c r="P140" s="25">
        <f t="shared" si="3"/>
        <v>0</v>
      </c>
      <c r="Q140" s="136"/>
      <c r="R140" s="26"/>
      <c r="S140" s="136"/>
      <c r="T140" s="39"/>
      <c r="U140" s="27"/>
      <c r="V140" s="173"/>
      <c r="W140" s="41"/>
      <c r="X140" s="42"/>
    </row>
    <row r="141" spans="2:24" x14ac:dyDescent="0.35">
      <c r="B141" s="90"/>
      <c r="C141" s="90"/>
      <c r="D141" s="780"/>
      <c r="E141" s="214"/>
      <c r="F141" s="32">
        <f t="shared" si="5"/>
        <v>0</v>
      </c>
      <c r="G141" s="33"/>
      <c r="H141" s="834"/>
      <c r="I141" s="77"/>
      <c r="J141" s="78"/>
      <c r="K141" s="834"/>
      <c r="L141" s="21">
        <f t="shared" si="4"/>
        <v>0</v>
      </c>
      <c r="M141" s="72"/>
      <c r="N141" s="62"/>
      <c r="O141" s="63"/>
      <c r="P141" s="25">
        <f t="shared" si="3"/>
        <v>0</v>
      </c>
      <c r="Q141" s="136"/>
      <c r="R141" s="26"/>
      <c r="S141" s="136"/>
      <c r="T141" s="39"/>
      <c r="U141" s="27"/>
      <c r="V141" s="173"/>
      <c r="W141" s="41"/>
      <c r="X141" s="42"/>
    </row>
    <row r="142" spans="2:24" x14ac:dyDescent="0.35">
      <c r="B142" s="90"/>
      <c r="C142" s="90"/>
      <c r="D142" s="780"/>
      <c r="E142" s="214"/>
      <c r="F142" s="32">
        <f t="shared" si="5"/>
        <v>0</v>
      </c>
      <c r="G142" s="33"/>
      <c r="H142" s="834"/>
      <c r="I142" s="77"/>
      <c r="J142" s="78"/>
      <c r="K142" s="834"/>
      <c r="L142" s="21">
        <f t="shared" ref="L142:L279" si="6">K142-H142</f>
        <v>0</v>
      </c>
      <c r="M142" s="72"/>
      <c r="N142" s="62"/>
      <c r="O142" s="63"/>
      <c r="P142" s="25">
        <f t="shared" ref="P142:P207" si="7">M142*K142</f>
        <v>0</v>
      </c>
      <c r="Q142" s="136"/>
      <c r="R142" s="26"/>
      <c r="S142" s="136"/>
      <c r="T142" s="39"/>
      <c r="U142" s="27"/>
      <c r="V142" s="173"/>
      <c r="W142" s="41"/>
      <c r="X142" s="42"/>
    </row>
    <row r="143" spans="2:24" x14ac:dyDescent="0.35">
      <c r="B143" s="194"/>
      <c r="C143" s="90"/>
      <c r="D143" s="780"/>
      <c r="E143" s="214"/>
      <c r="F143" s="32">
        <f t="shared" si="5"/>
        <v>0</v>
      </c>
      <c r="G143" s="33"/>
      <c r="H143" s="834"/>
      <c r="I143" s="77"/>
      <c r="J143" s="78"/>
      <c r="K143" s="834"/>
      <c r="L143" s="21">
        <f t="shared" si="6"/>
        <v>0</v>
      </c>
      <c r="M143" s="72"/>
      <c r="N143" s="62"/>
      <c r="O143" s="63"/>
      <c r="P143" s="25">
        <f t="shared" si="7"/>
        <v>0</v>
      </c>
      <c r="Q143" s="136"/>
      <c r="R143" s="26"/>
      <c r="S143" s="136"/>
      <c r="T143" s="39"/>
      <c r="U143" s="27"/>
      <c r="V143" s="173"/>
      <c r="W143" s="41"/>
      <c r="X143" s="42"/>
    </row>
    <row r="144" spans="2:24" ht="24" thickBot="1" x14ac:dyDescent="0.4">
      <c r="B144" s="90"/>
      <c r="C144" s="215"/>
      <c r="D144" s="792"/>
      <c r="E144" s="216"/>
      <c r="F144" s="217">
        <f t="shared" si="5"/>
        <v>0</v>
      </c>
      <c r="G144" s="218"/>
      <c r="H144" s="835"/>
      <c r="I144" s="219"/>
      <c r="J144" s="220"/>
      <c r="K144" s="834"/>
      <c r="L144" s="21">
        <f t="shared" si="6"/>
        <v>0</v>
      </c>
      <c r="M144" s="72"/>
      <c r="N144" s="62"/>
      <c r="O144" s="63"/>
      <c r="P144" s="25">
        <f t="shared" si="7"/>
        <v>0</v>
      </c>
      <c r="Q144" s="136"/>
      <c r="R144" s="26"/>
      <c r="S144" s="136"/>
      <c r="T144" s="39"/>
      <c r="U144" s="27"/>
      <c r="V144" s="173"/>
      <c r="W144" s="41"/>
      <c r="X144" s="42"/>
    </row>
    <row r="145" spans="2:24" ht="24.75" thickTop="1" thickBot="1" x14ac:dyDescent="0.4">
      <c r="B145" s="90"/>
      <c r="C145" s="90"/>
      <c r="D145" s="780"/>
      <c r="E145" s="214"/>
      <c r="F145" s="221">
        <f t="shared" si="5"/>
        <v>0</v>
      </c>
      <c r="G145" s="218"/>
      <c r="H145" s="834"/>
      <c r="I145" s="77"/>
      <c r="J145" s="78"/>
      <c r="K145" s="834"/>
      <c r="L145" s="21">
        <f t="shared" si="6"/>
        <v>0</v>
      </c>
      <c r="M145" s="72"/>
      <c r="N145" s="62"/>
      <c r="O145" s="63"/>
      <c r="P145" s="25">
        <f t="shared" si="7"/>
        <v>0</v>
      </c>
      <c r="Q145" s="136"/>
      <c r="R145" s="26"/>
      <c r="S145" s="136"/>
      <c r="T145" s="39"/>
      <c r="U145" s="27"/>
      <c r="V145" s="173"/>
      <c r="W145" s="41"/>
      <c r="X145" s="42"/>
    </row>
    <row r="146" spans="2:24" ht="24.75" thickTop="1" thickBot="1" x14ac:dyDescent="0.4">
      <c r="B146" s="97"/>
      <c r="C146" s="90"/>
      <c r="D146" s="780"/>
      <c r="E146" s="214"/>
      <c r="F146" s="221">
        <f t="shared" si="5"/>
        <v>0</v>
      </c>
      <c r="G146" s="218"/>
      <c r="H146" s="834"/>
      <c r="I146" s="77"/>
      <c r="J146" s="78"/>
      <c r="K146" s="834"/>
      <c r="L146" s="21">
        <f t="shared" si="6"/>
        <v>0</v>
      </c>
      <c r="M146" s="72"/>
      <c r="N146" s="62"/>
      <c r="O146" s="63"/>
      <c r="P146" s="25">
        <f t="shared" si="7"/>
        <v>0</v>
      </c>
      <c r="Q146" s="136"/>
      <c r="R146" s="26"/>
      <c r="S146" s="136"/>
      <c r="T146" s="39"/>
      <c r="U146" s="27"/>
      <c r="V146" s="173"/>
      <c r="W146" s="41"/>
      <c r="X146" s="42"/>
    </row>
    <row r="147" spans="2:24" ht="24.75" thickTop="1" thickBot="1" x14ac:dyDescent="0.4">
      <c r="B147" s="97"/>
      <c r="C147" s="90"/>
      <c r="D147" s="780"/>
      <c r="E147" s="214"/>
      <c r="F147" s="221">
        <f t="shared" si="5"/>
        <v>0</v>
      </c>
      <c r="G147" s="218"/>
      <c r="H147" s="834"/>
      <c r="I147" s="77"/>
      <c r="J147" s="78"/>
      <c r="K147" s="834"/>
      <c r="L147" s="21">
        <f t="shared" si="6"/>
        <v>0</v>
      </c>
      <c r="M147" s="72"/>
      <c r="N147" s="62"/>
      <c r="O147" s="63"/>
      <c r="P147" s="25">
        <f t="shared" si="7"/>
        <v>0</v>
      </c>
      <c r="Q147" s="136"/>
      <c r="R147" s="26"/>
      <c r="S147" s="136"/>
      <c r="T147" s="39"/>
      <c r="U147" s="27"/>
      <c r="V147" s="173"/>
      <c r="W147" s="41"/>
      <c r="X147" s="42"/>
    </row>
    <row r="148" spans="2:24" ht="24.75" thickTop="1" thickBot="1" x14ac:dyDescent="0.4">
      <c r="B148" s="97"/>
      <c r="C148" s="90"/>
      <c r="D148" s="780"/>
      <c r="E148" s="214"/>
      <c r="F148" s="221">
        <f t="shared" si="5"/>
        <v>0</v>
      </c>
      <c r="G148" s="218"/>
      <c r="H148" s="834"/>
      <c r="I148" s="77"/>
      <c r="J148" s="78"/>
      <c r="K148" s="834"/>
      <c r="L148" s="21">
        <f t="shared" si="6"/>
        <v>0</v>
      </c>
      <c r="M148" s="72"/>
      <c r="N148" s="62"/>
      <c r="O148" s="63"/>
      <c r="P148" s="25">
        <f t="shared" si="7"/>
        <v>0</v>
      </c>
      <c r="Q148" s="136"/>
      <c r="R148" s="26"/>
      <c r="S148" s="136"/>
      <c r="T148" s="39"/>
      <c r="U148" s="27"/>
      <c r="V148" s="173"/>
      <c r="W148" s="41"/>
      <c r="X148" s="42"/>
    </row>
    <row r="149" spans="2:24" ht="24.75" thickTop="1" thickBot="1" x14ac:dyDescent="0.4">
      <c r="B149" s="90"/>
      <c r="C149" s="90"/>
      <c r="D149" s="780"/>
      <c r="E149" s="214"/>
      <c r="F149" s="221">
        <f t="shared" si="5"/>
        <v>0</v>
      </c>
      <c r="G149" s="218"/>
      <c r="H149" s="834"/>
      <c r="I149" s="77"/>
      <c r="J149" s="78"/>
      <c r="K149" s="834"/>
      <c r="L149" s="21">
        <f t="shared" si="6"/>
        <v>0</v>
      </c>
      <c r="M149" s="72"/>
      <c r="N149" s="62"/>
      <c r="O149" s="63"/>
      <c r="P149" s="25">
        <f t="shared" si="7"/>
        <v>0</v>
      </c>
      <c r="Q149" s="136"/>
      <c r="R149" s="26"/>
      <c r="S149" s="136"/>
      <c r="T149" s="39"/>
      <c r="U149" s="27"/>
      <c r="V149" s="173"/>
      <c r="W149" s="41"/>
      <c r="X149" s="42"/>
    </row>
    <row r="150" spans="2:24" ht="24.75" thickTop="1" thickBot="1" x14ac:dyDescent="0.4">
      <c r="B150" s="89"/>
      <c r="C150" s="90"/>
      <c r="D150" s="780"/>
      <c r="E150" s="214"/>
      <c r="F150" s="221">
        <f t="shared" si="5"/>
        <v>0</v>
      </c>
      <c r="G150" s="218"/>
      <c r="H150" s="834"/>
      <c r="I150" s="77"/>
      <c r="J150" s="78"/>
      <c r="K150" s="834"/>
      <c r="L150" s="21">
        <f t="shared" si="6"/>
        <v>0</v>
      </c>
      <c r="M150" s="72"/>
      <c r="N150" s="62"/>
      <c r="O150" s="63"/>
      <c r="P150" s="25">
        <f t="shared" si="7"/>
        <v>0</v>
      </c>
      <c r="Q150" s="136"/>
      <c r="R150" s="26"/>
      <c r="S150" s="136"/>
      <c r="T150" s="39"/>
      <c r="U150" s="27"/>
      <c r="V150" s="173"/>
      <c r="W150" s="41"/>
      <c r="X150" s="42"/>
    </row>
    <row r="151" spans="2:24" ht="24.75" thickTop="1" thickBot="1" x14ac:dyDescent="0.4">
      <c r="B151" s="92"/>
      <c r="C151" s="90"/>
      <c r="D151" s="780"/>
      <c r="E151" s="214"/>
      <c r="F151" s="221">
        <f t="shared" si="5"/>
        <v>0</v>
      </c>
      <c r="G151" s="218"/>
      <c r="H151" s="834"/>
      <c r="I151" s="77"/>
      <c r="J151" s="78"/>
      <c r="K151" s="834"/>
      <c r="L151" s="21">
        <f t="shared" si="6"/>
        <v>0</v>
      </c>
      <c r="M151" s="72"/>
      <c r="N151" s="62"/>
      <c r="O151" s="63"/>
      <c r="P151" s="25">
        <f t="shared" si="7"/>
        <v>0</v>
      </c>
      <c r="Q151" s="136"/>
      <c r="R151" s="26"/>
      <c r="S151" s="136"/>
      <c r="T151" s="39"/>
      <c r="U151" s="27"/>
      <c r="V151" s="173"/>
      <c r="W151" s="41"/>
      <c r="X151" s="42"/>
    </row>
    <row r="152" spans="2:24" ht="24.75" thickTop="1" thickBot="1" x14ac:dyDescent="0.4">
      <c r="B152" s="92"/>
      <c r="C152" s="90"/>
      <c r="D152" s="780"/>
      <c r="E152" s="214"/>
      <c r="F152" s="221">
        <f t="shared" si="5"/>
        <v>0</v>
      </c>
      <c r="G152" s="218"/>
      <c r="H152" s="834"/>
      <c r="I152" s="77"/>
      <c r="J152" s="78"/>
      <c r="K152" s="834"/>
      <c r="L152" s="21">
        <f t="shared" si="6"/>
        <v>0</v>
      </c>
      <c r="M152" s="72"/>
      <c r="N152" s="62"/>
      <c r="O152" s="63"/>
      <c r="P152" s="25">
        <f t="shared" si="7"/>
        <v>0</v>
      </c>
      <c r="Q152" s="136"/>
      <c r="R152" s="26"/>
      <c r="S152" s="136"/>
      <c r="T152" s="39"/>
      <c r="U152" s="27"/>
      <c r="V152" s="173"/>
      <c r="W152" s="41"/>
      <c r="X152" s="42"/>
    </row>
    <row r="153" spans="2:24" ht="24.75" thickTop="1" thickBot="1" x14ac:dyDescent="0.4">
      <c r="B153" s="92"/>
      <c r="C153" s="90"/>
      <c r="D153" s="780"/>
      <c r="E153" s="214"/>
      <c r="F153" s="221">
        <f t="shared" si="5"/>
        <v>0</v>
      </c>
      <c r="G153" s="218"/>
      <c r="H153" s="834"/>
      <c r="I153" s="77"/>
      <c r="J153" s="78"/>
      <c r="K153" s="834"/>
      <c r="L153" s="21">
        <f t="shared" si="6"/>
        <v>0</v>
      </c>
      <c r="M153" s="72"/>
      <c r="N153" s="62"/>
      <c r="O153" s="63"/>
      <c r="P153" s="25">
        <f t="shared" si="7"/>
        <v>0</v>
      </c>
      <c r="Q153" s="136"/>
      <c r="R153" s="26"/>
      <c r="S153" s="136"/>
      <c r="T153" s="39"/>
      <c r="U153" s="27"/>
      <c r="V153" s="173"/>
      <c r="W153" s="41"/>
      <c r="X153" s="42"/>
    </row>
    <row r="154" spans="2:24" ht="24.75" thickTop="1" thickBot="1" x14ac:dyDescent="0.4">
      <c r="B154" s="222"/>
      <c r="C154" s="90"/>
      <c r="D154" s="780"/>
      <c r="E154" s="214"/>
      <c r="F154" s="221">
        <f t="shared" si="5"/>
        <v>0</v>
      </c>
      <c r="G154" s="218"/>
      <c r="H154" s="834"/>
      <c r="I154" s="77"/>
      <c r="J154" s="78"/>
      <c r="K154" s="834"/>
      <c r="L154" s="21">
        <f t="shared" si="6"/>
        <v>0</v>
      </c>
      <c r="M154" s="72"/>
      <c r="N154" s="62"/>
      <c r="O154" s="63"/>
      <c r="P154" s="25">
        <f t="shared" si="7"/>
        <v>0</v>
      </c>
      <c r="Q154" s="136"/>
      <c r="R154" s="26"/>
      <c r="S154" s="136"/>
      <c r="T154" s="39"/>
      <c r="U154" s="27"/>
      <c r="V154" s="173"/>
      <c r="W154" s="41"/>
      <c r="X154" s="42"/>
    </row>
    <row r="155" spans="2:24" ht="24.75" thickTop="1" thickBot="1" x14ac:dyDescent="0.4">
      <c r="B155" s="223"/>
      <c r="C155" s="90"/>
      <c r="D155" s="780"/>
      <c r="E155" s="214"/>
      <c r="F155" s="221">
        <f t="shared" si="5"/>
        <v>0</v>
      </c>
      <c r="G155" s="218"/>
      <c r="H155" s="834"/>
      <c r="I155" s="77"/>
      <c r="J155" s="78"/>
      <c r="K155" s="834"/>
      <c r="L155" s="21">
        <f t="shared" si="6"/>
        <v>0</v>
      </c>
      <c r="M155" s="72"/>
      <c r="N155" s="62"/>
      <c r="O155" s="63"/>
      <c r="P155" s="25">
        <f t="shared" si="7"/>
        <v>0</v>
      </c>
      <c r="Q155" s="136"/>
      <c r="R155" s="26"/>
      <c r="S155" s="136"/>
      <c r="T155" s="39"/>
      <c r="U155" s="27"/>
      <c r="V155" s="173"/>
      <c r="W155" s="41"/>
      <c r="X155" s="42"/>
    </row>
    <row r="156" spans="2:24" ht="24.75" thickTop="1" thickBot="1" x14ac:dyDescent="0.4">
      <c r="B156" s="223"/>
      <c r="C156" s="90"/>
      <c r="D156" s="780"/>
      <c r="E156" s="209"/>
      <c r="F156" s="221">
        <f t="shared" si="5"/>
        <v>0</v>
      </c>
      <c r="G156" s="218"/>
      <c r="H156" s="834"/>
      <c r="I156" s="77"/>
      <c r="J156" s="78"/>
      <c r="K156" s="834"/>
      <c r="L156" s="21">
        <f t="shared" si="6"/>
        <v>0</v>
      </c>
      <c r="M156" s="72"/>
      <c r="N156" s="62"/>
      <c r="O156" s="63"/>
      <c r="P156" s="25">
        <f t="shared" si="7"/>
        <v>0</v>
      </c>
      <c r="Q156" s="136"/>
      <c r="R156" s="26"/>
      <c r="S156" s="136"/>
      <c r="T156" s="39"/>
      <c r="U156" s="27"/>
      <c r="V156" s="173"/>
      <c r="W156" s="41"/>
      <c r="X156" s="42"/>
    </row>
    <row r="157" spans="2:24" ht="24.75" thickTop="1" thickBot="1" x14ac:dyDescent="0.4">
      <c r="B157" s="222"/>
      <c r="C157" s="90"/>
      <c r="D157" s="780"/>
      <c r="E157" s="214"/>
      <c r="F157" s="221">
        <f t="shared" si="5"/>
        <v>0</v>
      </c>
      <c r="G157" s="218"/>
      <c r="H157" s="834"/>
      <c r="I157" s="77"/>
      <c r="J157" s="224"/>
      <c r="K157" s="834"/>
      <c r="L157" s="21">
        <f t="shared" si="6"/>
        <v>0</v>
      </c>
      <c r="M157" s="72"/>
      <c r="N157" s="62"/>
      <c r="O157" s="63"/>
      <c r="P157" s="25">
        <f t="shared" si="7"/>
        <v>0</v>
      </c>
      <c r="Q157" s="136"/>
      <c r="R157" s="26"/>
      <c r="S157" s="136"/>
      <c r="T157" s="39"/>
      <c r="U157" s="27"/>
      <c r="V157" s="173"/>
      <c r="W157" s="41"/>
      <c r="X157" s="42"/>
    </row>
    <row r="158" spans="2:24" ht="24.75" thickTop="1" thickBot="1" x14ac:dyDescent="0.4">
      <c r="B158" s="222"/>
      <c r="C158" s="90"/>
      <c r="D158" s="780"/>
      <c r="E158" s="209"/>
      <c r="F158" s="221">
        <f t="shared" si="5"/>
        <v>0</v>
      </c>
      <c r="G158" s="218"/>
      <c r="H158" s="834"/>
      <c r="I158" s="77"/>
      <c r="J158" s="224"/>
      <c r="K158" s="834"/>
      <c r="L158" s="21">
        <f t="shared" si="6"/>
        <v>0</v>
      </c>
      <c r="M158" s="72"/>
      <c r="N158" s="62"/>
      <c r="O158" s="63"/>
      <c r="P158" s="25">
        <f t="shared" si="7"/>
        <v>0</v>
      </c>
      <c r="Q158" s="136"/>
      <c r="R158" s="26"/>
      <c r="S158" s="136"/>
      <c r="T158" s="39"/>
      <c r="U158" s="27"/>
      <c r="V158" s="173"/>
      <c r="W158" s="41"/>
      <c r="X158" s="42"/>
    </row>
    <row r="159" spans="2:24" ht="24.75" thickTop="1" thickBot="1" x14ac:dyDescent="0.4">
      <c r="B159" s="222"/>
      <c r="C159" s="90"/>
      <c r="D159" s="780"/>
      <c r="E159" s="214"/>
      <c r="F159" s="221">
        <f t="shared" si="5"/>
        <v>0</v>
      </c>
      <c r="G159" s="218"/>
      <c r="H159" s="834"/>
      <c r="I159" s="77"/>
      <c r="J159" s="224"/>
      <c r="K159" s="834"/>
      <c r="L159" s="21">
        <f t="shared" si="6"/>
        <v>0</v>
      </c>
      <c r="M159" s="72"/>
      <c r="N159" s="62"/>
      <c r="O159" s="63"/>
      <c r="P159" s="25">
        <f t="shared" si="7"/>
        <v>0</v>
      </c>
      <c r="Q159" s="136"/>
      <c r="R159" s="26"/>
      <c r="S159" s="136"/>
      <c r="T159" s="39"/>
      <c r="U159" s="27"/>
      <c r="V159" s="173"/>
      <c r="W159" s="41"/>
      <c r="X159" s="42"/>
    </row>
    <row r="160" spans="2:24" ht="24.75" thickTop="1" thickBot="1" x14ac:dyDescent="0.4">
      <c r="B160" s="222"/>
      <c r="C160" s="90"/>
      <c r="D160" s="780"/>
      <c r="E160" s="195"/>
      <c r="F160" s="221">
        <f t="shared" si="5"/>
        <v>0</v>
      </c>
      <c r="G160" s="218"/>
      <c r="H160" s="834"/>
      <c r="I160" s="77"/>
      <c r="J160" s="224"/>
      <c r="K160" s="834"/>
      <c r="L160" s="21">
        <f t="shared" si="6"/>
        <v>0</v>
      </c>
      <c r="M160" s="72"/>
      <c r="N160" s="62"/>
      <c r="O160" s="63"/>
      <c r="P160" s="25">
        <f t="shared" si="7"/>
        <v>0</v>
      </c>
      <c r="Q160" s="136"/>
      <c r="R160" s="26"/>
      <c r="S160" s="136"/>
      <c r="T160" s="39"/>
      <c r="U160" s="27"/>
      <c r="V160" s="173"/>
      <c r="W160" s="41"/>
      <c r="X160" s="42"/>
    </row>
    <row r="161" spans="2:24" ht="24.75" thickTop="1" thickBot="1" x14ac:dyDescent="0.4">
      <c r="B161" s="90"/>
      <c r="C161" s="90"/>
      <c r="D161" s="780"/>
      <c r="E161" s="214"/>
      <c r="F161" s="221">
        <f t="shared" si="5"/>
        <v>0</v>
      </c>
      <c r="G161" s="218"/>
      <c r="H161" s="834"/>
      <c r="I161" s="77"/>
      <c r="J161" s="225"/>
      <c r="K161" s="834"/>
      <c r="L161" s="21">
        <f t="shared" si="6"/>
        <v>0</v>
      </c>
      <c r="M161" s="72"/>
      <c r="N161" s="62"/>
      <c r="O161" s="63"/>
      <c r="P161" s="25">
        <f t="shared" si="7"/>
        <v>0</v>
      </c>
      <c r="Q161" s="136"/>
      <c r="R161" s="26"/>
      <c r="S161" s="136"/>
      <c r="T161" s="61"/>
      <c r="U161" s="27"/>
      <c r="V161" s="173"/>
      <c r="W161" s="41"/>
      <c r="X161" s="42"/>
    </row>
    <row r="162" spans="2:24" ht="24.75" thickTop="1" thickBot="1" x14ac:dyDescent="0.4">
      <c r="B162" s="90"/>
      <c r="C162" s="90"/>
      <c r="D162" s="780"/>
      <c r="E162" s="214"/>
      <c r="F162" s="221">
        <f t="shared" si="5"/>
        <v>0</v>
      </c>
      <c r="G162" s="218"/>
      <c r="H162" s="834"/>
      <c r="I162" s="77"/>
      <c r="J162" s="225"/>
      <c r="K162" s="834"/>
      <c r="L162" s="21">
        <f t="shared" si="6"/>
        <v>0</v>
      </c>
      <c r="M162" s="72"/>
      <c r="N162" s="62"/>
      <c r="O162" s="63"/>
      <c r="P162" s="25">
        <f t="shared" si="7"/>
        <v>0</v>
      </c>
      <c r="Q162" s="136"/>
      <c r="R162" s="26"/>
      <c r="S162" s="136"/>
      <c r="T162" s="61"/>
      <c r="U162" s="27"/>
      <c r="V162" s="173"/>
      <c r="W162" s="41"/>
      <c r="X162" s="42"/>
    </row>
    <row r="163" spans="2:24" ht="24.75" thickTop="1" thickBot="1" x14ac:dyDescent="0.4">
      <c r="B163" s="90"/>
      <c r="C163" s="90"/>
      <c r="D163" s="780"/>
      <c r="E163" s="214"/>
      <c r="F163" s="221">
        <f t="shared" si="5"/>
        <v>0</v>
      </c>
      <c r="G163" s="218"/>
      <c r="H163" s="834"/>
      <c r="I163" s="77"/>
      <c r="J163" s="225"/>
      <c r="K163" s="834"/>
      <c r="L163" s="21">
        <f t="shared" si="6"/>
        <v>0</v>
      </c>
      <c r="M163" s="72"/>
      <c r="N163" s="62"/>
      <c r="O163" s="63"/>
      <c r="P163" s="25">
        <f t="shared" si="7"/>
        <v>0</v>
      </c>
      <c r="Q163" s="136"/>
      <c r="R163" s="26"/>
      <c r="S163" s="136"/>
      <c r="T163" s="61"/>
      <c r="U163" s="27"/>
      <c r="V163" s="173"/>
      <c r="W163" s="41"/>
      <c r="X163" s="42"/>
    </row>
    <row r="164" spans="2:24" ht="24.75" thickTop="1" thickBot="1" x14ac:dyDescent="0.4">
      <c r="B164" s="90"/>
      <c r="C164" s="90"/>
      <c r="D164" s="780"/>
      <c r="E164" s="214"/>
      <c r="F164" s="221">
        <f t="shared" si="5"/>
        <v>0</v>
      </c>
      <c r="G164" s="218"/>
      <c r="H164" s="834"/>
      <c r="I164" s="77"/>
      <c r="J164" s="225"/>
      <c r="K164" s="834"/>
      <c r="L164" s="21">
        <f t="shared" si="6"/>
        <v>0</v>
      </c>
      <c r="M164" s="72"/>
      <c r="N164" s="62"/>
      <c r="O164" s="63"/>
      <c r="P164" s="25">
        <f t="shared" si="7"/>
        <v>0</v>
      </c>
      <c r="Q164" s="136"/>
      <c r="R164" s="26"/>
      <c r="S164" s="136"/>
      <c r="T164" s="61"/>
      <c r="U164" s="27"/>
      <c r="V164" s="173"/>
      <c r="W164" s="41"/>
      <c r="X164" s="42"/>
    </row>
    <row r="165" spans="2:24" ht="24.75" thickTop="1" thickBot="1" x14ac:dyDescent="0.4">
      <c r="B165" s="93"/>
      <c r="C165" s="90"/>
      <c r="D165" s="780"/>
      <c r="E165" s="214"/>
      <c r="F165" s="221">
        <f t="shared" si="5"/>
        <v>0</v>
      </c>
      <c r="G165" s="218"/>
      <c r="H165" s="834"/>
      <c r="I165" s="77"/>
      <c r="J165" s="224"/>
      <c r="K165" s="834"/>
      <c r="L165" s="21">
        <f t="shared" si="6"/>
        <v>0</v>
      </c>
      <c r="M165" s="72"/>
      <c r="N165" s="62"/>
      <c r="O165" s="63"/>
      <c r="P165" s="25">
        <f t="shared" si="7"/>
        <v>0</v>
      </c>
      <c r="Q165" s="58"/>
      <c r="R165" s="26"/>
      <c r="S165" s="38"/>
      <c r="T165" s="61"/>
      <c r="U165" s="27"/>
      <c r="V165" s="173"/>
      <c r="W165" s="41"/>
      <c r="X165" s="42"/>
    </row>
    <row r="166" spans="2:24" ht="24.75" thickTop="1" thickBot="1" x14ac:dyDescent="0.4">
      <c r="B166" s="90"/>
      <c r="C166" s="90"/>
      <c r="D166" s="780"/>
      <c r="E166" s="214"/>
      <c r="F166" s="221">
        <f t="shared" si="5"/>
        <v>0</v>
      </c>
      <c r="G166" s="218"/>
      <c r="H166" s="834"/>
      <c r="I166" s="77"/>
      <c r="J166" s="224"/>
      <c r="K166" s="834"/>
      <c r="L166" s="21">
        <f t="shared" si="6"/>
        <v>0</v>
      </c>
      <c r="M166" s="72"/>
      <c r="N166" s="62"/>
      <c r="O166" s="63"/>
      <c r="P166" s="25">
        <f t="shared" si="7"/>
        <v>0</v>
      </c>
      <c r="Q166" s="58"/>
      <c r="R166" s="26"/>
      <c r="S166" s="38"/>
      <c r="T166" s="61"/>
      <c r="U166" s="27"/>
      <c r="V166" s="173"/>
      <c r="W166" s="41"/>
      <c r="X166" s="42"/>
    </row>
    <row r="167" spans="2:24" ht="24.75" thickTop="1" thickBot="1" x14ac:dyDescent="0.4">
      <c r="B167" s="92"/>
      <c r="C167" s="90"/>
      <c r="D167" s="780"/>
      <c r="E167" s="196"/>
      <c r="F167" s="221">
        <f t="shared" si="5"/>
        <v>0</v>
      </c>
      <c r="G167" s="218"/>
      <c r="H167" s="834"/>
      <c r="I167" s="77"/>
      <c r="J167" s="224"/>
      <c r="K167" s="834"/>
      <c r="L167" s="21">
        <f t="shared" si="6"/>
        <v>0</v>
      </c>
      <c r="M167" s="72"/>
      <c r="N167" s="62"/>
      <c r="O167" s="63"/>
      <c r="P167" s="25">
        <f t="shared" si="7"/>
        <v>0</v>
      </c>
      <c r="Q167" s="79"/>
      <c r="R167" s="70"/>
      <c r="S167" s="38"/>
      <c r="T167" s="61"/>
      <c r="U167" s="27"/>
      <c r="V167" s="173"/>
      <c r="W167" s="41"/>
      <c r="X167" s="42"/>
    </row>
    <row r="168" spans="2:24" ht="24.75" thickTop="1" thickBot="1" x14ac:dyDescent="0.4">
      <c r="B168" s="92"/>
      <c r="C168" s="90"/>
      <c r="D168" s="780"/>
      <c r="E168" s="196"/>
      <c r="F168" s="221">
        <f t="shared" si="5"/>
        <v>0</v>
      </c>
      <c r="G168" s="218"/>
      <c r="H168" s="834"/>
      <c r="I168" s="77"/>
      <c r="J168" s="224"/>
      <c r="K168" s="834"/>
      <c r="L168" s="21">
        <f t="shared" si="6"/>
        <v>0</v>
      </c>
      <c r="M168" s="72"/>
      <c r="N168" s="62"/>
      <c r="O168" s="63"/>
      <c r="P168" s="25">
        <f t="shared" si="7"/>
        <v>0</v>
      </c>
      <c r="Q168" s="79"/>
      <c r="R168" s="70"/>
      <c r="S168" s="38"/>
      <c r="T168" s="61"/>
      <c r="U168" s="27"/>
      <c r="V168" s="173"/>
      <c r="W168" s="41"/>
      <c r="X168" s="42"/>
    </row>
    <row r="169" spans="2:24" ht="24.75" thickTop="1" thickBot="1" x14ac:dyDescent="0.4">
      <c r="B169" s="92"/>
      <c r="C169" s="90"/>
      <c r="D169" s="780"/>
      <c r="E169" s="196"/>
      <c r="F169" s="221">
        <f t="shared" si="5"/>
        <v>0</v>
      </c>
      <c r="G169" s="218"/>
      <c r="H169" s="834"/>
      <c r="I169" s="77"/>
      <c r="J169" s="224"/>
      <c r="K169" s="834"/>
      <c r="L169" s="21">
        <f t="shared" si="6"/>
        <v>0</v>
      </c>
      <c r="M169" s="72"/>
      <c r="N169" s="62"/>
      <c r="O169" s="63"/>
      <c r="P169" s="25">
        <f t="shared" si="7"/>
        <v>0</v>
      </c>
      <c r="Q169" s="79"/>
      <c r="R169" s="70"/>
      <c r="S169" s="38"/>
      <c r="T169" s="61"/>
      <c r="U169" s="27"/>
      <c r="V169" s="173"/>
      <c r="W169" s="41"/>
      <c r="X169" s="42"/>
    </row>
    <row r="170" spans="2:24" ht="24.75" thickTop="1" thickBot="1" x14ac:dyDescent="0.4">
      <c r="B170" s="92"/>
      <c r="C170" s="90"/>
      <c r="D170" s="780"/>
      <c r="E170" s="196"/>
      <c r="F170" s="221">
        <f t="shared" si="5"/>
        <v>0</v>
      </c>
      <c r="G170" s="218"/>
      <c r="H170" s="834"/>
      <c r="I170" s="77"/>
      <c r="J170" s="224"/>
      <c r="K170" s="834"/>
      <c r="L170" s="21">
        <f t="shared" si="6"/>
        <v>0</v>
      </c>
      <c r="M170" s="72"/>
      <c r="N170" s="62"/>
      <c r="O170" s="63"/>
      <c r="P170" s="25">
        <f t="shared" si="7"/>
        <v>0</v>
      </c>
      <c r="Q170" s="79"/>
      <c r="R170" s="70"/>
      <c r="S170" s="38"/>
      <c r="T170" s="61"/>
      <c r="U170" s="27"/>
      <c r="V170" s="173"/>
      <c r="W170" s="41"/>
      <c r="X170" s="42"/>
    </row>
    <row r="171" spans="2:24" ht="24.75" thickTop="1" thickBot="1" x14ac:dyDescent="0.4">
      <c r="B171" s="92"/>
      <c r="C171" s="90"/>
      <c r="D171" s="780"/>
      <c r="E171" s="196"/>
      <c r="F171" s="221">
        <f t="shared" si="5"/>
        <v>0</v>
      </c>
      <c r="G171" s="218"/>
      <c r="H171" s="834"/>
      <c r="I171" s="77"/>
      <c r="J171" s="224"/>
      <c r="K171" s="834"/>
      <c r="L171" s="21">
        <f t="shared" si="6"/>
        <v>0</v>
      </c>
      <c r="M171" s="72"/>
      <c r="N171" s="62"/>
      <c r="O171" s="63"/>
      <c r="P171" s="25">
        <f t="shared" si="7"/>
        <v>0</v>
      </c>
      <c r="Q171" s="79"/>
      <c r="R171" s="70"/>
      <c r="S171" s="38"/>
      <c r="T171" s="61"/>
      <c r="U171" s="27"/>
      <c r="V171" s="173"/>
      <c r="W171" s="41"/>
      <c r="X171" s="42"/>
    </row>
    <row r="172" spans="2:24" ht="24.75" thickTop="1" thickBot="1" x14ac:dyDescent="0.4">
      <c r="B172" s="222"/>
      <c r="C172" s="90"/>
      <c r="D172" s="780"/>
      <c r="E172" s="214"/>
      <c r="F172" s="221">
        <f t="shared" si="5"/>
        <v>0</v>
      </c>
      <c r="G172" s="218"/>
      <c r="H172" s="834"/>
      <c r="I172" s="77"/>
      <c r="J172" s="224"/>
      <c r="K172" s="834"/>
      <c r="L172" s="21">
        <f t="shared" si="6"/>
        <v>0</v>
      </c>
      <c r="M172" s="72"/>
      <c r="N172" s="62"/>
      <c r="O172" s="63"/>
      <c r="P172" s="25">
        <f t="shared" si="7"/>
        <v>0</v>
      </c>
      <c r="Q172" s="79"/>
      <c r="R172" s="70"/>
      <c r="S172" s="38"/>
      <c r="T172" s="61"/>
      <c r="U172" s="27"/>
      <c r="V172" s="173"/>
      <c r="W172" s="41"/>
      <c r="X172" s="42"/>
    </row>
    <row r="173" spans="2:24" ht="24.75" thickTop="1" thickBot="1" x14ac:dyDescent="0.4">
      <c r="B173" s="226"/>
      <c r="C173" s="90"/>
      <c r="D173" s="780"/>
      <c r="E173" s="227"/>
      <c r="F173" s="221">
        <f t="shared" si="5"/>
        <v>0</v>
      </c>
      <c r="G173" s="218"/>
      <c r="H173" s="834"/>
      <c r="I173" s="77"/>
      <c r="J173" s="224"/>
      <c r="K173" s="834"/>
      <c r="L173" s="21">
        <f t="shared" si="6"/>
        <v>0</v>
      </c>
      <c r="M173" s="72"/>
      <c r="N173" s="62"/>
      <c r="O173" s="63"/>
      <c r="P173" s="25">
        <f t="shared" si="7"/>
        <v>0</v>
      </c>
      <c r="Q173" s="79"/>
      <c r="R173" s="70"/>
      <c r="S173" s="38"/>
      <c r="T173" s="61"/>
      <c r="U173" s="27"/>
      <c r="V173" s="173"/>
      <c r="W173" s="41"/>
      <c r="X173" s="42"/>
    </row>
    <row r="174" spans="2:24" ht="24.75" thickTop="1" thickBot="1" x14ac:dyDescent="0.4">
      <c r="B174" s="226"/>
      <c r="C174" s="90"/>
      <c r="D174" s="780"/>
      <c r="E174" s="227"/>
      <c r="F174" s="221">
        <f t="shared" si="5"/>
        <v>0</v>
      </c>
      <c r="G174" s="218"/>
      <c r="H174" s="834"/>
      <c r="I174" s="77"/>
      <c r="J174" s="224"/>
      <c r="K174" s="834"/>
      <c r="L174" s="21">
        <f t="shared" si="6"/>
        <v>0</v>
      </c>
      <c r="M174" s="72"/>
      <c r="N174" s="62"/>
      <c r="O174" s="63"/>
      <c r="P174" s="25">
        <f t="shared" si="7"/>
        <v>0</v>
      </c>
      <c r="Q174" s="79"/>
      <c r="R174" s="70"/>
      <c r="S174" s="228"/>
      <c r="T174" s="61"/>
      <c r="U174" s="27"/>
      <c r="V174" s="173"/>
      <c r="W174" s="41"/>
      <c r="X174" s="42"/>
    </row>
    <row r="175" spans="2:24" ht="24.75" thickTop="1" thickBot="1" x14ac:dyDescent="0.4">
      <c r="B175" s="226"/>
      <c r="C175" s="90"/>
      <c r="D175" s="780"/>
      <c r="E175" s="227"/>
      <c r="F175" s="221">
        <f t="shared" si="5"/>
        <v>0</v>
      </c>
      <c r="G175" s="218"/>
      <c r="H175" s="834"/>
      <c r="I175" s="77"/>
      <c r="J175" s="224"/>
      <c r="K175" s="834"/>
      <c r="L175" s="21">
        <f t="shared" si="6"/>
        <v>0</v>
      </c>
      <c r="M175" s="72"/>
      <c r="N175" s="62"/>
      <c r="O175" s="63"/>
      <c r="P175" s="25">
        <f t="shared" si="7"/>
        <v>0</v>
      </c>
      <c r="Q175" s="79"/>
      <c r="R175" s="70"/>
      <c r="S175" s="38"/>
      <c r="T175" s="61"/>
      <c r="U175" s="27"/>
      <c r="V175" s="173"/>
      <c r="W175" s="41"/>
      <c r="X175" s="42"/>
    </row>
    <row r="176" spans="2:24" ht="24.75" thickTop="1" thickBot="1" x14ac:dyDescent="0.4">
      <c r="B176" s="222"/>
      <c r="C176" s="90"/>
      <c r="D176" s="780"/>
      <c r="E176" s="214"/>
      <c r="F176" s="221">
        <f t="shared" si="5"/>
        <v>0</v>
      </c>
      <c r="G176" s="218"/>
      <c r="H176" s="834"/>
      <c r="I176" s="77"/>
      <c r="J176" s="224"/>
      <c r="K176" s="834"/>
      <c r="L176" s="21">
        <f t="shared" si="6"/>
        <v>0</v>
      </c>
      <c r="M176" s="72"/>
      <c r="N176" s="62"/>
      <c r="O176" s="63"/>
      <c r="P176" s="25">
        <f t="shared" si="7"/>
        <v>0</v>
      </c>
      <c r="Q176" s="79"/>
      <c r="R176" s="70"/>
      <c r="S176" s="38"/>
      <c r="T176" s="61"/>
      <c r="U176" s="27"/>
      <c r="V176" s="173"/>
      <c r="W176" s="41"/>
      <c r="X176" s="42"/>
    </row>
    <row r="177" spans="2:24" ht="24.75" thickTop="1" thickBot="1" x14ac:dyDescent="0.4">
      <c r="B177" s="222"/>
      <c r="C177" s="90"/>
      <c r="D177" s="780"/>
      <c r="E177" s="214"/>
      <c r="F177" s="221">
        <f t="shared" si="5"/>
        <v>0</v>
      </c>
      <c r="G177" s="218"/>
      <c r="H177" s="834"/>
      <c r="I177" s="77"/>
      <c r="J177" s="225"/>
      <c r="K177" s="834"/>
      <c r="L177" s="21">
        <f t="shared" si="6"/>
        <v>0</v>
      </c>
      <c r="M177" s="72"/>
      <c r="N177" s="62"/>
      <c r="O177" s="63"/>
      <c r="P177" s="25">
        <f t="shared" si="7"/>
        <v>0</v>
      </c>
      <c r="Q177" s="79"/>
      <c r="R177" s="70"/>
      <c r="S177" s="38"/>
      <c r="T177" s="61"/>
      <c r="U177" s="27"/>
      <c r="V177" s="173"/>
      <c r="W177" s="41"/>
      <c r="X177" s="42"/>
    </row>
    <row r="178" spans="2:24" ht="24.75" thickTop="1" thickBot="1" x14ac:dyDescent="0.4">
      <c r="B178" s="222"/>
      <c r="C178" s="90"/>
      <c r="D178" s="780"/>
      <c r="E178" s="214"/>
      <c r="F178" s="221">
        <f t="shared" si="5"/>
        <v>0</v>
      </c>
      <c r="G178" s="218"/>
      <c r="H178" s="834"/>
      <c r="I178" s="77"/>
      <c r="J178" s="229"/>
      <c r="K178" s="834"/>
      <c r="L178" s="21">
        <f t="shared" si="6"/>
        <v>0</v>
      </c>
      <c r="M178" s="72"/>
      <c r="N178" s="62"/>
      <c r="O178" s="63"/>
      <c r="P178" s="25">
        <f t="shared" si="7"/>
        <v>0</v>
      </c>
      <c r="Q178" s="79"/>
      <c r="R178" s="70"/>
      <c r="S178" s="38"/>
      <c r="T178" s="61"/>
      <c r="U178" s="27"/>
      <c r="V178" s="173"/>
      <c r="W178" s="41"/>
      <c r="X178" s="42"/>
    </row>
    <row r="179" spans="2:24" ht="24.75" thickTop="1" thickBot="1" x14ac:dyDescent="0.4">
      <c r="B179" s="222"/>
      <c r="C179" s="90"/>
      <c r="D179" s="780"/>
      <c r="E179" s="214"/>
      <c r="F179" s="221">
        <f t="shared" si="5"/>
        <v>0</v>
      </c>
      <c r="G179" s="218"/>
      <c r="H179" s="834"/>
      <c r="I179" s="77"/>
      <c r="J179" s="224"/>
      <c r="K179" s="834"/>
      <c r="L179" s="21">
        <f t="shared" si="6"/>
        <v>0</v>
      </c>
      <c r="M179" s="72"/>
      <c r="N179" s="62"/>
      <c r="O179" s="63"/>
      <c r="P179" s="25">
        <f t="shared" si="7"/>
        <v>0</v>
      </c>
      <c r="Q179" s="79"/>
      <c r="R179" s="70"/>
      <c r="S179" s="38"/>
      <c r="T179" s="61"/>
      <c r="U179" s="27"/>
      <c r="V179" s="173"/>
      <c r="W179" s="41"/>
      <c r="X179" s="42"/>
    </row>
    <row r="180" spans="2:24" ht="24.75" thickTop="1" thickBot="1" x14ac:dyDescent="0.4">
      <c r="B180" s="230"/>
      <c r="C180" s="90"/>
      <c r="D180" s="780"/>
      <c r="E180" s="214"/>
      <c r="F180" s="221">
        <f t="shared" si="5"/>
        <v>0</v>
      </c>
      <c r="G180" s="218"/>
      <c r="H180" s="834"/>
      <c r="I180" s="77"/>
      <c r="J180" s="231"/>
      <c r="K180" s="834"/>
      <c r="L180" s="21">
        <f t="shared" si="6"/>
        <v>0</v>
      </c>
      <c r="M180" s="72"/>
      <c r="N180" s="62"/>
      <c r="O180" s="63"/>
      <c r="P180" s="25">
        <f t="shared" si="7"/>
        <v>0</v>
      </c>
      <c r="Q180" s="232"/>
      <c r="R180" s="233"/>
      <c r="S180" s="234"/>
      <c r="T180" s="235"/>
      <c r="U180" s="27"/>
      <c r="V180" s="173"/>
      <c r="W180" s="41"/>
      <c r="X180" s="42"/>
    </row>
    <row r="181" spans="2:24" ht="24.75" thickTop="1" thickBot="1" x14ac:dyDescent="0.4">
      <c r="B181" s="92"/>
      <c r="C181" s="90"/>
      <c r="D181" s="780"/>
      <c r="E181" s="214"/>
      <c r="F181" s="221">
        <f t="shared" si="5"/>
        <v>0</v>
      </c>
      <c r="G181" s="218"/>
      <c r="H181" s="834"/>
      <c r="I181" s="236"/>
      <c r="J181" s="237"/>
      <c r="K181" s="834"/>
      <c r="L181" s="21">
        <f t="shared" si="6"/>
        <v>0</v>
      </c>
      <c r="M181" s="72"/>
      <c r="N181" s="62"/>
      <c r="O181" s="63"/>
      <c r="P181" s="25">
        <f t="shared" si="7"/>
        <v>0</v>
      </c>
      <c r="Q181" s="238"/>
      <c r="R181" s="39"/>
      <c r="S181" s="38"/>
      <c r="T181" s="61"/>
      <c r="U181" s="27"/>
      <c r="V181" s="173"/>
      <c r="W181" s="41"/>
      <c r="X181" s="42"/>
    </row>
    <row r="182" spans="2:24" ht="24.75" thickTop="1" thickBot="1" x14ac:dyDescent="0.4">
      <c r="B182" s="223"/>
      <c r="C182" s="90"/>
      <c r="D182" s="780"/>
      <c r="E182" s="214"/>
      <c r="F182" s="221">
        <f t="shared" si="5"/>
        <v>0</v>
      </c>
      <c r="G182" s="218"/>
      <c r="H182" s="834"/>
      <c r="I182" s="239"/>
      <c r="J182" s="231"/>
      <c r="K182" s="834"/>
      <c r="L182" s="21">
        <f t="shared" si="6"/>
        <v>0</v>
      </c>
      <c r="M182" s="72"/>
      <c r="N182" s="62"/>
      <c r="O182" s="63"/>
      <c r="P182" s="25">
        <f t="shared" si="7"/>
        <v>0</v>
      </c>
      <c r="Q182" s="238"/>
      <c r="R182" s="39"/>
      <c r="S182" s="38"/>
      <c r="T182" s="61"/>
      <c r="U182" s="27"/>
      <c r="V182" s="173"/>
      <c r="W182" s="41"/>
      <c r="X182" s="42"/>
    </row>
    <row r="183" spans="2:24" ht="24.75" thickTop="1" thickBot="1" x14ac:dyDescent="0.4">
      <c r="B183" s="223"/>
      <c r="C183" s="90"/>
      <c r="D183" s="780"/>
      <c r="E183" s="214"/>
      <c r="F183" s="221">
        <f t="shared" ref="F183:F252" si="8">E183*H183</f>
        <v>0</v>
      </c>
      <c r="G183" s="218"/>
      <c r="H183" s="834"/>
      <c r="I183" s="239"/>
      <c r="J183" s="237"/>
      <c r="K183" s="834"/>
      <c r="L183" s="21">
        <f t="shared" si="6"/>
        <v>0</v>
      </c>
      <c r="M183" s="240"/>
      <c r="N183" s="62"/>
      <c r="O183" s="63" t="s">
        <v>22</v>
      </c>
      <c r="P183" s="25">
        <f t="shared" si="7"/>
        <v>0</v>
      </c>
      <c r="Q183" s="232"/>
      <c r="R183" s="233"/>
      <c r="S183" s="234"/>
      <c r="T183" s="235"/>
      <c r="U183" s="27"/>
      <c r="V183" s="173"/>
      <c r="W183" s="41"/>
      <c r="X183" s="42"/>
    </row>
    <row r="184" spans="2:24" ht="24.75" thickTop="1" thickBot="1" x14ac:dyDescent="0.4">
      <c r="B184" s="222"/>
      <c r="C184" s="90"/>
      <c r="D184" s="780"/>
      <c r="E184" s="214"/>
      <c r="F184" s="221">
        <f t="shared" si="8"/>
        <v>0</v>
      </c>
      <c r="G184" s="218"/>
      <c r="H184" s="834"/>
      <c r="I184" s="239"/>
      <c r="J184" s="237"/>
      <c r="K184" s="834"/>
      <c r="L184" s="21">
        <f t="shared" si="6"/>
        <v>0</v>
      </c>
      <c r="M184" s="240"/>
      <c r="N184" s="62"/>
      <c r="O184" s="63"/>
      <c r="P184" s="25">
        <f t="shared" si="7"/>
        <v>0</v>
      </c>
      <c r="Q184" s="238"/>
      <c r="R184" s="39"/>
      <c r="S184" s="38"/>
      <c r="T184" s="61"/>
      <c r="U184" s="27"/>
      <c r="V184" s="173"/>
      <c r="W184" s="41"/>
      <c r="X184" s="42"/>
    </row>
    <row r="185" spans="2:24" ht="24.75" thickTop="1" thickBot="1" x14ac:dyDescent="0.4">
      <c r="B185" s="226"/>
      <c r="C185" s="90"/>
      <c r="D185" s="793"/>
      <c r="E185" s="241"/>
      <c r="F185" s="221">
        <f t="shared" si="8"/>
        <v>0</v>
      </c>
      <c r="G185" s="218"/>
      <c r="H185" s="834"/>
      <c r="I185" s="239"/>
      <c r="J185" s="242"/>
      <c r="K185" s="834"/>
      <c r="L185" s="21">
        <f t="shared" si="6"/>
        <v>0</v>
      </c>
      <c r="M185" s="72"/>
      <c r="N185" s="62"/>
      <c r="O185" s="63"/>
      <c r="P185" s="25">
        <f t="shared" si="7"/>
        <v>0</v>
      </c>
      <c r="Q185" s="243"/>
      <c r="R185" s="244"/>
      <c r="S185" s="88"/>
      <c r="T185" s="39"/>
      <c r="U185" s="27"/>
      <c r="V185" s="173"/>
      <c r="W185" s="41"/>
      <c r="X185" s="42"/>
    </row>
    <row r="186" spans="2:24" ht="24.75" thickTop="1" thickBot="1" x14ac:dyDescent="0.4">
      <c r="B186" s="223"/>
      <c r="C186" s="90"/>
      <c r="D186" s="780"/>
      <c r="E186" s="214"/>
      <c r="F186" s="221">
        <f t="shared" si="8"/>
        <v>0</v>
      </c>
      <c r="G186" s="218"/>
      <c r="H186" s="834"/>
      <c r="I186" s="239"/>
      <c r="J186" s="224"/>
      <c r="K186" s="834"/>
      <c r="L186" s="21">
        <f t="shared" si="6"/>
        <v>0</v>
      </c>
      <c r="M186" s="240"/>
      <c r="N186" s="245"/>
      <c r="O186" s="246"/>
      <c r="P186" s="25">
        <f t="shared" si="7"/>
        <v>0</v>
      </c>
      <c r="Q186" s="243"/>
      <c r="R186" s="244"/>
      <c r="S186" s="234"/>
      <c r="T186" s="235"/>
      <c r="U186" s="27"/>
      <c r="V186" s="173"/>
      <c r="W186" s="41"/>
      <c r="X186" s="42"/>
    </row>
    <row r="187" spans="2:24" ht="24.75" thickTop="1" thickBot="1" x14ac:dyDescent="0.4">
      <c r="B187" s="222"/>
      <c r="C187" s="90"/>
      <c r="D187" s="780"/>
      <c r="E187" s="214"/>
      <c r="F187" s="221">
        <f t="shared" si="8"/>
        <v>0</v>
      </c>
      <c r="G187" s="218"/>
      <c r="H187" s="834"/>
      <c r="I187" s="239"/>
      <c r="J187" s="224"/>
      <c r="K187" s="834"/>
      <c r="L187" s="21">
        <f t="shared" si="6"/>
        <v>0</v>
      </c>
      <c r="M187" s="240"/>
      <c r="N187" s="245"/>
      <c r="O187" s="246"/>
      <c r="P187" s="25">
        <f t="shared" si="7"/>
        <v>0</v>
      </c>
      <c r="Q187" s="79"/>
      <c r="R187" s="70"/>
      <c r="S187" s="234"/>
      <c r="T187" s="235"/>
      <c r="U187" s="27"/>
      <c r="V187" s="173"/>
      <c r="W187" s="41"/>
      <c r="X187" s="42"/>
    </row>
    <row r="188" spans="2:24" ht="24.75" thickTop="1" thickBot="1" x14ac:dyDescent="0.4">
      <c r="B188" s="223"/>
      <c r="C188" s="90"/>
      <c r="D188" s="780"/>
      <c r="E188" s="214"/>
      <c r="F188" s="221">
        <f t="shared" si="8"/>
        <v>0</v>
      </c>
      <c r="G188" s="218"/>
      <c r="H188" s="834"/>
      <c r="I188" s="239"/>
      <c r="J188" s="247"/>
      <c r="K188" s="834"/>
      <c r="L188" s="21">
        <f t="shared" si="6"/>
        <v>0</v>
      </c>
      <c r="M188" s="248"/>
      <c r="N188" s="245"/>
      <c r="O188" s="246"/>
      <c r="P188" s="25">
        <f t="shared" si="7"/>
        <v>0</v>
      </c>
      <c r="Q188" s="238"/>
      <c r="R188" s="39"/>
      <c r="S188" s="234"/>
      <c r="T188" s="235"/>
      <c r="U188" s="27"/>
      <c r="V188" s="173"/>
      <c r="W188" s="41"/>
      <c r="X188" s="42"/>
    </row>
    <row r="189" spans="2:24" ht="24.75" thickTop="1" thickBot="1" x14ac:dyDescent="0.4">
      <c r="B189" s="223"/>
      <c r="C189" s="90"/>
      <c r="D189" s="780"/>
      <c r="E189" s="214"/>
      <c r="F189" s="221">
        <f t="shared" si="8"/>
        <v>0</v>
      </c>
      <c r="G189" s="218"/>
      <c r="H189" s="834"/>
      <c r="I189" s="239"/>
      <c r="J189" s="224"/>
      <c r="K189" s="834"/>
      <c r="L189" s="21">
        <f t="shared" si="6"/>
        <v>0</v>
      </c>
      <c r="M189" s="249"/>
      <c r="N189" s="250"/>
      <c r="O189" s="251"/>
      <c r="P189" s="25">
        <f t="shared" si="7"/>
        <v>0</v>
      </c>
      <c r="Q189" s="232"/>
      <c r="R189" s="233"/>
      <c r="S189" s="234"/>
      <c r="T189" s="235"/>
      <c r="U189" s="27"/>
      <c r="V189" s="173"/>
      <c r="W189" s="41"/>
      <c r="X189" s="42"/>
    </row>
    <row r="190" spans="2:24" ht="24.75" thickTop="1" thickBot="1" x14ac:dyDescent="0.4">
      <c r="B190" s="230"/>
      <c r="C190" s="90"/>
      <c r="D190" s="780"/>
      <c r="E190" s="214"/>
      <c r="F190" s="221">
        <f t="shared" si="8"/>
        <v>0</v>
      </c>
      <c r="G190" s="218"/>
      <c r="H190" s="836"/>
      <c r="I190" s="239"/>
      <c r="J190" s="229"/>
      <c r="K190" s="834"/>
      <c r="L190" s="21">
        <f t="shared" si="6"/>
        <v>0</v>
      </c>
      <c r="M190" s="249"/>
      <c r="N190" s="252"/>
      <c r="O190" s="253"/>
      <c r="P190" s="25">
        <f t="shared" si="7"/>
        <v>0</v>
      </c>
      <c r="Q190" s="238"/>
      <c r="R190" s="39"/>
      <c r="S190" s="234"/>
      <c r="T190" s="235"/>
      <c r="U190" s="27"/>
      <c r="V190" s="173"/>
      <c r="W190" s="41"/>
      <c r="X190" s="42"/>
    </row>
    <row r="191" spans="2:24" ht="24.75" thickTop="1" thickBot="1" x14ac:dyDescent="0.4">
      <c r="B191" s="230"/>
      <c r="C191" s="90"/>
      <c r="D191" s="780"/>
      <c r="E191" s="214"/>
      <c r="F191" s="221">
        <f t="shared" si="8"/>
        <v>0</v>
      </c>
      <c r="G191" s="218"/>
      <c r="H191" s="834"/>
      <c r="I191" s="239"/>
      <c r="J191" s="224"/>
      <c r="K191" s="834"/>
      <c r="L191" s="21">
        <f t="shared" si="6"/>
        <v>0</v>
      </c>
      <c r="M191" s="249"/>
      <c r="N191" s="245"/>
      <c r="O191" s="246"/>
      <c r="P191" s="25">
        <f t="shared" si="7"/>
        <v>0</v>
      </c>
      <c r="Q191" s="232"/>
      <c r="R191" s="233"/>
      <c r="S191" s="234"/>
      <c r="T191" s="235"/>
      <c r="U191" s="27"/>
      <c r="V191" s="173"/>
      <c r="W191" s="41"/>
      <c r="X191" s="42"/>
    </row>
    <row r="192" spans="2:24" ht="24.75" thickTop="1" thickBot="1" x14ac:dyDescent="0.4">
      <c r="B192" s="223"/>
      <c r="C192" s="90"/>
      <c r="D192" s="780"/>
      <c r="E192" s="214"/>
      <c r="F192" s="221">
        <f t="shared" si="8"/>
        <v>0</v>
      </c>
      <c r="G192" s="218"/>
      <c r="H192" s="834"/>
      <c r="I192" s="239"/>
      <c r="J192" s="254"/>
      <c r="K192" s="834"/>
      <c r="L192" s="21">
        <f t="shared" si="6"/>
        <v>0</v>
      </c>
      <c r="M192" s="72"/>
      <c r="N192" s="245"/>
      <c r="O192" s="246"/>
      <c r="P192" s="25">
        <f t="shared" si="7"/>
        <v>0</v>
      </c>
      <c r="Q192" s="232"/>
      <c r="R192" s="233"/>
      <c r="S192" s="234"/>
      <c r="T192" s="235"/>
      <c r="U192" s="27"/>
      <c r="V192" s="173"/>
      <c r="W192" s="41"/>
      <c r="X192" s="42"/>
    </row>
    <row r="193" spans="2:24" ht="24.75" thickTop="1" thickBot="1" x14ac:dyDescent="0.4">
      <c r="B193" s="223"/>
      <c r="C193" s="90"/>
      <c r="D193" s="780"/>
      <c r="E193" s="214"/>
      <c r="F193" s="221">
        <f t="shared" si="8"/>
        <v>0</v>
      </c>
      <c r="G193" s="218"/>
      <c r="H193" s="834"/>
      <c r="I193" s="239"/>
      <c r="J193" s="231"/>
      <c r="K193" s="834"/>
      <c r="L193" s="21">
        <f t="shared" si="6"/>
        <v>0</v>
      </c>
      <c r="M193" s="249"/>
      <c r="N193" s="245"/>
      <c r="O193" s="246"/>
      <c r="P193" s="25">
        <f t="shared" si="7"/>
        <v>0</v>
      </c>
      <c r="Q193" s="232"/>
      <c r="R193" s="233"/>
      <c r="S193" s="234"/>
      <c r="T193" s="235"/>
      <c r="U193" s="27"/>
      <c r="V193" s="173"/>
      <c r="W193" s="41"/>
      <c r="X193" s="42"/>
    </row>
    <row r="194" spans="2:24" ht="24.75" thickTop="1" thickBot="1" x14ac:dyDescent="0.4">
      <c r="B194" s="223"/>
      <c r="C194" s="90"/>
      <c r="D194" s="780"/>
      <c r="E194" s="214"/>
      <c r="F194" s="221">
        <f t="shared" si="8"/>
        <v>0</v>
      </c>
      <c r="G194" s="218"/>
      <c r="H194" s="834"/>
      <c r="I194" s="239"/>
      <c r="J194" s="255"/>
      <c r="K194" s="834"/>
      <c r="L194" s="21">
        <f t="shared" si="6"/>
        <v>0</v>
      </c>
      <c r="M194" s="249"/>
      <c r="N194" s="245"/>
      <c r="O194" s="246"/>
      <c r="P194" s="25">
        <f t="shared" si="7"/>
        <v>0</v>
      </c>
      <c r="Q194" s="232"/>
      <c r="R194" s="233"/>
      <c r="S194" s="234"/>
      <c r="T194" s="235"/>
      <c r="U194" s="27"/>
      <c r="V194" s="173"/>
      <c r="W194" s="41"/>
      <c r="X194" s="42"/>
    </row>
    <row r="195" spans="2:24" ht="24.75" thickTop="1" thickBot="1" x14ac:dyDescent="0.4">
      <c r="B195" s="223"/>
      <c r="C195" s="90"/>
      <c r="D195" s="780"/>
      <c r="E195" s="214"/>
      <c r="F195" s="221">
        <f t="shared" si="8"/>
        <v>0</v>
      </c>
      <c r="G195" s="218"/>
      <c r="H195" s="834"/>
      <c r="I195" s="239"/>
      <c r="J195" s="256"/>
      <c r="K195" s="834"/>
      <c r="L195" s="21">
        <f t="shared" si="6"/>
        <v>0</v>
      </c>
      <c r="M195" s="249"/>
      <c r="N195" s="257"/>
      <c r="O195" s="258"/>
      <c r="P195" s="25">
        <f t="shared" si="7"/>
        <v>0</v>
      </c>
      <c r="Q195" s="232"/>
      <c r="R195" s="233"/>
      <c r="S195" s="234"/>
      <c r="T195" s="235"/>
      <c r="U195" s="27"/>
      <c r="V195" s="173"/>
      <c r="W195" s="41"/>
      <c r="X195" s="42"/>
    </row>
    <row r="196" spans="2:24" ht="24.75" thickTop="1" thickBot="1" x14ac:dyDescent="0.4">
      <c r="B196" s="223"/>
      <c r="C196" s="90"/>
      <c r="D196" s="780"/>
      <c r="E196" s="214"/>
      <c r="F196" s="221">
        <f t="shared" si="8"/>
        <v>0</v>
      </c>
      <c r="G196" s="218"/>
      <c r="H196" s="834"/>
      <c r="I196" s="239"/>
      <c r="J196" s="255"/>
      <c r="K196" s="834"/>
      <c r="L196" s="21">
        <f t="shared" si="6"/>
        <v>0</v>
      </c>
      <c r="M196" s="249"/>
      <c r="N196" s="257"/>
      <c r="O196" s="258"/>
      <c r="P196" s="25">
        <f t="shared" si="7"/>
        <v>0</v>
      </c>
      <c r="Q196" s="232"/>
      <c r="R196" s="233"/>
      <c r="S196" s="234"/>
      <c r="T196" s="235"/>
      <c r="U196" s="27"/>
      <c r="V196" s="173"/>
      <c r="W196" s="41"/>
      <c r="X196" s="42"/>
    </row>
    <row r="197" spans="2:24" ht="24.75" thickTop="1" thickBot="1" x14ac:dyDescent="0.4">
      <c r="B197" s="223"/>
      <c r="C197" s="90"/>
      <c r="D197" s="780"/>
      <c r="E197" s="214"/>
      <c r="F197" s="221">
        <f t="shared" si="8"/>
        <v>0</v>
      </c>
      <c r="G197" s="218"/>
      <c r="H197" s="834"/>
      <c r="I197" s="239"/>
      <c r="J197" s="255"/>
      <c r="K197" s="834"/>
      <c r="L197" s="21">
        <f t="shared" si="6"/>
        <v>0</v>
      </c>
      <c r="M197" s="249"/>
      <c r="N197" s="257"/>
      <c r="O197" s="258"/>
      <c r="P197" s="25">
        <f t="shared" si="7"/>
        <v>0</v>
      </c>
      <c r="Q197" s="232"/>
      <c r="R197" s="233"/>
      <c r="S197" s="234"/>
      <c r="T197" s="235"/>
      <c r="U197" s="27"/>
      <c r="V197" s="173"/>
      <c r="W197" s="41"/>
      <c r="X197" s="42"/>
    </row>
    <row r="198" spans="2:24" ht="24.75" thickTop="1" thickBot="1" x14ac:dyDescent="0.4">
      <c r="B198" s="223"/>
      <c r="C198" s="90"/>
      <c r="D198" s="780"/>
      <c r="E198" s="214"/>
      <c r="F198" s="221">
        <f t="shared" si="8"/>
        <v>0</v>
      </c>
      <c r="G198" s="218"/>
      <c r="H198" s="834"/>
      <c r="I198" s="239"/>
      <c r="J198" s="255"/>
      <c r="K198" s="834"/>
      <c r="L198" s="21">
        <f t="shared" si="6"/>
        <v>0</v>
      </c>
      <c r="M198" s="72"/>
      <c r="N198" s="62"/>
      <c r="O198" s="63"/>
      <c r="P198" s="25">
        <f t="shared" si="7"/>
        <v>0</v>
      </c>
      <c r="Q198" s="232"/>
      <c r="R198" s="233"/>
      <c r="S198" s="234"/>
      <c r="T198" s="235"/>
      <c r="U198" s="27"/>
      <c r="V198" s="173"/>
      <c r="W198" s="41"/>
      <c r="X198" s="42"/>
    </row>
    <row r="199" spans="2:24" ht="24.75" thickTop="1" thickBot="1" x14ac:dyDescent="0.4">
      <c r="B199" s="223"/>
      <c r="C199" s="90"/>
      <c r="D199" s="790"/>
      <c r="E199" s="259"/>
      <c r="F199" s="221">
        <f t="shared" si="8"/>
        <v>0</v>
      </c>
      <c r="G199" s="218"/>
      <c r="H199" s="834"/>
      <c r="I199" s="239"/>
      <c r="J199" s="255"/>
      <c r="K199" s="834"/>
      <c r="L199" s="21">
        <f t="shared" si="6"/>
        <v>0</v>
      </c>
      <c r="M199" s="72"/>
      <c r="N199" s="62"/>
      <c r="O199" s="63"/>
      <c r="P199" s="25">
        <f t="shared" si="7"/>
        <v>0</v>
      </c>
      <c r="Q199" s="238"/>
      <c r="R199" s="39"/>
      <c r="S199" s="88"/>
      <c r="T199" s="39"/>
      <c r="U199" s="27"/>
      <c r="V199" s="173"/>
      <c r="W199" s="41"/>
      <c r="X199" s="42"/>
    </row>
    <row r="200" spans="2:24" ht="24.75" thickTop="1" thickBot="1" x14ac:dyDescent="0.4">
      <c r="B200" s="223"/>
      <c r="C200" s="90"/>
      <c r="D200" s="790"/>
      <c r="E200" s="259"/>
      <c r="F200" s="221">
        <f t="shared" si="8"/>
        <v>0</v>
      </c>
      <c r="G200" s="218"/>
      <c r="H200" s="834"/>
      <c r="I200" s="239"/>
      <c r="J200" s="255"/>
      <c r="K200" s="834"/>
      <c r="L200" s="21">
        <f t="shared" si="6"/>
        <v>0</v>
      </c>
      <c r="M200" s="72"/>
      <c r="N200" s="62"/>
      <c r="O200" s="63"/>
      <c r="P200" s="25">
        <f t="shared" si="7"/>
        <v>0</v>
      </c>
      <c r="Q200" s="238"/>
      <c r="R200" s="39"/>
      <c r="S200" s="88"/>
      <c r="T200" s="39"/>
      <c r="U200" s="27"/>
      <c r="V200" s="173"/>
      <c r="W200" s="41"/>
      <c r="X200" s="42"/>
    </row>
    <row r="201" spans="2:24" ht="24.75" thickTop="1" thickBot="1" x14ac:dyDescent="0.4">
      <c r="B201" s="92"/>
      <c r="C201" s="90"/>
      <c r="D201" s="793"/>
      <c r="E201" s="241"/>
      <c r="F201" s="221">
        <f t="shared" si="8"/>
        <v>0</v>
      </c>
      <c r="G201" s="218"/>
      <c r="H201" s="834"/>
      <c r="I201" s="239"/>
      <c r="J201" s="242"/>
      <c r="K201" s="834"/>
      <c r="L201" s="21">
        <f t="shared" si="6"/>
        <v>0</v>
      </c>
      <c r="M201" s="72"/>
      <c r="N201" s="62"/>
      <c r="O201" s="63"/>
      <c r="P201" s="25">
        <f t="shared" si="7"/>
        <v>0</v>
      </c>
      <c r="Q201" s="79"/>
      <c r="R201" s="70"/>
      <c r="S201" s="88"/>
      <c r="T201" s="39"/>
      <c r="U201" s="27"/>
      <c r="V201" s="173"/>
      <c r="W201" s="41"/>
      <c r="X201" s="42"/>
    </row>
    <row r="202" spans="2:24" ht="24.75" thickTop="1" thickBot="1" x14ac:dyDescent="0.4">
      <c r="B202" s="223"/>
      <c r="C202" s="90"/>
      <c r="D202" s="794"/>
      <c r="E202" s="260"/>
      <c r="F202" s="221">
        <f t="shared" si="8"/>
        <v>0</v>
      </c>
      <c r="G202" s="218"/>
      <c r="H202" s="834"/>
      <c r="I202" s="239"/>
      <c r="J202" s="78"/>
      <c r="K202" s="834"/>
      <c r="L202" s="21">
        <f t="shared" si="6"/>
        <v>0</v>
      </c>
      <c r="M202" s="72"/>
      <c r="N202" s="62"/>
      <c r="O202" s="63"/>
      <c r="P202" s="25">
        <f t="shared" si="7"/>
        <v>0</v>
      </c>
      <c r="Q202" s="79"/>
      <c r="R202" s="70"/>
      <c r="S202" s="88"/>
      <c r="T202" s="39"/>
      <c r="U202" s="27"/>
      <c r="V202" s="173"/>
      <c r="W202" s="41"/>
      <c r="X202" s="42"/>
    </row>
    <row r="203" spans="2:24" ht="24.75" thickTop="1" thickBot="1" x14ac:dyDescent="0.4">
      <c r="B203" s="226"/>
      <c r="C203" s="90"/>
      <c r="D203" s="793"/>
      <c r="E203" s="241"/>
      <c r="F203" s="221">
        <f t="shared" si="8"/>
        <v>0</v>
      </c>
      <c r="G203" s="218"/>
      <c r="H203" s="834"/>
      <c r="I203" s="239"/>
      <c r="J203" s="242"/>
      <c r="K203" s="834"/>
      <c r="L203" s="21">
        <f t="shared" si="6"/>
        <v>0</v>
      </c>
      <c r="M203" s="72"/>
      <c r="N203" s="62"/>
      <c r="O203" s="63"/>
      <c r="P203" s="25">
        <f t="shared" si="7"/>
        <v>0</v>
      </c>
      <c r="Q203" s="79"/>
      <c r="R203" s="70"/>
      <c r="S203" s="88"/>
      <c r="T203" s="39"/>
      <c r="U203" s="27"/>
      <c r="V203" s="173"/>
      <c r="W203" s="41"/>
      <c r="X203" s="42"/>
    </row>
    <row r="204" spans="2:24" ht="24.75" thickTop="1" thickBot="1" x14ac:dyDescent="0.4">
      <c r="B204" s="904"/>
      <c r="C204" s="902"/>
      <c r="D204" s="780"/>
      <c r="E204" s="196"/>
      <c r="F204" s="221">
        <f t="shared" si="8"/>
        <v>0</v>
      </c>
      <c r="G204" s="218"/>
      <c r="H204" s="834"/>
      <c r="I204" s="239"/>
      <c r="J204" s="242"/>
      <c r="K204" s="834"/>
      <c r="L204" s="21">
        <f t="shared" si="6"/>
        <v>0</v>
      </c>
      <c r="M204" s="72"/>
      <c r="N204" s="62"/>
      <c r="O204" s="63"/>
      <c r="P204" s="25">
        <f t="shared" si="7"/>
        <v>0</v>
      </c>
      <c r="Q204" s="243"/>
      <c r="R204" s="244"/>
      <c r="S204" s="88"/>
      <c r="T204" s="39"/>
      <c r="U204" s="27"/>
      <c r="V204" s="173"/>
      <c r="W204" s="41"/>
      <c r="X204" s="42"/>
    </row>
    <row r="205" spans="2:24" ht="24.75" thickTop="1" thickBot="1" x14ac:dyDescent="0.4">
      <c r="B205" s="226"/>
      <c r="C205" s="90"/>
      <c r="D205" s="794"/>
      <c r="E205" s="262"/>
      <c r="F205" s="221">
        <f t="shared" si="8"/>
        <v>0</v>
      </c>
      <c r="G205" s="218"/>
      <c r="H205" s="834"/>
      <c r="I205" s="239"/>
      <c r="J205" s="242"/>
      <c r="K205" s="834"/>
      <c r="L205" s="21">
        <f t="shared" si="6"/>
        <v>0</v>
      </c>
      <c r="M205" s="72"/>
      <c r="N205" s="62"/>
      <c r="O205" s="63"/>
      <c r="P205" s="25">
        <f t="shared" si="7"/>
        <v>0</v>
      </c>
      <c r="Q205" s="79"/>
      <c r="R205" s="70"/>
      <c r="S205" s="88"/>
      <c r="T205" s="39"/>
      <c r="U205" s="27"/>
      <c r="V205" s="173"/>
      <c r="W205" s="41"/>
      <c r="X205" s="42"/>
    </row>
    <row r="206" spans="2:24" ht="24.75" thickTop="1" thickBot="1" x14ac:dyDescent="0.4">
      <c r="B206" s="226"/>
      <c r="C206" s="90"/>
      <c r="D206" s="794"/>
      <c r="E206" s="262"/>
      <c r="F206" s="221">
        <f t="shared" si="8"/>
        <v>0</v>
      </c>
      <c r="G206" s="218"/>
      <c r="H206" s="834"/>
      <c r="I206" s="239"/>
      <c r="J206" s="242"/>
      <c r="K206" s="834"/>
      <c r="L206" s="21">
        <f t="shared" si="6"/>
        <v>0</v>
      </c>
      <c r="M206" s="72"/>
      <c r="N206" s="62"/>
      <c r="O206" s="63"/>
      <c r="P206" s="25">
        <f t="shared" si="7"/>
        <v>0</v>
      </c>
      <c r="Q206" s="79"/>
      <c r="R206" s="70"/>
      <c r="S206" s="88"/>
      <c r="T206" s="39"/>
      <c r="U206" s="27"/>
      <c r="V206" s="173"/>
      <c r="W206" s="41"/>
      <c r="X206" s="42"/>
    </row>
    <row r="207" spans="2:24" ht="24.75" thickTop="1" thickBot="1" x14ac:dyDescent="0.4">
      <c r="B207" s="263"/>
      <c r="C207" s="90"/>
      <c r="D207" s="794"/>
      <c r="E207" s="261"/>
      <c r="F207" s="221">
        <f t="shared" si="8"/>
        <v>0</v>
      </c>
      <c r="G207" s="218"/>
      <c r="H207" s="834"/>
      <c r="I207" s="239"/>
      <c r="J207" s="242"/>
      <c r="K207" s="834"/>
      <c r="L207" s="21">
        <f t="shared" si="6"/>
        <v>0</v>
      </c>
      <c r="M207" s="72"/>
      <c r="N207" s="62"/>
      <c r="O207" s="63"/>
      <c r="P207" s="25">
        <f t="shared" si="7"/>
        <v>0</v>
      </c>
      <c r="Q207" s="79"/>
      <c r="R207" s="70"/>
      <c r="S207" s="88"/>
      <c r="T207" s="39"/>
      <c r="U207" s="27"/>
      <c r="V207" s="173"/>
      <c r="W207" s="41"/>
      <c r="X207" s="42"/>
    </row>
    <row r="208" spans="2:24" ht="24.75" thickTop="1" thickBot="1" x14ac:dyDescent="0.4">
      <c r="B208" s="226"/>
      <c r="C208" s="90"/>
      <c r="D208" s="795"/>
      <c r="E208" s="264"/>
      <c r="F208" s="221">
        <f t="shared" si="8"/>
        <v>0</v>
      </c>
      <c r="G208" s="218"/>
      <c r="H208" s="834"/>
      <c r="I208" s="265"/>
      <c r="J208" s="242"/>
      <c r="K208" s="834"/>
      <c r="L208" s="21">
        <f t="shared" si="6"/>
        <v>0</v>
      </c>
      <c r="M208" s="72"/>
      <c r="N208" s="62"/>
      <c r="O208" s="63"/>
      <c r="P208" s="25">
        <f t="shared" ref="P208:P297" si="9">M208*K208</f>
        <v>0</v>
      </c>
      <c r="Q208" s="266"/>
      <c r="R208" s="87"/>
      <c r="S208" s="88"/>
      <c r="T208" s="39"/>
      <c r="U208" s="27"/>
      <c r="V208" s="173"/>
      <c r="W208" s="41"/>
      <c r="X208" s="42"/>
    </row>
    <row r="209" spans="2:24" ht="24.75" thickTop="1" thickBot="1" x14ac:dyDescent="0.4">
      <c r="B209" s="226"/>
      <c r="C209" s="90"/>
      <c r="D209" s="795"/>
      <c r="E209" s="264"/>
      <c r="F209" s="221">
        <f t="shared" si="8"/>
        <v>0</v>
      </c>
      <c r="G209" s="218"/>
      <c r="H209" s="834"/>
      <c r="I209" s="77"/>
      <c r="J209" s="242"/>
      <c r="K209" s="834"/>
      <c r="L209" s="21">
        <f t="shared" si="6"/>
        <v>0</v>
      </c>
      <c r="M209" s="72"/>
      <c r="N209" s="62"/>
      <c r="O209" s="63"/>
      <c r="P209" s="25">
        <f t="shared" si="9"/>
        <v>0</v>
      </c>
      <c r="Q209" s="266"/>
      <c r="R209" s="87"/>
      <c r="S209" s="88"/>
      <c r="T209" s="39"/>
      <c r="U209" s="27"/>
      <c r="V209" s="173"/>
      <c r="W209" s="41"/>
      <c r="X209" s="42"/>
    </row>
    <row r="210" spans="2:24" ht="24.75" thickTop="1" thickBot="1" x14ac:dyDescent="0.4">
      <c r="B210" s="226"/>
      <c r="C210" s="222"/>
      <c r="D210" s="790"/>
      <c r="E210" s="267"/>
      <c r="F210" s="221">
        <f t="shared" si="8"/>
        <v>0</v>
      </c>
      <c r="G210" s="218"/>
      <c r="H210" s="837"/>
      <c r="I210" s="239"/>
      <c r="J210" s="268"/>
      <c r="K210" s="837"/>
      <c r="L210" s="21">
        <f t="shared" si="6"/>
        <v>0</v>
      </c>
      <c r="P210" s="25">
        <f t="shared" si="9"/>
        <v>0</v>
      </c>
      <c r="Q210" s="153"/>
      <c r="R210" s="39"/>
      <c r="S210" s="271"/>
      <c r="T210" s="272"/>
      <c r="U210" s="273"/>
      <c r="V210" s="274"/>
      <c r="W210" s="275"/>
      <c r="X210" s="276"/>
    </row>
    <row r="211" spans="2:24" ht="24.75" thickTop="1" thickBot="1" x14ac:dyDescent="0.4">
      <c r="B211" s="226"/>
      <c r="C211" s="90"/>
      <c r="D211" s="794"/>
      <c r="E211" s="261"/>
      <c r="F211" s="221">
        <f t="shared" si="8"/>
        <v>0</v>
      </c>
      <c r="G211" s="218"/>
      <c r="H211" s="837"/>
      <c r="I211" s="239"/>
      <c r="J211" s="268"/>
      <c r="K211" s="837"/>
      <c r="L211" s="21">
        <f t="shared" si="6"/>
        <v>0</v>
      </c>
      <c r="P211" s="25">
        <f t="shared" si="9"/>
        <v>0</v>
      </c>
      <c r="Q211" s="153"/>
      <c r="R211" s="39"/>
      <c r="S211" s="271"/>
      <c r="T211" s="272"/>
      <c r="U211" s="273"/>
      <c r="V211" s="274"/>
      <c r="W211" s="275"/>
      <c r="X211" s="276"/>
    </row>
    <row r="212" spans="2:24" ht="24.75" thickTop="1" thickBot="1" x14ac:dyDescent="0.4">
      <c r="B212" s="226"/>
      <c r="C212" s="90"/>
      <c r="D212" s="794"/>
      <c r="E212" s="261"/>
      <c r="F212" s="221">
        <f t="shared" si="8"/>
        <v>0</v>
      </c>
      <c r="G212" s="218"/>
      <c r="H212" s="834"/>
      <c r="I212" s="239"/>
      <c r="J212" s="242"/>
      <c r="K212" s="834"/>
      <c r="L212" s="21">
        <f t="shared" si="6"/>
        <v>0</v>
      </c>
      <c r="M212" s="72"/>
      <c r="N212" s="62"/>
      <c r="O212" s="63"/>
      <c r="P212" s="25">
        <f t="shared" si="9"/>
        <v>0</v>
      </c>
      <c r="Q212" s="79"/>
      <c r="R212" s="70"/>
      <c r="S212" s="88"/>
      <c r="T212" s="39"/>
      <c r="U212" s="27"/>
      <c r="V212" s="173"/>
      <c r="W212" s="41"/>
      <c r="X212" s="42"/>
    </row>
    <row r="213" spans="2:24" ht="24.75" thickTop="1" thickBot="1" x14ac:dyDescent="0.4">
      <c r="B213" s="226"/>
      <c r="C213" s="90"/>
      <c r="D213" s="794"/>
      <c r="E213" s="261"/>
      <c r="F213" s="221">
        <f t="shared" si="8"/>
        <v>0</v>
      </c>
      <c r="G213" s="218"/>
      <c r="H213" s="834"/>
      <c r="I213" s="239"/>
      <c r="J213" s="242"/>
      <c r="K213" s="834"/>
      <c r="L213" s="21">
        <f t="shared" si="6"/>
        <v>0</v>
      </c>
      <c r="M213" s="72"/>
      <c r="N213" s="62"/>
      <c r="O213" s="63"/>
      <c r="P213" s="25">
        <f t="shared" si="9"/>
        <v>0</v>
      </c>
      <c r="Q213" s="79"/>
      <c r="R213" s="70"/>
      <c r="S213" s="88"/>
      <c r="T213" s="39"/>
      <c r="U213" s="27"/>
      <c r="V213" s="173"/>
      <c r="W213" s="41"/>
      <c r="X213" s="42"/>
    </row>
    <row r="214" spans="2:24" ht="24.75" thickTop="1" thickBot="1" x14ac:dyDescent="0.4">
      <c r="B214" s="226"/>
      <c r="C214" s="90"/>
      <c r="D214" s="796"/>
      <c r="E214" s="278"/>
      <c r="F214" s="221">
        <f t="shared" si="8"/>
        <v>0</v>
      </c>
      <c r="G214" s="218"/>
      <c r="H214" s="834"/>
      <c r="I214" s="265"/>
      <c r="J214" s="242"/>
      <c r="K214" s="834"/>
      <c r="L214" s="21">
        <f t="shared" si="6"/>
        <v>0</v>
      </c>
      <c r="M214" s="72"/>
      <c r="N214" s="62"/>
      <c r="O214" s="63"/>
      <c r="P214" s="25">
        <f t="shared" si="9"/>
        <v>0</v>
      </c>
      <c r="Q214" s="79"/>
      <c r="R214" s="70"/>
      <c r="S214" s="88"/>
      <c r="T214" s="39"/>
      <c r="U214" s="27"/>
      <c r="V214" s="173"/>
      <c r="W214" s="41"/>
      <c r="X214" s="42"/>
    </row>
    <row r="215" spans="2:24" ht="24.75" thickTop="1" thickBot="1" x14ac:dyDescent="0.4">
      <c r="B215" s="226"/>
      <c r="C215" s="90"/>
      <c r="D215" s="796"/>
      <c r="E215" s="278"/>
      <c r="F215" s="221">
        <f t="shared" si="8"/>
        <v>0</v>
      </c>
      <c r="G215" s="218"/>
      <c r="H215" s="834"/>
      <c r="I215" s="265"/>
      <c r="J215" s="242"/>
      <c r="K215" s="834"/>
      <c r="L215" s="21">
        <f t="shared" si="6"/>
        <v>0</v>
      </c>
      <c r="M215" s="72"/>
      <c r="N215" s="62"/>
      <c r="O215" s="63"/>
      <c r="P215" s="25">
        <f t="shared" si="9"/>
        <v>0</v>
      </c>
      <c r="Q215" s="79"/>
      <c r="R215" s="70"/>
      <c r="S215" s="88"/>
      <c r="T215" s="39"/>
      <c r="U215" s="27"/>
      <c r="V215" s="173"/>
      <c r="W215" s="41"/>
      <c r="X215" s="42"/>
    </row>
    <row r="216" spans="2:24" ht="24.75" thickTop="1" thickBot="1" x14ac:dyDescent="0.4">
      <c r="B216" s="226"/>
      <c r="C216" s="90"/>
      <c r="D216" s="796"/>
      <c r="E216" s="278"/>
      <c r="F216" s="221">
        <f t="shared" si="8"/>
        <v>0</v>
      </c>
      <c r="G216" s="218"/>
      <c r="H216" s="834"/>
      <c r="I216" s="265"/>
      <c r="J216" s="242"/>
      <c r="K216" s="834"/>
      <c r="L216" s="21">
        <f t="shared" si="6"/>
        <v>0</v>
      </c>
      <c r="M216" s="72"/>
      <c r="N216" s="62"/>
      <c r="O216" s="63"/>
      <c r="P216" s="25">
        <f t="shared" si="9"/>
        <v>0</v>
      </c>
      <c r="Q216" s="79"/>
      <c r="R216" s="70"/>
      <c r="S216" s="88"/>
      <c r="T216" s="39"/>
      <c r="U216" s="27"/>
      <c r="V216" s="173"/>
      <c r="W216" s="41"/>
      <c r="X216" s="42"/>
    </row>
    <row r="217" spans="2:24" ht="24.75" thickTop="1" thickBot="1" x14ac:dyDescent="0.4">
      <c r="B217" s="226"/>
      <c r="C217" s="222"/>
      <c r="D217" s="796"/>
      <c r="E217" s="279"/>
      <c r="F217" s="221">
        <f t="shared" si="8"/>
        <v>0</v>
      </c>
      <c r="G217" s="218"/>
      <c r="H217" s="834"/>
      <c r="I217" s="265"/>
      <c r="J217" s="242"/>
      <c r="K217" s="834"/>
      <c r="L217" s="21">
        <f t="shared" si="6"/>
        <v>0</v>
      </c>
      <c r="M217" s="72"/>
      <c r="N217" s="62"/>
      <c r="O217" s="63"/>
      <c r="P217" s="25">
        <f t="shared" si="9"/>
        <v>0</v>
      </c>
      <c r="Q217" s="79"/>
      <c r="R217" s="70"/>
      <c r="S217" s="88"/>
      <c r="T217" s="39"/>
      <c r="U217" s="27"/>
      <c r="V217" s="173"/>
      <c r="W217" s="41"/>
      <c r="X217" s="42"/>
    </row>
    <row r="218" spans="2:24" ht="24.75" thickTop="1" thickBot="1" x14ac:dyDescent="0.4">
      <c r="B218" s="226"/>
      <c r="C218" s="90"/>
      <c r="D218" s="796"/>
      <c r="E218" s="278"/>
      <c r="F218" s="221">
        <f t="shared" si="8"/>
        <v>0</v>
      </c>
      <c r="G218" s="218"/>
      <c r="H218" s="834"/>
      <c r="I218" s="265"/>
      <c r="J218" s="242"/>
      <c r="K218" s="834"/>
      <c r="L218" s="21">
        <f t="shared" si="6"/>
        <v>0</v>
      </c>
      <c r="M218" s="72"/>
      <c r="N218" s="62"/>
      <c r="O218" s="63"/>
      <c r="P218" s="25">
        <f t="shared" si="9"/>
        <v>0</v>
      </c>
      <c r="Q218" s="79"/>
      <c r="R218" s="70"/>
      <c r="S218" s="88"/>
      <c r="T218" s="39"/>
      <c r="U218" s="27"/>
      <c r="V218" s="173"/>
      <c r="W218" s="41"/>
      <c r="X218" s="42"/>
    </row>
    <row r="219" spans="2:24" ht="24.75" thickTop="1" thickBot="1" x14ac:dyDescent="0.4">
      <c r="B219" s="226"/>
      <c r="C219" s="90"/>
      <c r="D219" s="794"/>
      <c r="E219" s="260"/>
      <c r="F219" s="221">
        <f t="shared" si="8"/>
        <v>0</v>
      </c>
      <c r="G219" s="218"/>
      <c r="H219" s="834"/>
      <c r="I219" s="239"/>
      <c r="J219" s="242"/>
      <c r="K219" s="834"/>
      <c r="L219" s="21">
        <f t="shared" si="6"/>
        <v>0</v>
      </c>
      <c r="M219" s="72"/>
      <c r="N219" s="62"/>
      <c r="O219" s="63"/>
      <c r="P219" s="25">
        <f t="shared" si="9"/>
        <v>0</v>
      </c>
      <c r="Q219" s="79"/>
      <c r="R219" s="70"/>
      <c r="S219" s="88"/>
      <c r="T219" s="39"/>
      <c r="U219" s="27"/>
      <c r="V219" s="173"/>
      <c r="W219" s="41"/>
      <c r="X219" s="42"/>
    </row>
    <row r="220" spans="2:24" ht="24.75" thickTop="1" thickBot="1" x14ac:dyDescent="0.4">
      <c r="B220" s="226"/>
      <c r="C220" s="90"/>
      <c r="D220" s="794"/>
      <c r="E220" s="260"/>
      <c r="F220" s="221">
        <f t="shared" si="8"/>
        <v>0</v>
      </c>
      <c r="G220" s="218"/>
      <c r="H220" s="834"/>
      <c r="I220" s="239"/>
      <c r="J220" s="242"/>
      <c r="K220" s="834"/>
      <c r="L220" s="21">
        <f t="shared" si="6"/>
        <v>0</v>
      </c>
      <c r="M220" s="72"/>
      <c r="N220" s="62"/>
      <c r="O220" s="63"/>
      <c r="P220" s="25">
        <f t="shared" si="9"/>
        <v>0</v>
      </c>
      <c r="Q220" s="79"/>
      <c r="R220" s="70"/>
      <c r="S220" s="88"/>
      <c r="T220" s="39"/>
      <c r="U220" s="27"/>
      <c r="V220" s="173"/>
      <c r="W220" s="41"/>
      <c r="X220" s="42"/>
    </row>
    <row r="221" spans="2:24" ht="24.75" thickTop="1" thickBot="1" x14ac:dyDescent="0.4">
      <c r="B221" s="226"/>
      <c r="C221" s="90"/>
      <c r="D221" s="794"/>
      <c r="E221" s="260"/>
      <c r="F221" s="221">
        <f t="shared" si="8"/>
        <v>0</v>
      </c>
      <c r="G221" s="218"/>
      <c r="H221" s="834"/>
      <c r="I221" s="239"/>
      <c r="J221" s="242"/>
      <c r="K221" s="834"/>
      <c r="L221" s="21">
        <f t="shared" si="6"/>
        <v>0</v>
      </c>
      <c r="M221" s="72"/>
      <c r="N221" s="62"/>
      <c r="O221" s="63"/>
      <c r="P221" s="25">
        <f t="shared" si="9"/>
        <v>0</v>
      </c>
      <c r="Q221" s="79"/>
      <c r="R221" s="70"/>
      <c r="S221" s="88"/>
      <c r="T221" s="39"/>
      <c r="U221" s="27"/>
      <c r="V221" s="173"/>
      <c r="W221" s="41"/>
      <c r="X221" s="42"/>
    </row>
    <row r="222" spans="2:24" ht="24.75" thickTop="1" thickBot="1" x14ac:dyDescent="0.4">
      <c r="B222" s="226"/>
      <c r="C222" s="90"/>
      <c r="D222" s="794"/>
      <c r="E222" s="260"/>
      <c r="F222" s="221">
        <f t="shared" si="8"/>
        <v>0</v>
      </c>
      <c r="G222" s="218"/>
      <c r="H222" s="834"/>
      <c r="I222" s="239"/>
      <c r="J222" s="242"/>
      <c r="K222" s="834"/>
      <c r="L222" s="21">
        <f t="shared" si="6"/>
        <v>0</v>
      </c>
      <c r="M222" s="72"/>
      <c r="N222" s="62"/>
      <c r="O222" s="63"/>
      <c r="P222" s="25">
        <f t="shared" si="9"/>
        <v>0</v>
      </c>
      <c r="Q222" s="79"/>
      <c r="R222" s="70"/>
      <c r="S222" s="88"/>
      <c r="T222" s="39"/>
      <c r="U222" s="27"/>
      <c r="V222" s="173"/>
      <c r="W222" s="41"/>
      <c r="X222" s="42"/>
    </row>
    <row r="223" spans="2:24" ht="24.75" thickTop="1" thickBot="1" x14ac:dyDescent="0.4">
      <c r="B223" s="263"/>
      <c r="C223" s="222"/>
      <c r="D223" s="794"/>
      <c r="E223" s="261"/>
      <c r="F223" s="221">
        <f t="shared" si="8"/>
        <v>0</v>
      </c>
      <c r="G223" s="218"/>
      <c r="H223" s="834"/>
      <c r="I223" s="239"/>
      <c r="J223" s="242"/>
      <c r="K223" s="834"/>
      <c r="L223" s="21">
        <f t="shared" si="6"/>
        <v>0</v>
      </c>
      <c r="M223" s="72"/>
      <c r="N223" s="62"/>
      <c r="O223" s="63"/>
      <c r="P223" s="25">
        <f t="shared" si="9"/>
        <v>0</v>
      </c>
      <c r="Q223" s="79"/>
      <c r="R223" s="70"/>
      <c r="S223" s="88"/>
      <c r="T223" s="39"/>
      <c r="U223" s="27"/>
      <c r="V223" s="173"/>
      <c r="W223" s="41"/>
      <c r="X223" s="42"/>
    </row>
    <row r="224" spans="2:24" ht="24.75" thickTop="1" thickBot="1" x14ac:dyDescent="0.4">
      <c r="B224" s="280"/>
      <c r="C224" s="90"/>
      <c r="D224" s="795"/>
      <c r="E224" s="264"/>
      <c r="F224" s="221">
        <f t="shared" si="8"/>
        <v>0</v>
      </c>
      <c r="G224" s="218"/>
      <c r="H224" s="834"/>
      <c r="I224" s="77"/>
      <c r="J224" s="242"/>
      <c r="K224" s="834"/>
      <c r="L224" s="21">
        <f t="shared" si="6"/>
        <v>0</v>
      </c>
      <c r="M224" s="72"/>
      <c r="N224" s="62"/>
      <c r="O224" s="63"/>
      <c r="P224" s="25">
        <f t="shared" si="9"/>
        <v>0</v>
      </c>
      <c r="Q224" s="266"/>
      <c r="R224" s="87"/>
      <c r="S224" s="88"/>
      <c r="T224" s="39"/>
      <c r="U224" s="27"/>
      <c r="V224" s="173"/>
      <c r="W224" s="41"/>
      <c r="X224" s="42"/>
    </row>
    <row r="225" spans="2:24" ht="24.75" thickTop="1" thickBot="1" x14ac:dyDescent="0.4">
      <c r="B225" s="226"/>
      <c r="C225" s="222"/>
      <c r="D225" s="796"/>
      <c r="E225" s="281"/>
      <c r="F225" s="221">
        <f t="shared" si="8"/>
        <v>0</v>
      </c>
      <c r="G225" s="218"/>
      <c r="H225" s="834"/>
      <c r="I225" s="239"/>
      <c r="J225" s="242"/>
      <c r="K225" s="834"/>
      <c r="L225" s="21">
        <f t="shared" si="6"/>
        <v>0</v>
      </c>
      <c r="M225" s="72"/>
      <c r="N225" s="62"/>
      <c r="O225" s="63"/>
      <c r="P225" s="25">
        <f t="shared" si="9"/>
        <v>0</v>
      </c>
      <c r="Q225" s="79"/>
      <c r="R225" s="70"/>
      <c r="S225" s="88"/>
      <c r="T225" s="39"/>
      <c r="U225" s="27"/>
      <c r="V225" s="173"/>
      <c r="W225" s="41"/>
      <c r="X225" s="42"/>
    </row>
    <row r="226" spans="2:24" ht="24.75" thickTop="1" thickBot="1" x14ac:dyDescent="0.4">
      <c r="B226" s="226"/>
      <c r="C226" s="222"/>
      <c r="D226" s="796"/>
      <c r="E226" s="281"/>
      <c r="F226" s="221">
        <f t="shared" si="8"/>
        <v>0</v>
      </c>
      <c r="G226" s="218"/>
      <c r="H226" s="834"/>
      <c r="I226" s="239"/>
      <c r="J226" s="242"/>
      <c r="K226" s="834"/>
      <c r="L226" s="21">
        <f t="shared" si="6"/>
        <v>0</v>
      </c>
      <c r="M226" s="72"/>
      <c r="N226" s="62"/>
      <c r="O226" s="63"/>
      <c r="P226" s="25">
        <f t="shared" si="9"/>
        <v>0</v>
      </c>
      <c r="Q226" s="79"/>
      <c r="R226" s="70"/>
      <c r="S226" s="88"/>
      <c r="T226" s="39"/>
      <c r="U226" s="27"/>
      <c r="V226" s="173"/>
      <c r="W226" s="41"/>
      <c r="X226" s="42"/>
    </row>
    <row r="227" spans="2:24" ht="24.75" thickTop="1" thickBot="1" x14ac:dyDescent="0.4">
      <c r="B227" s="226"/>
      <c r="C227" s="222"/>
      <c r="D227" s="796"/>
      <c r="E227" s="281"/>
      <c r="F227" s="221">
        <f t="shared" si="8"/>
        <v>0</v>
      </c>
      <c r="G227" s="218"/>
      <c r="H227" s="834"/>
      <c r="I227" s="239"/>
      <c r="J227" s="242"/>
      <c r="K227" s="834"/>
      <c r="L227" s="21">
        <f t="shared" si="6"/>
        <v>0</v>
      </c>
      <c r="M227" s="72"/>
      <c r="N227" s="62"/>
      <c r="O227" s="63"/>
      <c r="P227" s="25">
        <f t="shared" si="9"/>
        <v>0</v>
      </c>
      <c r="Q227" s="79"/>
      <c r="R227" s="70"/>
      <c r="S227" s="88"/>
      <c r="T227" s="39"/>
      <c r="U227" s="27"/>
      <c r="V227" s="173"/>
      <c r="W227" s="41"/>
      <c r="X227" s="42"/>
    </row>
    <row r="228" spans="2:24" ht="24.75" thickTop="1" thickBot="1" x14ac:dyDescent="0.4">
      <c r="B228" s="226"/>
      <c r="C228" s="222"/>
      <c r="D228" s="796"/>
      <c r="E228" s="281"/>
      <c r="F228" s="221">
        <f t="shared" si="8"/>
        <v>0</v>
      </c>
      <c r="G228" s="218"/>
      <c r="H228" s="838"/>
      <c r="I228" s="265"/>
      <c r="J228" s="242"/>
      <c r="K228" s="834"/>
      <c r="L228" s="21">
        <f t="shared" si="6"/>
        <v>0</v>
      </c>
      <c r="M228" s="72"/>
      <c r="N228" s="62"/>
      <c r="O228" s="63"/>
      <c r="P228" s="25">
        <f t="shared" si="9"/>
        <v>0</v>
      </c>
      <c r="Q228" s="79"/>
      <c r="R228" s="70"/>
      <c r="S228" s="88"/>
      <c r="T228" s="39"/>
      <c r="U228" s="27"/>
      <c r="V228" s="173"/>
      <c r="W228" s="41"/>
      <c r="X228" s="42"/>
    </row>
    <row r="229" spans="2:24" ht="24.75" thickTop="1" thickBot="1" x14ac:dyDescent="0.4">
      <c r="B229" s="226"/>
      <c r="C229" s="222"/>
      <c r="D229" s="796"/>
      <c r="E229" s="281"/>
      <c r="F229" s="221">
        <f t="shared" si="8"/>
        <v>0</v>
      </c>
      <c r="G229" s="218"/>
      <c r="H229" s="838"/>
      <c r="I229" s="265"/>
      <c r="J229" s="242"/>
      <c r="K229" s="834"/>
      <c r="L229" s="21">
        <f t="shared" si="6"/>
        <v>0</v>
      </c>
      <c r="M229" s="72"/>
      <c r="N229" s="62"/>
      <c r="O229" s="63"/>
      <c r="P229" s="25">
        <f t="shared" si="9"/>
        <v>0</v>
      </c>
      <c r="Q229" s="79"/>
      <c r="R229" s="70"/>
      <c r="S229" s="88"/>
      <c r="T229" s="39"/>
      <c r="U229" s="27"/>
      <c r="V229" s="173"/>
      <c r="W229" s="41"/>
      <c r="X229" s="42"/>
    </row>
    <row r="230" spans="2:24" ht="24.75" thickTop="1" thickBot="1" x14ac:dyDescent="0.4">
      <c r="B230" s="226"/>
      <c r="C230" s="222"/>
      <c r="D230" s="796"/>
      <c r="E230" s="281"/>
      <c r="F230" s="221">
        <f t="shared" si="8"/>
        <v>0</v>
      </c>
      <c r="G230" s="218"/>
      <c r="H230" s="838"/>
      <c r="I230" s="265"/>
      <c r="J230" s="242"/>
      <c r="K230" s="834"/>
      <c r="L230" s="21">
        <f t="shared" si="6"/>
        <v>0</v>
      </c>
      <c r="M230" s="72"/>
      <c r="N230" s="62"/>
      <c r="O230" s="63"/>
      <c r="P230" s="25">
        <f t="shared" si="9"/>
        <v>0</v>
      </c>
      <c r="Q230" s="79"/>
      <c r="R230" s="70"/>
      <c r="S230" s="88"/>
      <c r="T230" s="39"/>
      <c r="U230" s="27"/>
      <c r="V230" s="173"/>
      <c r="W230" s="41"/>
      <c r="X230" s="42"/>
    </row>
    <row r="231" spans="2:24" ht="24.75" thickTop="1" thickBot="1" x14ac:dyDescent="0.4">
      <c r="B231" s="226"/>
      <c r="C231" s="222"/>
      <c r="D231" s="796"/>
      <c r="E231" s="281"/>
      <c r="F231" s="221">
        <f t="shared" si="8"/>
        <v>0</v>
      </c>
      <c r="G231" s="218"/>
      <c r="H231" s="838"/>
      <c r="I231" s="265"/>
      <c r="J231" s="242"/>
      <c r="K231" s="834"/>
      <c r="L231" s="21">
        <f t="shared" si="6"/>
        <v>0</v>
      </c>
      <c r="M231" s="72"/>
      <c r="N231" s="62"/>
      <c r="O231" s="63"/>
      <c r="P231" s="25">
        <f t="shared" si="9"/>
        <v>0</v>
      </c>
      <c r="Q231" s="79"/>
      <c r="R231" s="70"/>
      <c r="S231" s="88"/>
      <c r="T231" s="39"/>
      <c r="U231" s="27"/>
      <c r="V231" s="173"/>
      <c r="W231" s="41"/>
      <c r="X231" s="42"/>
    </row>
    <row r="232" spans="2:24" ht="24.75" thickTop="1" thickBot="1" x14ac:dyDescent="0.4">
      <c r="B232" s="226"/>
      <c r="C232" s="222"/>
      <c r="D232" s="796"/>
      <c r="E232" s="281"/>
      <c r="F232" s="221">
        <f t="shared" si="8"/>
        <v>0</v>
      </c>
      <c r="G232" s="218"/>
      <c r="H232" s="838"/>
      <c r="I232" s="265"/>
      <c r="J232" s="242"/>
      <c r="K232" s="834"/>
      <c r="L232" s="21">
        <f t="shared" si="6"/>
        <v>0</v>
      </c>
      <c r="M232" s="72"/>
      <c r="N232" s="62"/>
      <c r="O232" s="63"/>
      <c r="P232" s="25">
        <f t="shared" si="9"/>
        <v>0</v>
      </c>
      <c r="Q232" s="79"/>
      <c r="R232" s="70"/>
      <c r="S232" s="88"/>
      <c r="T232" s="39"/>
      <c r="U232" s="27"/>
      <c r="V232" s="173"/>
      <c r="W232" s="41"/>
      <c r="X232" s="42"/>
    </row>
    <row r="233" spans="2:24" ht="24.75" thickTop="1" thickBot="1" x14ac:dyDescent="0.4">
      <c r="B233" s="226"/>
      <c r="C233" s="222"/>
      <c r="D233" s="796"/>
      <c r="E233" s="281"/>
      <c r="F233" s="221">
        <f t="shared" si="8"/>
        <v>0</v>
      </c>
      <c r="G233" s="218"/>
      <c r="H233" s="838"/>
      <c r="I233" s="265"/>
      <c r="J233" s="242"/>
      <c r="K233" s="834"/>
      <c r="L233" s="21">
        <f t="shared" si="6"/>
        <v>0</v>
      </c>
      <c r="M233" s="72"/>
      <c r="N233" s="62"/>
      <c r="O233" s="63"/>
      <c r="P233" s="25">
        <f t="shared" si="9"/>
        <v>0</v>
      </c>
      <c r="Q233" s="79"/>
      <c r="R233" s="70"/>
      <c r="S233" s="88"/>
      <c r="T233" s="39"/>
      <c r="U233" s="27"/>
      <c r="V233" s="173"/>
      <c r="W233" s="41"/>
      <c r="X233" s="42"/>
    </row>
    <row r="234" spans="2:24" ht="24.75" thickTop="1" thickBot="1" x14ac:dyDescent="0.4">
      <c r="B234" s="226"/>
      <c r="C234" s="222"/>
      <c r="D234" s="796"/>
      <c r="E234" s="281"/>
      <c r="F234" s="221">
        <f t="shared" si="8"/>
        <v>0</v>
      </c>
      <c r="G234" s="218"/>
      <c r="H234" s="838"/>
      <c r="I234" s="265"/>
      <c r="J234" s="242"/>
      <c r="K234" s="834"/>
      <c r="L234" s="21">
        <f t="shared" si="6"/>
        <v>0</v>
      </c>
      <c r="M234" s="72"/>
      <c r="N234" s="62"/>
      <c r="O234" s="63"/>
      <c r="P234" s="25">
        <f t="shared" si="9"/>
        <v>0</v>
      </c>
      <c r="Q234" s="79"/>
      <c r="R234" s="70"/>
      <c r="S234" s="88"/>
      <c r="T234" s="39"/>
      <c r="U234" s="27"/>
      <c r="V234" s="173"/>
      <c r="W234" s="41"/>
      <c r="X234" s="42"/>
    </row>
    <row r="235" spans="2:24" ht="24.75" thickTop="1" thickBot="1" x14ac:dyDescent="0.4">
      <c r="B235" s="226"/>
      <c r="C235" s="222"/>
      <c r="D235" s="796"/>
      <c r="E235" s="281"/>
      <c r="F235" s="221">
        <f t="shared" si="8"/>
        <v>0</v>
      </c>
      <c r="G235" s="218"/>
      <c r="H235" s="834"/>
      <c r="I235" s="265"/>
      <c r="J235" s="242"/>
      <c r="K235" s="834"/>
      <c r="L235" s="21">
        <f t="shared" si="6"/>
        <v>0</v>
      </c>
      <c r="M235" s="72"/>
      <c r="N235" s="62"/>
      <c r="O235" s="63"/>
      <c r="P235" s="25">
        <f t="shared" si="9"/>
        <v>0</v>
      </c>
      <c r="Q235" s="79"/>
      <c r="R235" s="70"/>
      <c r="S235" s="88"/>
      <c r="T235" s="39"/>
      <c r="U235" s="27"/>
      <c r="V235" s="173"/>
      <c r="W235" s="41"/>
      <c r="X235" s="42"/>
    </row>
    <row r="236" spans="2:24" ht="24.75" thickTop="1" thickBot="1" x14ac:dyDescent="0.4">
      <c r="B236" s="226"/>
      <c r="C236" s="222"/>
      <c r="D236" s="794"/>
      <c r="E236" s="260"/>
      <c r="F236" s="221">
        <f t="shared" si="8"/>
        <v>0</v>
      </c>
      <c r="G236" s="218"/>
      <c r="H236" s="834"/>
      <c r="I236" s="239"/>
      <c r="J236" s="242"/>
      <c r="K236" s="834"/>
      <c r="L236" s="21">
        <f t="shared" si="6"/>
        <v>0</v>
      </c>
      <c r="M236" s="72"/>
      <c r="N236" s="62"/>
      <c r="O236" s="63"/>
      <c r="P236" s="25">
        <f t="shared" si="9"/>
        <v>0</v>
      </c>
      <c r="Q236" s="79"/>
      <c r="R236" s="70"/>
      <c r="S236" s="88"/>
      <c r="T236" s="39"/>
      <c r="U236" s="27"/>
      <c r="V236" s="173"/>
      <c r="W236" s="41"/>
      <c r="X236" s="42"/>
    </row>
    <row r="237" spans="2:24" ht="24.75" thickTop="1" thickBot="1" x14ac:dyDescent="0.4">
      <c r="B237" s="226"/>
      <c r="C237" s="222"/>
      <c r="D237" s="794"/>
      <c r="E237" s="260"/>
      <c r="F237" s="221">
        <f t="shared" si="8"/>
        <v>0</v>
      </c>
      <c r="G237" s="218"/>
      <c r="H237" s="834"/>
      <c r="I237" s="239"/>
      <c r="J237" s="242"/>
      <c r="K237" s="834"/>
      <c r="L237" s="21">
        <f t="shared" si="6"/>
        <v>0</v>
      </c>
      <c r="M237" s="72"/>
      <c r="N237" s="62"/>
      <c r="O237" s="63"/>
      <c r="P237" s="25">
        <f t="shared" si="9"/>
        <v>0</v>
      </c>
      <c r="Q237" s="79"/>
      <c r="R237" s="70"/>
      <c r="S237" s="88"/>
      <c r="T237" s="39"/>
      <c r="U237" s="27"/>
      <c r="V237" s="173"/>
      <c r="W237" s="41"/>
      <c r="X237" s="42"/>
    </row>
    <row r="238" spans="2:24" ht="24.75" thickTop="1" thickBot="1" x14ac:dyDescent="0.4">
      <c r="B238" s="226"/>
      <c r="C238" s="222"/>
      <c r="D238" s="794"/>
      <c r="E238" s="260"/>
      <c r="F238" s="221">
        <f t="shared" si="8"/>
        <v>0</v>
      </c>
      <c r="G238" s="218"/>
      <c r="H238" s="834"/>
      <c r="I238" s="239"/>
      <c r="J238" s="242"/>
      <c r="K238" s="834"/>
      <c r="L238" s="21">
        <f t="shared" si="6"/>
        <v>0</v>
      </c>
      <c r="M238" s="72"/>
      <c r="N238" s="62"/>
      <c r="O238" s="63"/>
      <c r="P238" s="25">
        <f t="shared" si="9"/>
        <v>0</v>
      </c>
      <c r="Q238" s="79"/>
      <c r="R238" s="70"/>
      <c r="S238" s="88"/>
      <c r="T238" s="39"/>
      <c r="U238" s="27"/>
      <c r="V238" s="173"/>
      <c r="W238" s="41"/>
      <c r="X238" s="42"/>
    </row>
    <row r="239" spans="2:24" ht="24.75" thickTop="1" thickBot="1" x14ac:dyDescent="0.4">
      <c r="B239" s="226"/>
      <c r="C239" s="222"/>
      <c r="D239" s="794"/>
      <c r="E239" s="260"/>
      <c r="F239" s="221">
        <f t="shared" si="8"/>
        <v>0</v>
      </c>
      <c r="G239" s="218"/>
      <c r="H239" s="834"/>
      <c r="I239" s="239"/>
      <c r="J239" s="242"/>
      <c r="K239" s="834"/>
      <c r="L239" s="21">
        <f t="shared" si="6"/>
        <v>0</v>
      </c>
      <c r="M239" s="72"/>
      <c r="N239" s="62"/>
      <c r="O239" s="63"/>
      <c r="P239" s="25">
        <f t="shared" si="9"/>
        <v>0</v>
      </c>
      <c r="Q239" s="79"/>
      <c r="R239" s="70"/>
      <c r="S239" s="88"/>
      <c r="T239" s="39"/>
      <c r="U239" s="27"/>
      <c r="V239" s="173"/>
      <c r="W239" s="41"/>
      <c r="X239" s="42"/>
    </row>
    <row r="240" spans="2:24" ht="24.75" thickTop="1" thickBot="1" x14ac:dyDescent="0.4">
      <c r="B240" s="226"/>
      <c r="C240" s="222"/>
      <c r="D240" s="794"/>
      <c r="E240" s="260"/>
      <c r="F240" s="221">
        <f t="shared" si="8"/>
        <v>0</v>
      </c>
      <c r="G240" s="218"/>
      <c r="H240" s="834"/>
      <c r="I240" s="239"/>
      <c r="J240" s="242"/>
      <c r="K240" s="834"/>
      <c r="L240" s="21">
        <f t="shared" si="6"/>
        <v>0</v>
      </c>
      <c r="M240" s="72"/>
      <c r="N240" s="62"/>
      <c r="O240" s="63"/>
      <c r="P240" s="25">
        <f t="shared" si="9"/>
        <v>0</v>
      </c>
      <c r="Q240" s="79"/>
      <c r="R240" s="70"/>
      <c r="S240" s="88"/>
      <c r="T240" s="39"/>
      <c r="U240" s="27"/>
      <c r="V240" s="173"/>
      <c r="W240" s="41"/>
      <c r="X240" s="42"/>
    </row>
    <row r="241" spans="2:24" ht="24.75" thickTop="1" thickBot="1" x14ac:dyDescent="0.4">
      <c r="B241" s="226"/>
      <c r="C241" s="222"/>
      <c r="D241" s="794"/>
      <c r="E241" s="260"/>
      <c r="F241" s="221">
        <f t="shared" si="8"/>
        <v>0</v>
      </c>
      <c r="G241" s="218"/>
      <c r="H241" s="834"/>
      <c r="I241" s="239"/>
      <c r="J241" s="242"/>
      <c r="K241" s="834"/>
      <c r="L241" s="21">
        <f t="shared" si="6"/>
        <v>0</v>
      </c>
      <c r="M241" s="72"/>
      <c r="N241" s="62"/>
      <c r="O241" s="63"/>
      <c r="P241" s="25">
        <f t="shared" si="9"/>
        <v>0</v>
      </c>
      <c r="Q241" s="79"/>
      <c r="R241" s="70"/>
      <c r="S241" s="88"/>
      <c r="T241" s="39"/>
      <c r="U241" s="27"/>
      <c r="V241" s="173"/>
      <c r="W241" s="41"/>
      <c r="X241" s="42"/>
    </row>
    <row r="242" spans="2:24" ht="24.75" thickTop="1" thickBot="1" x14ac:dyDescent="0.4">
      <c r="B242" s="226"/>
      <c r="C242" s="222"/>
      <c r="D242" s="794"/>
      <c r="E242" s="260"/>
      <c r="F242" s="221">
        <f t="shared" si="8"/>
        <v>0</v>
      </c>
      <c r="G242" s="218"/>
      <c r="H242" s="834"/>
      <c r="I242" s="239"/>
      <c r="J242" s="242"/>
      <c r="K242" s="834"/>
      <c r="L242" s="21">
        <f t="shared" si="6"/>
        <v>0</v>
      </c>
      <c r="M242" s="72"/>
      <c r="N242" s="62"/>
      <c r="O242" s="63"/>
      <c r="P242" s="25">
        <f t="shared" si="9"/>
        <v>0</v>
      </c>
      <c r="Q242" s="79"/>
      <c r="R242" s="70"/>
      <c r="S242" s="88"/>
      <c r="T242" s="39"/>
      <c r="U242" s="27"/>
      <c r="V242" s="173"/>
      <c r="W242" s="41"/>
      <c r="X242" s="42"/>
    </row>
    <row r="243" spans="2:24" ht="24.75" thickTop="1" thickBot="1" x14ac:dyDescent="0.4">
      <c r="B243" s="226"/>
      <c r="C243" s="222"/>
      <c r="D243" s="794"/>
      <c r="E243" s="260"/>
      <c r="F243" s="221">
        <f t="shared" si="8"/>
        <v>0</v>
      </c>
      <c r="G243" s="218"/>
      <c r="H243" s="834"/>
      <c r="I243" s="239"/>
      <c r="J243" s="242"/>
      <c r="K243" s="834"/>
      <c r="L243" s="21">
        <f t="shared" si="6"/>
        <v>0</v>
      </c>
      <c r="M243" s="72"/>
      <c r="N243" s="62"/>
      <c r="O243" s="63"/>
      <c r="P243" s="25">
        <f t="shared" si="9"/>
        <v>0</v>
      </c>
      <c r="Q243" s="79"/>
      <c r="R243" s="70"/>
      <c r="S243" s="88"/>
      <c r="T243" s="39"/>
      <c r="U243" s="27"/>
      <c r="V243" s="173"/>
      <c r="W243" s="41"/>
      <c r="X243" s="42"/>
    </row>
    <row r="244" spans="2:24" ht="24.75" thickTop="1" thickBot="1" x14ac:dyDescent="0.4">
      <c r="B244" s="222"/>
      <c r="C244" s="222"/>
      <c r="D244" s="794"/>
      <c r="E244" s="260"/>
      <c r="F244" s="221">
        <f t="shared" si="8"/>
        <v>0</v>
      </c>
      <c r="G244" s="218"/>
      <c r="H244" s="834"/>
      <c r="I244" s="77"/>
      <c r="J244" s="78"/>
      <c r="K244" s="834"/>
      <c r="L244" s="21">
        <f t="shared" si="6"/>
        <v>0</v>
      </c>
      <c r="M244" s="72"/>
      <c r="N244" s="62"/>
      <c r="O244" s="63"/>
      <c r="P244" s="25">
        <f t="shared" si="9"/>
        <v>0</v>
      </c>
      <c r="Q244" s="79"/>
      <c r="R244" s="70"/>
      <c r="S244" s="88"/>
      <c r="T244" s="39"/>
      <c r="U244" s="27"/>
      <c r="V244" s="173"/>
      <c r="W244" s="41"/>
      <c r="X244" s="42"/>
    </row>
    <row r="245" spans="2:24" ht="24.75" thickTop="1" thickBot="1" x14ac:dyDescent="0.4">
      <c r="B245" s="280"/>
      <c r="C245" s="222"/>
      <c r="D245" s="794"/>
      <c r="E245" s="260"/>
      <c r="F245" s="221">
        <f t="shared" si="8"/>
        <v>0</v>
      </c>
      <c r="G245" s="218"/>
      <c r="H245" s="834"/>
      <c r="I245" s="239"/>
      <c r="J245" s="242"/>
      <c r="K245" s="834"/>
      <c r="L245" s="21">
        <f t="shared" si="6"/>
        <v>0</v>
      </c>
      <c r="M245" s="72"/>
      <c r="N245" s="62"/>
      <c r="O245" s="63"/>
      <c r="P245" s="25">
        <f t="shared" si="9"/>
        <v>0</v>
      </c>
      <c r="Q245" s="79"/>
      <c r="R245" s="70"/>
      <c r="S245" s="88"/>
      <c r="T245" s="39"/>
      <c r="U245" s="27"/>
      <c r="V245" s="173"/>
      <c r="W245" s="41"/>
      <c r="X245" s="42"/>
    </row>
    <row r="246" spans="2:24" ht="24.75" thickTop="1" thickBot="1" x14ac:dyDescent="0.4">
      <c r="B246" s="280"/>
      <c r="C246" s="222"/>
      <c r="D246" s="794"/>
      <c r="E246" s="260"/>
      <c r="F246" s="221">
        <f t="shared" si="8"/>
        <v>0</v>
      </c>
      <c r="G246" s="218"/>
      <c r="H246" s="834"/>
      <c r="I246" s="239"/>
      <c r="J246" s="242"/>
      <c r="K246" s="834"/>
      <c r="L246" s="21">
        <f t="shared" si="6"/>
        <v>0</v>
      </c>
      <c r="M246" s="72"/>
      <c r="N246" s="62"/>
      <c r="O246" s="63"/>
      <c r="P246" s="25">
        <f t="shared" si="9"/>
        <v>0</v>
      </c>
      <c r="Q246" s="79"/>
      <c r="R246" s="70"/>
      <c r="S246" s="88"/>
      <c r="T246" s="39"/>
      <c r="U246" s="27"/>
      <c r="V246" s="173"/>
      <c r="W246" s="41"/>
      <c r="X246" s="42"/>
    </row>
    <row r="247" spans="2:24" ht="24.75" thickTop="1" thickBot="1" x14ac:dyDescent="0.4">
      <c r="B247" s="280"/>
      <c r="C247" s="222"/>
      <c r="D247" s="794"/>
      <c r="E247" s="260"/>
      <c r="F247" s="221">
        <f t="shared" si="8"/>
        <v>0</v>
      </c>
      <c r="G247" s="218"/>
      <c r="H247" s="834"/>
      <c r="I247" s="239"/>
      <c r="J247" s="242"/>
      <c r="K247" s="834"/>
      <c r="L247" s="21">
        <f t="shared" si="6"/>
        <v>0</v>
      </c>
      <c r="M247" s="72"/>
      <c r="N247" s="62"/>
      <c r="O247" s="63"/>
      <c r="P247" s="25">
        <f t="shared" si="9"/>
        <v>0</v>
      </c>
      <c r="Q247" s="79"/>
      <c r="R247" s="70"/>
      <c r="S247" s="88"/>
      <c r="T247" s="39"/>
      <c r="U247" s="27"/>
      <c r="V247" s="173"/>
      <c r="W247" s="41"/>
      <c r="X247" s="42"/>
    </row>
    <row r="248" spans="2:24" ht="24.75" thickTop="1" thickBot="1" x14ac:dyDescent="0.4">
      <c r="B248" s="280"/>
      <c r="C248" s="222"/>
      <c r="D248" s="794"/>
      <c r="E248" s="260"/>
      <c r="F248" s="221">
        <f t="shared" si="8"/>
        <v>0</v>
      </c>
      <c r="G248" s="218"/>
      <c r="H248" s="834"/>
      <c r="I248" s="239"/>
      <c r="J248" s="242"/>
      <c r="K248" s="834"/>
      <c r="L248" s="21">
        <f t="shared" si="6"/>
        <v>0</v>
      </c>
      <c r="M248" s="72"/>
      <c r="N248" s="62"/>
      <c r="O248" s="63"/>
      <c r="P248" s="25">
        <f t="shared" si="9"/>
        <v>0</v>
      </c>
      <c r="Q248" s="79"/>
      <c r="R248" s="70"/>
      <c r="S248" s="88"/>
      <c r="T248" s="39"/>
      <c r="U248" s="27"/>
      <c r="V248" s="173"/>
      <c r="W248" s="41"/>
      <c r="X248" s="42"/>
    </row>
    <row r="249" spans="2:24" ht="24.75" thickTop="1" thickBot="1" x14ac:dyDescent="0.4">
      <c r="B249" s="282"/>
      <c r="C249" s="222"/>
      <c r="D249" s="794"/>
      <c r="E249" s="260"/>
      <c r="F249" s="221">
        <f t="shared" si="8"/>
        <v>0</v>
      </c>
      <c r="G249" s="218"/>
      <c r="H249" s="834"/>
      <c r="I249" s="239"/>
      <c r="J249" s="242"/>
      <c r="K249" s="834"/>
      <c r="L249" s="21">
        <f t="shared" si="6"/>
        <v>0</v>
      </c>
      <c r="M249" s="72"/>
      <c r="N249" s="62"/>
      <c r="O249" s="63"/>
      <c r="P249" s="25">
        <f t="shared" si="9"/>
        <v>0</v>
      </c>
      <c r="Q249" s="79"/>
      <c r="R249" s="70"/>
      <c r="S249" s="88"/>
      <c r="T249" s="39"/>
      <c r="U249" s="27"/>
      <c r="V249" s="173"/>
      <c r="W249" s="41"/>
      <c r="X249" s="42"/>
    </row>
    <row r="250" spans="2:24" ht="24.75" thickTop="1" thickBot="1" x14ac:dyDescent="0.4">
      <c r="B250" s="226"/>
      <c r="C250" s="222"/>
      <c r="D250" s="794"/>
      <c r="E250" s="260"/>
      <c r="F250" s="221">
        <f t="shared" si="8"/>
        <v>0</v>
      </c>
      <c r="G250" s="218"/>
      <c r="H250" s="834"/>
      <c r="I250" s="239"/>
      <c r="J250" s="242"/>
      <c r="K250" s="834"/>
      <c r="L250" s="21">
        <f t="shared" si="6"/>
        <v>0</v>
      </c>
      <c r="M250" s="72"/>
      <c r="N250" s="62"/>
      <c r="O250" s="63"/>
      <c r="P250" s="25">
        <f t="shared" si="9"/>
        <v>0</v>
      </c>
      <c r="Q250" s="79"/>
      <c r="R250" s="70"/>
      <c r="S250" s="88"/>
      <c r="T250" s="39"/>
      <c r="U250" s="27"/>
      <c r="V250" s="173"/>
      <c r="W250" s="41"/>
      <c r="X250" s="42"/>
    </row>
    <row r="251" spans="2:24" ht="24.75" thickTop="1" thickBot="1" x14ac:dyDescent="0.4">
      <c r="B251" s="226"/>
      <c r="C251" s="222"/>
      <c r="D251" s="794"/>
      <c r="E251" s="260"/>
      <c r="F251" s="221">
        <f t="shared" si="8"/>
        <v>0</v>
      </c>
      <c r="G251" s="218"/>
      <c r="H251" s="834"/>
      <c r="I251" s="239"/>
      <c r="J251" s="242"/>
      <c r="K251" s="834"/>
      <c r="L251" s="21">
        <f t="shared" si="6"/>
        <v>0</v>
      </c>
      <c r="M251" s="72"/>
      <c r="N251" s="62"/>
      <c r="O251" s="63"/>
      <c r="P251" s="25">
        <f t="shared" si="9"/>
        <v>0</v>
      </c>
      <c r="Q251" s="79"/>
      <c r="R251" s="70"/>
      <c r="S251" s="88"/>
      <c r="T251" s="39"/>
      <c r="U251" s="27"/>
      <c r="V251" s="173"/>
      <c r="W251" s="41"/>
      <c r="X251" s="42"/>
    </row>
    <row r="252" spans="2:24" ht="24.75" thickTop="1" thickBot="1" x14ac:dyDescent="0.4">
      <c r="B252" s="226"/>
      <c r="C252" s="222"/>
      <c r="D252" s="794"/>
      <c r="E252" s="260"/>
      <c r="F252" s="221">
        <f t="shared" si="8"/>
        <v>0</v>
      </c>
      <c r="G252" s="218"/>
      <c r="H252" s="834"/>
      <c r="I252" s="239"/>
      <c r="J252" s="242"/>
      <c r="K252" s="834"/>
      <c r="L252" s="21">
        <f t="shared" si="6"/>
        <v>0</v>
      </c>
      <c r="M252" s="72"/>
      <c r="N252" s="62"/>
      <c r="O252" s="63"/>
      <c r="P252" s="25">
        <f t="shared" si="9"/>
        <v>0</v>
      </c>
      <c r="Q252" s="79"/>
      <c r="R252" s="70"/>
      <c r="S252" s="88"/>
      <c r="T252" s="39"/>
      <c r="U252" s="27"/>
      <c r="V252" s="173"/>
      <c r="W252" s="41"/>
      <c r="X252" s="42"/>
    </row>
    <row r="253" spans="2:24" ht="24.75" thickTop="1" thickBot="1" x14ac:dyDescent="0.4">
      <c r="B253" s="226"/>
      <c r="C253" s="222"/>
      <c r="D253" s="794"/>
      <c r="E253" s="260"/>
      <c r="F253" s="221">
        <f t="shared" ref="F253:F297" si="10">E253*H253</f>
        <v>0</v>
      </c>
      <c r="G253" s="218"/>
      <c r="H253" s="834"/>
      <c r="I253" s="239"/>
      <c r="J253" s="242"/>
      <c r="K253" s="834"/>
      <c r="L253" s="21">
        <f t="shared" si="6"/>
        <v>0</v>
      </c>
      <c r="M253" s="72"/>
      <c r="N253" s="62"/>
      <c r="O253" s="63"/>
      <c r="P253" s="25">
        <f t="shared" si="9"/>
        <v>0</v>
      </c>
      <c r="Q253" s="79"/>
      <c r="R253" s="70"/>
      <c r="S253" s="88"/>
      <c r="T253" s="39"/>
      <c r="U253" s="27"/>
      <c r="V253" s="173"/>
      <c r="W253" s="41"/>
      <c r="X253" s="42"/>
    </row>
    <row r="254" spans="2:24" ht="24.75" thickTop="1" thickBot="1" x14ac:dyDescent="0.4">
      <c r="B254" s="226"/>
      <c r="C254" s="222"/>
      <c r="D254" s="794"/>
      <c r="E254" s="260"/>
      <c r="F254" s="221">
        <f t="shared" si="10"/>
        <v>0</v>
      </c>
      <c r="G254" s="218"/>
      <c r="H254" s="834"/>
      <c r="I254" s="239"/>
      <c r="J254" s="242"/>
      <c r="K254" s="834"/>
      <c r="L254" s="21">
        <f t="shared" si="6"/>
        <v>0</v>
      </c>
      <c r="M254" s="72"/>
      <c r="N254" s="62"/>
      <c r="O254" s="63"/>
      <c r="P254" s="25">
        <f t="shared" si="9"/>
        <v>0</v>
      </c>
      <c r="Q254" s="79"/>
      <c r="R254" s="70"/>
      <c r="S254" s="88"/>
      <c r="T254" s="39"/>
      <c r="U254" s="27"/>
      <c r="V254" s="173"/>
      <c r="W254" s="41"/>
      <c r="X254" s="42"/>
    </row>
    <row r="255" spans="2:24" ht="24.75" thickTop="1" thickBot="1" x14ac:dyDescent="0.4">
      <c r="B255" s="226"/>
      <c r="C255" s="222"/>
      <c r="D255" s="794"/>
      <c r="E255" s="260"/>
      <c r="F255" s="221">
        <f t="shared" si="10"/>
        <v>0</v>
      </c>
      <c r="G255" s="218"/>
      <c r="H255" s="834"/>
      <c r="I255" s="239"/>
      <c r="J255" s="242"/>
      <c r="K255" s="834"/>
      <c r="L255" s="21">
        <f t="shared" si="6"/>
        <v>0</v>
      </c>
      <c r="M255" s="72"/>
      <c r="N255" s="62"/>
      <c r="O255" s="63"/>
      <c r="P255" s="25">
        <f t="shared" si="9"/>
        <v>0</v>
      </c>
      <c r="Q255" s="79"/>
      <c r="R255" s="70"/>
      <c r="S255" s="88"/>
      <c r="T255" s="39"/>
      <c r="U255" s="27"/>
      <c r="V255" s="173"/>
      <c r="W255" s="41"/>
      <c r="X255" s="42"/>
    </row>
    <row r="256" spans="2:24" ht="24.75" thickTop="1" thickBot="1" x14ac:dyDescent="0.4">
      <c r="B256" s="226"/>
      <c r="C256" s="222"/>
      <c r="D256" s="794"/>
      <c r="E256" s="260"/>
      <c r="F256" s="221">
        <f t="shared" si="10"/>
        <v>0</v>
      </c>
      <c r="G256" s="218"/>
      <c r="H256" s="834"/>
      <c r="I256" s="239"/>
      <c r="J256" s="242"/>
      <c r="K256" s="834"/>
      <c r="L256" s="21">
        <f t="shared" si="6"/>
        <v>0</v>
      </c>
      <c r="M256" s="72"/>
      <c r="N256" s="62"/>
      <c r="O256" s="63"/>
      <c r="P256" s="25">
        <f t="shared" si="9"/>
        <v>0</v>
      </c>
      <c r="Q256" s="79"/>
      <c r="R256" s="70"/>
      <c r="S256" s="88"/>
      <c r="T256" s="39"/>
      <c r="U256" s="27"/>
      <c r="V256" s="173"/>
      <c r="W256" s="41"/>
      <c r="X256" s="42"/>
    </row>
    <row r="257" spans="2:24" ht="24.75" thickTop="1" thickBot="1" x14ac:dyDescent="0.4">
      <c r="B257" s="226"/>
      <c r="C257" s="222"/>
      <c r="D257" s="794"/>
      <c r="E257" s="260"/>
      <c r="F257" s="221">
        <f t="shared" si="10"/>
        <v>0</v>
      </c>
      <c r="G257" s="218"/>
      <c r="H257" s="834"/>
      <c r="I257" s="239"/>
      <c r="J257" s="242"/>
      <c r="K257" s="834"/>
      <c r="L257" s="21">
        <f t="shared" si="6"/>
        <v>0</v>
      </c>
      <c r="M257" s="72"/>
      <c r="N257" s="62"/>
      <c r="O257" s="63"/>
      <c r="P257" s="25">
        <f t="shared" si="9"/>
        <v>0</v>
      </c>
      <c r="Q257" s="79"/>
      <c r="R257" s="70"/>
      <c r="S257" s="88"/>
      <c r="T257" s="39"/>
      <c r="U257" s="27"/>
      <c r="V257" s="173"/>
      <c r="W257" s="41"/>
      <c r="X257" s="42"/>
    </row>
    <row r="258" spans="2:24" ht="24.75" thickTop="1" thickBot="1" x14ac:dyDescent="0.4">
      <c r="B258" s="226"/>
      <c r="C258" s="222"/>
      <c r="D258" s="794"/>
      <c r="E258" s="260"/>
      <c r="F258" s="221">
        <f t="shared" si="10"/>
        <v>0</v>
      </c>
      <c r="G258" s="218"/>
      <c r="H258" s="834"/>
      <c r="I258" s="239"/>
      <c r="J258" s="242"/>
      <c r="K258" s="834"/>
      <c r="L258" s="21">
        <f t="shared" si="6"/>
        <v>0</v>
      </c>
      <c r="M258" s="72"/>
      <c r="N258" s="62"/>
      <c r="O258" s="63"/>
      <c r="P258" s="25">
        <f t="shared" si="9"/>
        <v>0</v>
      </c>
      <c r="Q258" s="79"/>
      <c r="R258" s="70"/>
      <c r="S258" s="88"/>
      <c r="T258" s="39"/>
      <c r="U258" s="27"/>
      <c r="V258" s="173"/>
      <c r="W258" s="41"/>
      <c r="X258" s="42"/>
    </row>
    <row r="259" spans="2:24" ht="24.75" thickTop="1" thickBot="1" x14ac:dyDescent="0.4">
      <c r="B259" s="226"/>
      <c r="C259" s="222"/>
      <c r="D259" s="796"/>
      <c r="E259" s="277"/>
      <c r="F259" s="221">
        <f t="shared" si="10"/>
        <v>0</v>
      </c>
      <c r="G259" s="218"/>
      <c r="H259" s="834"/>
      <c r="I259" s="239"/>
      <c r="J259" s="242"/>
      <c r="K259" s="834"/>
      <c r="L259" s="21">
        <f t="shared" si="6"/>
        <v>0</v>
      </c>
      <c r="M259" s="72"/>
      <c r="N259" s="62"/>
      <c r="O259" s="63"/>
      <c r="P259" s="25">
        <f t="shared" si="9"/>
        <v>0</v>
      </c>
      <c r="Q259" s="79"/>
      <c r="R259" s="70"/>
      <c r="S259" s="88"/>
      <c r="T259" s="39"/>
      <c r="U259" s="27"/>
      <c r="V259" s="173"/>
      <c r="W259" s="41"/>
      <c r="X259" s="42"/>
    </row>
    <row r="260" spans="2:24" ht="24.75" thickTop="1" thickBot="1" x14ac:dyDescent="0.4">
      <c r="B260" s="226"/>
      <c r="C260" s="222"/>
      <c r="D260" s="794"/>
      <c r="E260" s="260"/>
      <c r="F260" s="221">
        <f t="shared" si="10"/>
        <v>0</v>
      </c>
      <c r="G260" s="218"/>
      <c r="H260" s="834"/>
      <c r="I260" s="239"/>
      <c r="J260" s="242"/>
      <c r="K260" s="834"/>
      <c r="L260" s="21">
        <f t="shared" si="6"/>
        <v>0</v>
      </c>
      <c r="M260" s="72"/>
      <c r="N260" s="62"/>
      <c r="O260" s="63"/>
      <c r="P260" s="25">
        <f t="shared" si="9"/>
        <v>0</v>
      </c>
      <c r="Q260" s="79"/>
      <c r="R260" s="70"/>
      <c r="S260" s="88"/>
      <c r="T260" s="39"/>
      <c r="U260" s="27"/>
      <c r="V260" s="173"/>
      <c r="W260" s="41"/>
      <c r="X260" s="42"/>
    </row>
    <row r="261" spans="2:24" ht="24.75" thickTop="1" thickBot="1" x14ac:dyDescent="0.4">
      <c r="B261" s="226"/>
      <c r="C261" s="222"/>
      <c r="D261" s="796"/>
      <c r="E261" s="278"/>
      <c r="F261" s="221">
        <f t="shared" si="10"/>
        <v>0</v>
      </c>
      <c r="G261" s="218"/>
      <c r="H261" s="834"/>
      <c r="I261" s="239"/>
      <c r="J261" s="242"/>
      <c r="K261" s="834"/>
      <c r="L261" s="21">
        <f t="shared" si="6"/>
        <v>0</v>
      </c>
      <c r="M261" s="72"/>
      <c r="N261" s="62"/>
      <c r="O261" s="63"/>
      <c r="P261" s="25">
        <f t="shared" si="9"/>
        <v>0</v>
      </c>
      <c r="Q261" s="79"/>
      <c r="R261" s="70"/>
      <c r="S261" s="88"/>
      <c r="T261" s="39"/>
      <c r="U261" s="27"/>
      <c r="V261" s="173"/>
      <c r="W261" s="41"/>
      <c r="X261" s="42"/>
    </row>
    <row r="262" spans="2:24" ht="24.75" thickTop="1" thickBot="1" x14ac:dyDescent="0.4">
      <c r="B262" s="226"/>
      <c r="C262" s="222"/>
      <c r="D262" s="796"/>
      <c r="E262" s="279"/>
      <c r="F262" s="221">
        <f t="shared" si="10"/>
        <v>0</v>
      </c>
      <c r="G262" s="218"/>
      <c r="H262" s="834"/>
      <c r="I262" s="239"/>
      <c r="J262" s="242"/>
      <c r="K262" s="834"/>
      <c r="L262" s="21">
        <f t="shared" si="6"/>
        <v>0</v>
      </c>
      <c r="M262" s="72"/>
      <c r="N262" s="62"/>
      <c r="O262" s="63"/>
      <c r="P262" s="25">
        <f t="shared" si="9"/>
        <v>0</v>
      </c>
      <c r="Q262" s="79"/>
      <c r="R262" s="70"/>
      <c r="S262" s="88"/>
      <c r="T262" s="39"/>
      <c r="U262" s="27"/>
      <c r="V262" s="173"/>
      <c r="W262" s="41"/>
      <c r="X262" s="42"/>
    </row>
    <row r="263" spans="2:24" ht="24.75" thickTop="1" thickBot="1" x14ac:dyDescent="0.4">
      <c r="B263" s="226"/>
      <c r="C263" s="222"/>
      <c r="D263" s="796"/>
      <c r="E263" s="279"/>
      <c r="F263" s="221">
        <f t="shared" si="10"/>
        <v>0</v>
      </c>
      <c r="G263" s="218"/>
      <c r="H263" s="834"/>
      <c r="I263" s="239"/>
      <c r="J263" s="242"/>
      <c r="K263" s="834"/>
      <c r="L263" s="21">
        <f t="shared" si="6"/>
        <v>0</v>
      </c>
      <c r="M263" s="72"/>
      <c r="N263" s="62"/>
      <c r="O263" s="63"/>
      <c r="P263" s="25">
        <f t="shared" si="9"/>
        <v>0</v>
      </c>
      <c r="Q263" s="79"/>
      <c r="R263" s="70"/>
      <c r="S263" s="88"/>
      <c r="T263" s="39"/>
      <c r="U263" s="27"/>
      <c r="V263" s="173"/>
      <c r="W263" s="41"/>
      <c r="X263" s="42"/>
    </row>
    <row r="264" spans="2:24" ht="24.75" thickTop="1" thickBot="1" x14ac:dyDescent="0.4">
      <c r="B264" s="226"/>
      <c r="C264" s="222"/>
      <c r="D264" s="796"/>
      <c r="E264" s="278"/>
      <c r="F264" s="221">
        <f t="shared" si="10"/>
        <v>0</v>
      </c>
      <c r="G264" s="218"/>
      <c r="H264" s="834"/>
      <c r="I264" s="239"/>
      <c r="J264" s="242"/>
      <c r="K264" s="834"/>
      <c r="L264" s="21">
        <f t="shared" si="6"/>
        <v>0</v>
      </c>
      <c r="M264" s="72"/>
      <c r="N264" s="62"/>
      <c r="O264" s="63"/>
      <c r="P264" s="25">
        <f t="shared" si="9"/>
        <v>0</v>
      </c>
      <c r="Q264" s="79"/>
      <c r="R264" s="70"/>
      <c r="S264" s="88"/>
      <c r="T264" s="39"/>
      <c r="U264" s="27"/>
      <c r="V264" s="173"/>
      <c r="W264" s="41"/>
      <c r="X264" s="42"/>
    </row>
    <row r="265" spans="2:24" ht="24.75" thickTop="1" thickBot="1" x14ac:dyDescent="0.4">
      <c r="B265" s="226"/>
      <c r="C265" s="222"/>
      <c r="D265" s="794"/>
      <c r="E265" s="261"/>
      <c r="F265" s="221">
        <f t="shared" si="10"/>
        <v>0</v>
      </c>
      <c r="G265" s="218"/>
      <c r="H265" s="834"/>
      <c r="I265" s="239"/>
      <c r="J265" s="242"/>
      <c r="K265" s="834"/>
      <c r="L265" s="21">
        <f t="shared" si="6"/>
        <v>0</v>
      </c>
      <c r="M265" s="72"/>
      <c r="N265" s="62"/>
      <c r="O265" s="63"/>
      <c r="P265" s="25">
        <f t="shared" si="9"/>
        <v>0</v>
      </c>
      <c r="Q265" s="79"/>
      <c r="R265" s="70"/>
      <c r="S265" s="88"/>
      <c r="T265" s="39"/>
      <c r="U265" s="27"/>
      <c r="V265" s="173"/>
      <c r="W265" s="41"/>
      <c r="X265" s="42"/>
    </row>
    <row r="266" spans="2:24" ht="24.75" thickTop="1" thickBot="1" x14ac:dyDescent="0.4">
      <c r="B266" s="226"/>
      <c r="C266" s="222"/>
      <c r="D266" s="780"/>
      <c r="E266" s="214"/>
      <c r="F266" s="221">
        <f t="shared" si="10"/>
        <v>0</v>
      </c>
      <c r="G266" s="218"/>
      <c r="H266" s="834"/>
      <c r="I266" s="239"/>
      <c r="J266" s="242"/>
      <c r="K266" s="834"/>
      <c r="L266" s="21">
        <f t="shared" si="6"/>
        <v>0</v>
      </c>
      <c r="M266" s="72"/>
      <c r="N266" s="62"/>
      <c r="O266" s="63"/>
      <c r="P266" s="25">
        <f t="shared" si="9"/>
        <v>0</v>
      </c>
      <c r="Q266" s="79"/>
      <c r="R266" s="70"/>
      <c r="S266" s="88"/>
      <c r="T266" s="39"/>
      <c r="U266" s="27"/>
      <c r="V266" s="173"/>
      <c r="W266" s="41"/>
      <c r="X266" s="42"/>
    </row>
    <row r="267" spans="2:24" ht="24.75" thickTop="1" thickBot="1" x14ac:dyDescent="0.4">
      <c r="B267" s="223"/>
      <c r="C267" s="222"/>
      <c r="D267" s="793"/>
      <c r="E267" s="241"/>
      <c r="F267" s="221">
        <f t="shared" si="10"/>
        <v>0</v>
      </c>
      <c r="G267" s="218"/>
      <c r="H267" s="834"/>
      <c r="I267" s="239"/>
      <c r="J267" s="242"/>
      <c r="K267" s="834"/>
      <c r="L267" s="21">
        <f t="shared" si="6"/>
        <v>0</v>
      </c>
      <c r="M267" s="72"/>
      <c r="N267" s="62"/>
      <c r="O267" s="63"/>
      <c r="P267" s="25">
        <f t="shared" si="9"/>
        <v>0</v>
      </c>
      <c r="Q267" s="79"/>
      <c r="R267" s="70"/>
      <c r="S267" s="88"/>
      <c r="T267" s="39"/>
      <c r="U267" s="27"/>
      <c r="V267" s="173"/>
      <c r="W267" s="41"/>
      <c r="X267" s="42"/>
    </row>
    <row r="268" spans="2:24" ht="24.75" thickTop="1" thickBot="1" x14ac:dyDescent="0.4">
      <c r="B268" s="226"/>
      <c r="C268" s="222"/>
      <c r="D268" s="793"/>
      <c r="E268" s="241"/>
      <c r="F268" s="221">
        <f t="shared" si="10"/>
        <v>0</v>
      </c>
      <c r="G268" s="218"/>
      <c r="H268" s="834"/>
      <c r="I268" s="239"/>
      <c r="J268" s="242"/>
      <c r="K268" s="834"/>
      <c r="L268" s="21">
        <f t="shared" si="6"/>
        <v>0</v>
      </c>
      <c r="M268" s="72"/>
      <c r="N268" s="62"/>
      <c r="O268" s="63"/>
      <c r="P268" s="25">
        <f t="shared" si="9"/>
        <v>0</v>
      </c>
      <c r="Q268" s="79"/>
      <c r="R268" s="70"/>
      <c r="S268" s="88"/>
      <c r="T268" s="39"/>
      <c r="U268" s="27"/>
      <c r="V268" s="173"/>
      <c r="W268" s="41"/>
      <c r="X268" s="42"/>
    </row>
    <row r="269" spans="2:24" ht="24.75" thickTop="1" thickBot="1" x14ac:dyDescent="0.4">
      <c r="B269" s="226"/>
      <c r="C269" s="222"/>
      <c r="D269" s="793"/>
      <c r="E269" s="241"/>
      <c r="F269" s="221">
        <f t="shared" si="10"/>
        <v>0</v>
      </c>
      <c r="G269" s="218"/>
      <c r="H269" s="834"/>
      <c r="I269" s="239"/>
      <c r="J269" s="242"/>
      <c r="K269" s="834"/>
      <c r="L269" s="21">
        <f t="shared" si="6"/>
        <v>0</v>
      </c>
      <c r="M269" s="72"/>
      <c r="N269" s="62"/>
      <c r="O269" s="63"/>
      <c r="P269" s="25">
        <f t="shared" si="9"/>
        <v>0</v>
      </c>
      <c r="Q269" s="79"/>
      <c r="R269" s="70"/>
      <c r="S269" s="88"/>
      <c r="T269" s="39"/>
      <c r="U269" s="27"/>
      <c r="V269" s="173"/>
      <c r="W269" s="41"/>
      <c r="X269" s="42"/>
    </row>
    <row r="270" spans="2:24" ht="24.75" thickTop="1" thickBot="1" x14ac:dyDescent="0.4">
      <c r="B270" s="283"/>
      <c r="C270" s="284"/>
      <c r="D270" s="793"/>
      <c r="E270" s="241"/>
      <c r="F270" s="221">
        <f t="shared" si="10"/>
        <v>0</v>
      </c>
      <c r="G270" s="218"/>
      <c r="H270" s="834"/>
      <c r="I270" s="239"/>
      <c r="J270" s="242"/>
      <c r="K270" s="834"/>
      <c r="L270" s="21">
        <f t="shared" si="6"/>
        <v>0</v>
      </c>
      <c r="M270" s="72"/>
      <c r="N270" s="62"/>
      <c r="O270" s="63"/>
      <c r="P270" s="25">
        <f t="shared" si="9"/>
        <v>0</v>
      </c>
      <c r="Q270" s="79"/>
      <c r="R270" s="70"/>
      <c r="S270" s="88"/>
      <c r="T270" s="39"/>
      <c r="U270" s="27"/>
      <c r="V270" s="173"/>
      <c r="W270" s="41"/>
      <c r="X270" s="42"/>
    </row>
    <row r="271" spans="2:24" ht="24.75" thickTop="1" thickBot="1" x14ac:dyDescent="0.4">
      <c r="B271" s="223"/>
      <c r="C271" s="284"/>
      <c r="D271" s="793"/>
      <c r="E271" s="241"/>
      <c r="F271" s="221">
        <f t="shared" si="10"/>
        <v>0</v>
      </c>
      <c r="G271" s="218"/>
      <c r="H271" s="834"/>
      <c r="I271" s="239"/>
      <c r="J271" s="78"/>
      <c r="K271" s="834"/>
      <c r="L271" s="21">
        <f t="shared" si="6"/>
        <v>0</v>
      </c>
      <c r="M271" s="72"/>
      <c r="N271" s="62"/>
      <c r="O271" s="63"/>
      <c r="P271" s="25">
        <f t="shared" si="9"/>
        <v>0</v>
      </c>
      <c r="Q271" s="79"/>
      <c r="R271" s="70"/>
      <c r="S271" s="88"/>
      <c r="T271" s="39"/>
      <c r="U271" s="27"/>
      <c r="V271" s="173"/>
      <c r="W271" s="41"/>
      <c r="X271" s="42"/>
    </row>
    <row r="272" spans="2:24" ht="24.75" thickTop="1" thickBot="1" x14ac:dyDescent="0.4">
      <c r="B272" s="223"/>
      <c r="C272" s="284"/>
      <c r="D272" s="793"/>
      <c r="E272" s="241"/>
      <c r="F272" s="221">
        <f t="shared" si="10"/>
        <v>0</v>
      </c>
      <c r="G272" s="218"/>
      <c r="H272" s="834"/>
      <c r="I272" s="239"/>
      <c r="J272" s="242"/>
      <c r="K272" s="834"/>
      <c r="L272" s="21">
        <f t="shared" si="6"/>
        <v>0</v>
      </c>
      <c r="M272" s="72"/>
      <c r="N272" s="62"/>
      <c r="O272" s="63"/>
      <c r="P272" s="25">
        <f t="shared" si="9"/>
        <v>0</v>
      </c>
      <c r="Q272" s="79"/>
      <c r="R272" s="70"/>
      <c r="S272" s="88"/>
      <c r="T272" s="39"/>
      <c r="U272" s="27"/>
      <c r="V272" s="173"/>
      <c r="W272" s="41"/>
      <c r="X272" s="42"/>
    </row>
    <row r="273" spans="2:24" ht="24.75" thickTop="1" thickBot="1" x14ac:dyDescent="0.4">
      <c r="B273" s="226"/>
      <c r="C273" s="284"/>
      <c r="D273" s="780"/>
      <c r="E273" s="196"/>
      <c r="F273" s="221">
        <f t="shared" si="10"/>
        <v>0</v>
      </c>
      <c r="G273" s="218"/>
      <c r="H273" s="834"/>
      <c r="I273" s="239"/>
      <c r="J273" s="242"/>
      <c r="K273" s="834"/>
      <c r="L273" s="21">
        <f t="shared" si="6"/>
        <v>0</v>
      </c>
      <c r="M273" s="72"/>
      <c r="N273" s="62"/>
      <c r="O273" s="63"/>
      <c r="P273" s="25">
        <f t="shared" si="9"/>
        <v>0</v>
      </c>
      <c r="Q273" s="79"/>
      <c r="R273" s="70"/>
      <c r="S273" s="88"/>
      <c r="T273" s="39"/>
      <c r="U273" s="27"/>
      <c r="V273" s="173"/>
      <c r="W273" s="41"/>
      <c r="X273" s="42"/>
    </row>
    <row r="274" spans="2:24" ht="24.75" thickTop="1" thickBot="1" x14ac:dyDescent="0.4">
      <c r="B274" s="226"/>
      <c r="C274" s="284"/>
      <c r="D274" s="780"/>
      <c r="E274" s="196"/>
      <c r="F274" s="221">
        <f t="shared" si="10"/>
        <v>0</v>
      </c>
      <c r="G274" s="218"/>
      <c r="H274" s="834"/>
      <c r="I274" s="239"/>
      <c r="J274" s="242"/>
      <c r="K274" s="834"/>
      <c r="L274" s="21">
        <f t="shared" si="6"/>
        <v>0</v>
      </c>
      <c r="M274" s="72"/>
      <c r="N274" s="62"/>
      <c r="O274" s="63"/>
      <c r="P274" s="25">
        <f t="shared" si="9"/>
        <v>0</v>
      </c>
      <c r="Q274" s="79"/>
      <c r="R274" s="70"/>
      <c r="S274" s="88"/>
      <c r="T274" s="39"/>
      <c r="U274" s="27"/>
      <c r="V274" s="173"/>
      <c r="W274" s="41"/>
      <c r="X274" s="42"/>
    </row>
    <row r="275" spans="2:24" ht="24.75" thickTop="1" thickBot="1" x14ac:dyDescent="0.4">
      <c r="B275" s="223"/>
      <c r="C275" s="284"/>
      <c r="D275" s="790"/>
      <c r="E275" s="259"/>
      <c r="F275" s="221">
        <f t="shared" si="10"/>
        <v>0</v>
      </c>
      <c r="G275" s="218"/>
      <c r="H275" s="834"/>
      <c r="I275" s="239"/>
      <c r="J275" s="255"/>
      <c r="K275" s="834"/>
      <c r="L275" s="21">
        <f t="shared" si="6"/>
        <v>0</v>
      </c>
      <c r="M275" s="72"/>
      <c r="N275" s="62"/>
      <c r="O275" s="63"/>
      <c r="P275" s="25">
        <f t="shared" si="9"/>
        <v>0</v>
      </c>
      <c r="Q275" s="238"/>
      <c r="R275" s="39"/>
      <c r="S275" s="88"/>
      <c r="T275" s="39"/>
      <c r="U275" s="27"/>
      <c r="V275" s="173"/>
      <c r="W275" s="41"/>
      <c r="X275" s="42"/>
    </row>
    <row r="276" spans="2:24" ht="24.75" thickTop="1" thickBot="1" x14ac:dyDescent="0.4">
      <c r="B276" s="223"/>
      <c r="C276" s="284"/>
      <c r="D276" s="789"/>
      <c r="E276" s="205"/>
      <c r="F276" s="221">
        <f t="shared" si="10"/>
        <v>0</v>
      </c>
      <c r="G276" s="218"/>
      <c r="H276" s="834"/>
      <c r="I276" s="239"/>
      <c r="J276" s="255"/>
      <c r="K276" s="834"/>
      <c r="L276" s="21">
        <f t="shared" si="6"/>
        <v>0</v>
      </c>
      <c r="M276" s="72"/>
      <c r="N276" s="62"/>
      <c r="O276" s="285"/>
      <c r="P276" s="25">
        <f t="shared" si="9"/>
        <v>0</v>
      </c>
      <c r="Q276" s="238"/>
      <c r="R276" s="39"/>
      <c r="S276" s="88"/>
      <c r="T276" s="39"/>
      <c r="U276" s="27"/>
      <c r="V276" s="173"/>
      <c r="W276" s="41"/>
      <c r="X276" s="42"/>
    </row>
    <row r="277" spans="2:24" ht="24.75" thickTop="1" thickBot="1" x14ac:dyDescent="0.4">
      <c r="B277" s="223"/>
      <c r="C277" s="286"/>
      <c r="D277" s="780"/>
      <c r="E277" s="227"/>
      <c r="F277" s="221">
        <f t="shared" si="10"/>
        <v>0</v>
      </c>
      <c r="G277" s="218"/>
      <c r="H277" s="839"/>
      <c r="I277" s="287"/>
      <c r="J277" s="288"/>
      <c r="K277" s="826"/>
      <c r="L277" s="21">
        <f t="shared" si="6"/>
        <v>0</v>
      </c>
      <c r="M277" s="72"/>
      <c r="N277" s="62"/>
      <c r="O277" s="285"/>
      <c r="P277" s="25">
        <f t="shared" si="9"/>
        <v>0</v>
      </c>
      <c r="Q277" s="238"/>
      <c r="R277" s="39"/>
      <c r="S277" s="88"/>
      <c r="T277" s="39"/>
      <c r="U277" s="27"/>
      <c r="V277" s="173"/>
      <c r="W277" s="41"/>
      <c r="X277" s="42"/>
    </row>
    <row r="278" spans="2:24" ht="24.75" thickTop="1" thickBot="1" x14ac:dyDescent="0.4">
      <c r="B278" s="223"/>
      <c r="C278" s="286"/>
      <c r="D278" s="780"/>
      <c r="E278" s="227"/>
      <c r="F278" s="221">
        <f t="shared" si="10"/>
        <v>0</v>
      </c>
      <c r="G278" s="218"/>
      <c r="H278" s="839"/>
      <c r="I278" s="287"/>
      <c r="J278" s="288"/>
      <c r="K278" s="826"/>
      <c r="L278" s="21">
        <f t="shared" si="6"/>
        <v>0</v>
      </c>
      <c r="M278" s="72"/>
      <c r="N278" s="62"/>
      <c r="O278" s="285"/>
      <c r="P278" s="25">
        <f t="shared" si="9"/>
        <v>0</v>
      </c>
      <c r="Q278" s="238"/>
      <c r="R278" s="39"/>
      <c r="S278" s="88"/>
      <c r="T278" s="39"/>
      <c r="U278" s="27"/>
      <c r="V278" s="173"/>
      <c r="W278" s="41"/>
      <c r="X278" s="42"/>
    </row>
    <row r="279" spans="2:24" ht="24.75" thickTop="1" thickBot="1" x14ac:dyDescent="0.4">
      <c r="B279" s="223"/>
      <c r="C279" s="289"/>
      <c r="D279" s="780"/>
      <c r="E279" s="227"/>
      <c r="F279" s="221">
        <f t="shared" si="10"/>
        <v>0</v>
      </c>
      <c r="G279" s="218"/>
      <c r="H279" s="839"/>
      <c r="I279" s="287"/>
      <c r="J279" s="288"/>
      <c r="K279" s="826"/>
      <c r="L279" s="21">
        <f t="shared" si="6"/>
        <v>0</v>
      </c>
      <c r="M279" s="72"/>
      <c r="N279" s="62"/>
      <c r="O279" s="285"/>
      <c r="P279" s="25">
        <f t="shared" si="9"/>
        <v>0</v>
      </c>
      <c r="Q279" s="79"/>
      <c r="R279" s="70"/>
      <c r="S279" s="88"/>
      <c r="T279" s="39"/>
      <c r="U279" s="27"/>
      <c r="V279" s="173"/>
      <c r="W279" s="41"/>
      <c r="X279" s="42"/>
    </row>
    <row r="280" spans="2:24" ht="24.75" thickTop="1" thickBot="1" x14ac:dyDescent="0.4">
      <c r="B280" s="223"/>
      <c r="C280" s="289"/>
      <c r="D280" s="780"/>
      <c r="E280" s="227"/>
      <c r="F280" s="221">
        <f t="shared" si="10"/>
        <v>0</v>
      </c>
      <c r="G280" s="218"/>
      <c r="H280" s="839"/>
      <c r="I280" s="287"/>
      <c r="J280" s="288"/>
      <c r="K280" s="826"/>
      <c r="L280" s="21">
        <f t="shared" ref="L280:L293" si="11">K280-H280</f>
        <v>0</v>
      </c>
      <c r="M280" s="72"/>
      <c r="N280" s="62"/>
      <c r="O280" s="285"/>
      <c r="P280" s="25">
        <f t="shared" si="9"/>
        <v>0</v>
      </c>
      <c r="Q280" s="79"/>
      <c r="R280" s="70"/>
      <c r="S280" s="88"/>
      <c r="T280" s="39"/>
      <c r="U280" s="27"/>
      <c r="V280" s="173"/>
      <c r="W280" s="41"/>
      <c r="X280" s="42"/>
    </row>
    <row r="281" spans="2:24" ht="24.75" thickTop="1" thickBot="1" x14ac:dyDescent="0.4">
      <c r="B281" s="223"/>
      <c r="C281" s="289"/>
      <c r="D281" s="780"/>
      <c r="E281" s="227"/>
      <c r="F281" s="221">
        <f t="shared" si="10"/>
        <v>0</v>
      </c>
      <c r="G281" s="218"/>
      <c r="H281" s="839"/>
      <c r="I281" s="287"/>
      <c r="J281" s="288"/>
      <c r="K281" s="826"/>
      <c r="L281" s="21">
        <f t="shared" si="11"/>
        <v>0</v>
      </c>
      <c r="M281" s="72"/>
      <c r="N281" s="62"/>
      <c r="O281" s="285"/>
      <c r="P281" s="25">
        <f t="shared" si="9"/>
        <v>0</v>
      </c>
      <c r="Q281" s="79"/>
      <c r="R281" s="70"/>
      <c r="S281" s="88"/>
      <c r="T281" s="39"/>
      <c r="U281" s="27"/>
      <c r="V281" s="173"/>
      <c r="W281" s="41"/>
      <c r="X281" s="42"/>
    </row>
    <row r="282" spans="2:24" ht="24.75" thickTop="1" thickBot="1" x14ac:dyDescent="0.4">
      <c r="B282" s="223"/>
      <c r="C282" s="222"/>
      <c r="D282" s="793"/>
      <c r="E282" s="291"/>
      <c r="F282" s="221">
        <f t="shared" si="10"/>
        <v>0</v>
      </c>
      <c r="G282" s="218"/>
      <c r="H282" s="835"/>
      <c r="I282" s="292"/>
      <c r="J282" s="293"/>
      <c r="K282" s="834"/>
      <c r="L282" s="21">
        <f t="shared" si="11"/>
        <v>0</v>
      </c>
      <c r="M282" s="72"/>
      <c r="N282" s="62"/>
      <c r="O282" s="294"/>
      <c r="P282" s="25">
        <f t="shared" si="9"/>
        <v>0</v>
      </c>
      <c r="Q282" s="238"/>
      <c r="R282" s="39"/>
      <c r="S282" s="88"/>
      <c r="T282" s="39"/>
      <c r="U282" s="27"/>
      <c r="V282" s="173"/>
      <c r="W282" s="41"/>
      <c r="X282" s="42"/>
    </row>
    <row r="283" spans="2:24" ht="24.75" thickTop="1" thickBot="1" x14ac:dyDescent="0.4">
      <c r="B283" s="223"/>
      <c r="C283" s="222"/>
      <c r="D283" s="793"/>
      <c r="E283" s="290"/>
      <c r="F283" s="221">
        <f t="shared" si="10"/>
        <v>0</v>
      </c>
      <c r="G283" s="218"/>
      <c r="H283" s="834"/>
      <c r="I283" s="239"/>
      <c r="J283" s="255"/>
      <c r="K283" s="834"/>
      <c r="L283" s="21">
        <f t="shared" si="11"/>
        <v>0</v>
      </c>
      <c r="M283" s="72"/>
      <c r="N283" s="62"/>
      <c r="O283" s="294"/>
      <c r="P283" s="25">
        <f t="shared" si="9"/>
        <v>0</v>
      </c>
      <c r="Q283" s="238"/>
      <c r="R283" s="39"/>
      <c r="S283" s="88"/>
      <c r="T283" s="39"/>
      <c r="U283" s="27"/>
      <c r="V283" s="173"/>
      <c r="W283" s="41"/>
      <c r="X283" s="42"/>
    </row>
    <row r="284" spans="2:24" ht="24.75" thickTop="1" thickBot="1" x14ac:dyDescent="0.4">
      <c r="B284" s="223"/>
      <c r="C284" s="222"/>
      <c r="D284" s="793"/>
      <c r="E284" s="290"/>
      <c r="F284" s="221">
        <f t="shared" si="10"/>
        <v>0</v>
      </c>
      <c r="G284" s="218"/>
      <c r="H284" s="834"/>
      <c r="I284" s="239"/>
      <c r="J284" s="255"/>
      <c r="K284" s="834"/>
      <c r="L284" s="21">
        <f t="shared" si="11"/>
        <v>0</v>
      </c>
      <c r="M284" s="72"/>
      <c r="N284" s="62"/>
      <c r="O284" s="294"/>
      <c r="P284" s="25">
        <f t="shared" si="9"/>
        <v>0</v>
      </c>
      <c r="Q284" s="238"/>
      <c r="R284" s="39"/>
      <c r="S284" s="88"/>
      <c r="T284" s="39"/>
      <c r="U284" s="27"/>
      <c r="V284" s="173"/>
      <c r="W284" s="41"/>
      <c r="X284" s="42"/>
    </row>
    <row r="285" spans="2:24" ht="24.75" thickTop="1" thickBot="1" x14ac:dyDescent="0.4">
      <c r="B285" s="223"/>
      <c r="C285" s="222"/>
      <c r="D285" s="793"/>
      <c r="E285" s="295"/>
      <c r="F285" s="221">
        <f t="shared" si="10"/>
        <v>0</v>
      </c>
      <c r="G285" s="218"/>
      <c r="H285" s="834"/>
      <c r="I285" s="239"/>
      <c r="J285" s="255"/>
      <c r="K285" s="834"/>
      <c r="L285" s="21">
        <f t="shared" si="11"/>
        <v>0</v>
      </c>
      <c r="M285" s="72"/>
      <c r="N285" s="62"/>
      <c r="O285" s="294"/>
      <c r="P285" s="25">
        <f t="shared" si="9"/>
        <v>0</v>
      </c>
      <c r="Q285" s="238"/>
      <c r="R285" s="39"/>
      <c r="S285" s="88"/>
      <c r="T285" s="39"/>
      <c r="U285" s="27"/>
      <c r="V285" s="173"/>
      <c r="W285" s="41"/>
      <c r="X285" s="42"/>
    </row>
    <row r="286" spans="2:24" ht="24.75" thickTop="1" thickBot="1" x14ac:dyDescent="0.4">
      <c r="B286" s="905"/>
      <c r="C286" s="222"/>
      <c r="D286" s="790"/>
      <c r="E286" s="222"/>
      <c r="F286" s="221">
        <f t="shared" si="10"/>
        <v>0</v>
      </c>
      <c r="G286" s="218"/>
      <c r="H286" s="837"/>
      <c r="I286" s="239"/>
      <c r="J286" s="268"/>
      <c r="K286" s="837">
        <v>0</v>
      </c>
      <c r="L286" s="21">
        <f t="shared" si="11"/>
        <v>0</v>
      </c>
      <c r="M286" s="298"/>
      <c r="N286" s="299"/>
      <c r="O286" s="298"/>
      <c r="P286" s="25">
        <f t="shared" si="9"/>
        <v>0</v>
      </c>
      <c r="Q286" s="300"/>
      <c r="R286" s="39"/>
      <c r="S286" s="88"/>
      <c r="T286" s="301"/>
      <c r="U286" s="302"/>
      <c r="V286" s="303"/>
      <c r="W286" s="272"/>
      <c r="X286" s="276"/>
    </row>
    <row r="287" spans="2:24" ht="24.75" thickTop="1" thickBot="1" x14ac:dyDescent="0.4">
      <c r="B287" s="905"/>
      <c r="C287" s="222"/>
      <c r="D287" s="790"/>
      <c r="E287" s="222"/>
      <c r="F287" s="221">
        <f t="shared" si="10"/>
        <v>0</v>
      </c>
      <c r="G287" s="218"/>
      <c r="H287" s="837"/>
      <c r="I287" s="239"/>
      <c r="J287" s="268"/>
      <c r="K287" s="837">
        <v>0</v>
      </c>
      <c r="L287" s="21">
        <f t="shared" si="11"/>
        <v>0</v>
      </c>
      <c r="M287" s="298"/>
      <c r="N287" s="299"/>
      <c r="O287" s="298"/>
      <c r="P287" s="25">
        <f t="shared" si="9"/>
        <v>0</v>
      </c>
      <c r="Q287" s="300"/>
      <c r="R287" s="39"/>
      <c r="S287" s="88"/>
      <c r="T287" s="301"/>
      <c r="U287" s="302"/>
      <c r="V287" s="303"/>
      <c r="W287" s="272"/>
      <c r="X287" s="276"/>
    </row>
    <row r="288" spans="2:24" ht="24.75" thickTop="1" thickBot="1" x14ac:dyDescent="0.4">
      <c r="B288" s="905"/>
      <c r="C288" s="222"/>
      <c r="D288" s="790"/>
      <c r="E288" s="222"/>
      <c r="F288" s="221">
        <f t="shared" si="10"/>
        <v>0</v>
      </c>
      <c r="G288" s="218"/>
      <c r="H288" s="837"/>
      <c r="I288" s="239"/>
      <c r="J288" s="268"/>
      <c r="K288" s="837">
        <v>0</v>
      </c>
      <c r="L288" s="21">
        <f t="shared" si="11"/>
        <v>0</v>
      </c>
      <c r="M288" s="298"/>
      <c r="N288" s="299"/>
      <c r="O288" s="298"/>
      <c r="P288" s="25">
        <f t="shared" si="9"/>
        <v>0</v>
      </c>
      <c r="Q288" s="300"/>
      <c r="R288" s="39"/>
      <c r="S288" s="88"/>
      <c r="T288" s="301"/>
      <c r="U288" s="302"/>
      <c r="V288" s="303"/>
      <c r="W288" s="272"/>
      <c r="X288" s="276"/>
    </row>
    <row r="289" spans="2:24" ht="24.75" thickTop="1" thickBot="1" x14ac:dyDescent="0.4">
      <c r="B289" s="905"/>
      <c r="C289" s="222"/>
      <c r="D289" s="790"/>
      <c r="E289" s="222"/>
      <c r="F289" s="221">
        <f t="shared" si="10"/>
        <v>0</v>
      </c>
      <c r="G289" s="218"/>
      <c r="H289" s="837"/>
      <c r="I289" s="239"/>
      <c r="J289" s="304"/>
      <c r="K289" s="837">
        <v>0</v>
      </c>
      <c r="L289" s="21">
        <f t="shared" si="11"/>
        <v>0</v>
      </c>
      <c r="M289" s="298"/>
      <c r="N289" s="299"/>
      <c r="O289" s="298"/>
      <c r="P289" s="25">
        <f t="shared" si="9"/>
        <v>0</v>
      </c>
      <c r="Q289" s="300"/>
      <c r="R289" s="39"/>
      <c r="S289" s="88"/>
      <c r="T289" s="301"/>
      <c r="U289" s="302"/>
      <c r="V289" s="303"/>
      <c r="W289" s="272"/>
      <c r="X289" s="276"/>
    </row>
    <row r="290" spans="2:24" ht="24.75" thickTop="1" thickBot="1" x14ac:dyDescent="0.4">
      <c r="B290" s="906"/>
      <c r="C290" s="222"/>
      <c r="D290" s="790"/>
      <c r="E290" s="222"/>
      <c r="F290" s="221">
        <f t="shared" si="10"/>
        <v>0</v>
      </c>
      <c r="G290" s="218"/>
      <c r="H290" s="837"/>
      <c r="I290" s="239"/>
      <c r="J290" s="305"/>
      <c r="K290" s="837">
        <v>0</v>
      </c>
      <c r="L290" s="21">
        <f t="shared" si="11"/>
        <v>0</v>
      </c>
      <c r="M290" s="298"/>
      <c r="N290" s="299"/>
      <c r="O290" s="298"/>
      <c r="P290" s="25">
        <f t="shared" si="9"/>
        <v>0</v>
      </c>
      <c r="Q290" s="300"/>
      <c r="R290" s="39"/>
      <c r="S290" s="88"/>
      <c r="T290" s="301"/>
      <c r="U290" s="302"/>
      <c r="V290" s="303"/>
      <c r="W290" s="41"/>
      <c r="X290" s="42"/>
    </row>
    <row r="291" spans="2:24" ht="24.75" thickTop="1" thickBot="1" x14ac:dyDescent="0.4">
      <c r="B291" s="907"/>
      <c r="C291" s="307"/>
      <c r="F291" s="221">
        <f t="shared" si="10"/>
        <v>0</v>
      </c>
      <c r="G291" s="309"/>
      <c r="J291" s="311"/>
      <c r="K291" s="322">
        <v>0</v>
      </c>
      <c r="L291" s="21">
        <f t="shared" si="11"/>
        <v>0</v>
      </c>
      <c r="M291" s="312"/>
      <c r="O291" s="312"/>
      <c r="P291" s="25">
        <f t="shared" si="9"/>
        <v>0</v>
      </c>
      <c r="Q291" s="300"/>
      <c r="R291" s="39"/>
      <c r="S291" s="271"/>
      <c r="T291" s="301"/>
      <c r="U291" s="302"/>
      <c r="V291" s="303"/>
      <c r="W291" s="41"/>
      <c r="X291" s="42"/>
    </row>
    <row r="292" spans="2:24" ht="24.75" thickTop="1" thickBot="1" x14ac:dyDescent="0.4">
      <c r="B292" s="907"/>
      <c r="C292" s="307"/>
      <c r="F292" s="221">
        <f t="shared" si="10"/>
        <v>0</v>
      </c>
      <c r="G292" s="309"/>
      <c r="K292" s="322">
        <v>0</v>
      </c>
      <c r="L292" s="21">
        <f t="shared" si="11"/>
        <v>0</v>
      </c>
      <c r="M292" s="312"/>
      <c r="O292" s="312"/>
      <c r="P292" s="25">
        <f t="shared" si="9"/>
        <v>0</v>
      </c>
      <c r="Q292" s="300"/>
      <c r="R292" s="39"/>
      <c r="S292" s="271"/>
      <c r="T292" s="301"/>
      <c r="U292" s="302"/>
      <c r="V292" s="303"/>
      <c r="W292" s="41"/>
      <c r="X292" s="42"/>
    </row>
    <row r="293" spans="2:24" ht="24.75" thickTop="1" thickBot="1" x14ac:dyDescent="0.4">
      <c r="B293" s="907"/>
      <c r="C293" s="307"/>
      <c r="F293" s="221">
        <f t="shared" si="10"/>
        <v>0</v>
      </c>
      <c r="G293" s="309"/>
      <c r="K293" s="688">
        <v>0</v>
      </c>
      <c r="L293" s="21">
        <f t="shared" si="11"/>
        <v>0</v>
      </c>
      <c r="M293" s="312"/>
      <c r="O293" s="312"/>
      <c r="P293" s="25">
        <f t="shared" si="9"/>
        <v>0</v>
      </c>
      <c r="Q293" s="300"/>
      <c r="R293" s="39"/>
      <c r="S293" s="271"/>
      <c r="T293" s="301"/>
      <c r="U293" s="302"/>
      <c r="V293" s="303"/>
      <c r="W293" s="41"/>
      <c r="X293" s="42"/>
    </row>
    <row r="294" spans="2:24" ht="24.75" thickTop="1" thickBot="1" x14ac:dyDescent="0.35">
      <c r="B294" s="907"/>
      <c r="C294" s="307"/>
      <c r="F294" s="221" t="e">
        <f t="shared" si="10"/>
        <v>#VALUE!</v>
      </c>
      <c r="G294" s="309"/>
      <c r="H294" s="867" t="s">
        <v>23</v>
      </c>
      <c r="I294" s="867"/>
      <c r="J294" s="868"/>
      <c r="K294" s="846">
        <f>SUM(K5:K293)</f>
        <v>95413.500000000015</v>
      </c>
      <c r="L294" s="314"/>
      <c r="M294" s="312"/>
      <c r="N294" s="315"/>
      <c r="O294" s="312"/>
      <c r="P294" s="25">
        <f t="shared" si="9"/>
        <v>0</v>
      </c>
      <c r="Q294" s="300"/>
      <c r="R294" s="39"/>
      <c r="S294" s="271"/>
      <c r="T294" s="301"/>
      <c r="U294" s="316"/>
      <c r="V294" s="274"/>
      <c r="W294" s="275"/>
      <c r="X294" s="42"/>
    </row>
    <row r="295" spans="2:24" ht="24.75" thickTop="1" thickBot="1" x14ac:dyDescent="0.3">
      <c r="B295" s="908"/>
      <c r="C295" s="307"/>
      <c r="F295" s="221">
        <f t="shared" si="10"/>
        <v>0</v>
      </c>
      <c r="G295" s="309"/>
      <c r="K295" s="847"/>
      <c r="L295" s="314"/>
      <c r="M295" s="312"/>
      <c r="N295" s="315"/>
      <c r="O295" s="312"/>
      <c r="P295" s="25">
        <f t="shared" si="9"/>
        <v>0</v>
      </c>
      <c r="Q295" s="317"/>
      <c r="S295" s="13"/>
      <c r="T295" s="318"/>
      <c r="U295" s="319"/>
      <c r="V295" s="320"/>
      <c r="X295" s="16"/>
    </row>
    <row r="296" spans="2:24" ht="24.75" thickTop="1" thickBot="1" x14ac:dyDescent="0.4">
      <c r="B296" s="907"/>
      <c r="C296" s="307"/>
      <c r="F296" s="221">
        <f t="shared" si="10"/>
        <v>0</v>
      </c>
      <c r="G296" s="309"/>
      <c r="L296" s="322"/>
      <c r="M296" s="312"/>
      <c r="O296" s="312"/>
      <c r="P296" s="25">
        <f t="shared" si="9"/>
        <v>0</v>
      </c>
      <c r="Q296" s="317"/>
      <c r="S296" s="13"/>
      <c r="T296" s="318"/>
      <c r="U296" s="319"/>
      <c r="V296" s="320"/>
      <c r="X296" s="16"/>
    </row>
    <row r="297" spans="2:24" ht="24.75" thickTop="1" thickBot="1" x14ac:dyDescent="0.4">
      <c r="B297" s="907"/>
      <c r="C297" s="307"/>
      <c r="F297" s="221">
        <f t="shared" si="10"/>
        <v>0</v>
      </c>
      <c r="G297" s="309"/>
      <c r="L297" s="322"/>
      <c r="M297" s="323"/>
      <c r="P297" s="25">
        <f t="shared" si="9"/>
        <v>0</v>
      </c>
      <c r="Q297" s="324"/>
      <c r="S297" s="13"/>
      <c r="T297" s="318"/>
      <c r="U297" s="319"/>
      <c r="V297" s="325"/>
      <c r="X297" s="16"/>
    </row>
    <row r="298" spans="2:24" ht="24.75" thickTop="1" thickBot="1" x14ac:dyDescent="0.4">
      <c r="B298" s="907"/>
      <c r="J298" s="328"/>
      <c r="K298" s="848" t="s">
        <v>24</v>
      </c>
      <c r="L298" s="329"/>
      <c r="M298" s="329"/>
      <c r="N298" s="330">
        <f>SUM(N286:N297)</f>
        <v>0</v>
      </c>
      <c r="O298" s="331"/>
      <c r="P298" s="332">
        <f>SUM(P5:P297)</f>
        <v>4464502.1899999995</v>
      </c>
      <c r="Q298" s="333"/>
      <c r="S298" s="334">
        <f>SUM(S5:S297)</f>
        <v>0</v>
      </c>
      <c r="T298" s="269"/>
      <c r="U298" s="335">
        <f>SUM(U27:U297)</f>
        <v>0</v>
      </c>
      <c r="V298" s="336"/>
      <c r="W298" s="337"/>
      <c r="X298" s="338">
        <f>SUM(X286:X297)</f>
        <v>0</v>
      </c>
    </row>
    <row r="299" spans="2:24" x14ac:dyDescent="0.35">
      <c r="B299" s="907"/>
      <c r="J299" s="328"/>
      <c r="K299" s="849"/>
      <c r="L299" s="339"/>
      <c r="M299" s="340"/>
      <c r="O299" s="340"/>
      <c r="P299" s="341"/>
      <c r="Q299" s="333"/>
      <c r="T299" s="318"/>
      <c r="U299" s="342"/>
      <c r="W299" s="344"/>
      <c r="X299"/>
    </row>
    <row r="300" spans="2:24" ht="24" thickBot="1" x14ac:dyDescent="0.4">
      <c r="B300" s="907"/>
      <c r="J300" s="328"/>
      <c r="K300" s="849"/>
      <c r="L300" s="339"/>
      <c r="M300" s="340"/>
      <c r="O300" s="340"/>
      <c r="P300" s="341"/>
      <c r="Q300" s="333"/>
      <c r="T300" s="318"/>
      <c r="U300" s="342"/>
      <c r="W300" s="344"/>
      <c r="X300"/>
    </row>
    <row r="301" spans="2:24" ht="24" thickTop="1" x14ac:dyDescent="0.25">
      <c r="B301" s="907"/>
      <c r="K301" s="850" t="s">
        <v>25</v>
      </c>
      <c r="L301" s="345"/>
      <c r="M301" s="345"/>
      <c r="N301" s="346"/>
      <c r="O301" s="347"/>
      <c r="P301" s="348">
        <f>X298+U298+S298+P298+N298</f>
        <v>4464502.1899999995</v>
      </c>
      <c r="Q301" s="349"/>
      <c r="T301" s="318"/>
      <c r="U301" s="342"/>
      <c r="W301" s="344"/>
      <c r="X301"/>
    </row>
    <row r="302" spans="2:24" ht="24" thickBot="1" x14ac:dyDescent="0.3">
      <c r="B302" s="907"/>
      <c r="K302" s="851"/>
      <c r="L302" s="350"/>
      <c r="M302" s="350"/>
      <c r="N302" s="351"/>
      <c r="O302" s="352"/>
      <c r="P302" s="353"/>
      <c r="Q302" s="354"/>
      <c r="T302" s="318"/>
      <c r="U302" s="342"/>
      <c r="W302" s="344"/>
      <c r="X302"/>
    </row>
    <row r="303" spans="2:24" ht="24" thickTop="1" x14ac:dyDescent="0.35">
      <c r="B303" s="907"/>
      <c r="K303" s="849"/>
      <c r="L303" s="339"/>
      <c r="M303" s="340"/>
      <c r="O303" s="340"/>
      <c r="P303" s="341"/>
      <c r="Q303" s="333"/>
      <c r="T303" s="318"/>
      <c r="U303" s="342"/>
      <c r="W303" s="344"/>
      <c r="X303"/>
    </row>
    <row r="304" spans="2:24" x14ac:dyDescent="0.35">
      <c r="B304" s="907"/>
      <c r="K304" s="849"/>
      <c r="L304" s="339"/>
      <c r="M304" s="340"/>
      <c r="O304" s="340"/>
      <c r="P304" s="341"/>
      <c r="Q304" s="333"/>
      <c r="T304" s="318"/>
      <c r="U304" s="342"/>
      <c r="W304" s="344"/>
      <c r="X304"/>
    </row>
    <row r="305" spans="2:24" x14ac:dyDescent="0.35">
      <c r="B305" s="907"/>
      <c r="K305" s="849"/>
      <c r="L305" s="355"/>
      <c r="M305" s="340"/>
      <c r="O305" s="340"/>
      <c r="P305" s="341"/>
      <c r="Q305" s="356"/>
      <c r="T305" s="318"/>
      <c r="U305" s="342"/>
      <c r="W305" s="344"/>
      <c r="X305"/>
    </row>
    <row r="306" spans="2:24" x14ac:dyDescent="0.35">
      <c r="B306" s="907"/>
      <c r="P306" s="341"/>
      <c r="Q306" s="358"/>
      <c r="T306" s="318"/>
      <c r="U306" s="342"/>
      <c r="W306" s="344"/>
      <c r="X306"/>
    </row>
    <row r="307" spans="2:24" x14ac:dyDescent="0.35">
      <c r="B307" s="907"/>
      <c r="Q307" s="358"/>
      <c r="U307" s="342"/>
      <c r="W307" s="344"/>
      <c r="X307"/>
    </row>
    <row r="308" spans="2:24" x14ac:dyDescent="0.35">
      <c r="B308" s="907"/>
      <c r="C308" s="307"/>
      <c r="P308" s="341"/>
      <c r="Q308" s="333"/>
      <c r="U308" s="342"/>
      <c r="W308" s="344"/>
      <c r="X308"/>
    </row>
    <row r="309" spans="2:24" x14ac:dyDescent="0.35">
      <c r="B309" s="907"/>
      <c r="C309" s="307"/>
      <c r="P309" s="341"/>
      <c r="Q309" s="333"/>
      <c r="U309" s="342"/>
      <c r="W309" s="344"/>
      <c r="X309"/>
    </row>
    <row r="310" spans="2:24" x14ac:dyDescent="0.35">
      <c r="B310" s="907"/>
      <c r="C310" s="307"/>
      <c r="K310" s="849"/>
      <c r="L310" s="339"/>
      <c r="M310" s="340"/>
      <c r="O310" s="340"/>
      <c r="P310" s="341"/>
      <c r="Q310" s="333"/>
      <c r="U310" s="342"/>
      <c r="W310" s="344"/>
      <c r="X310"/>
    </row>
    <row r="311" spans="2:24" x14ac:dyDescent="0.35">
      <c r="B311" s="907"/>
      <c r="C311" s="307"/>
      <c r="K311" s="849"/>
      <c r="L311" s="339"/>
      <c r="M311" s="340"/>
      <c r="O311" s="340"/>
      <c r="P311" s="341"/>
      <c r="Q311" s="333"/>
      <c r="U311" s="342"/>
      <c r="W311" s="344"/>
      <c r="X311"/>
    </row>
    <row r="312" spans="2:24" x14ac:dyDescent="0.35">
      <c r="B312" s="907"/>
      <c r="C312" s="307"/>
      <c r="L312" s="337"/>
      <c r="M312" s="337"/>
      <c r="P312" s="341"/>
      <c r="Q312" s="333"/>
      <c r="U312" s="342"/>
      <c r="W312" s="344"/>
      <c r="X312"/>
    </row>
    <row r="313" spans="2:24" x14ac:dyDescent="0.35">
      <c r="B313" s="907"/>
      <c r="U313" s="342"/>
      <c r="W313" s="344"/>
      <c r="X313"/>
    </row>
    <row r="314" spans="2:24" x14ac:dyDescent="0.35">
      <c r="B314" s="907"/>
      <c r="U314" s="342"/>
      <c r="W314" s="344"/>
      <c r="X314"/>
    </row>
    <row r="315" spans="2:24" x14ac:dyDescent="0.35">
      <c r="B315" s="907"/>
      <c r="C315" s="359"/>
      <c r="D315" s="798"/>
      <c r="E315" s="359"/>
      <c r="F315" s="361"/>
      <c r="G315" s="362"/>
      <c r="H315" s="840"/>
      <c r="I315" s="363"/>
      <c r="J315" s="364"/>
      <c r="K315" s="840"/>
      <c r="L315"/>
      <c r="M315"/>
      <c r="N315" s="365"/>
      <c r="O315"/>
      <c r="R315" s="366"/>
      <c r="S315" s="342"/>
      <c r="U315" s="342"/>
      <c r="W315" s="344"/>
      <c r="X315"/>
    </row>
    <row r="316" spans="2:24" x14ac:dyDescent="0.35">
      <c r="B316" s="907"/>
      <c r="C316" s="359"/>
      <c r="D316" s="798"/>
      <c r="E316" s="359"/>
      <c r="F316" s="361"/>
      <c r="G316" s="362"/>
      <c r="H316" s="840"/>
      <c r="I316" s="363"/>
      <c r="J316" s="364"/>
      <c r="K316" s="840"/>
      <c r="L316"/>
      <c r="M316"/>
      <c r="N316" s="365"/>
      <c r="O316"/>
      <c r="R316" s="366"/>
      <c r="S316" s="342"/>
      <c r="U316" s="342"/>
      <c r="W316" s="344"/>
      <c r="X316"/>
    </row>
    <row r="317" spans="2:24" x14ac:dyDescent="0.35">
      <c r="B317" s="907"/>
      <c r="C317" s="359"/>
      <c r="D317" s="798"/>
      <c r="E317" s="359"/>
      <c r="F317" s="361"/>
      <c r="G317" s="362"/>
      <c r="H317" s="840"/>
      <c r="I317" s="363"/>
      <c r="J317" s="364"/>
      <c r="K317" s="840"/>
      <c r="L317"/>
      <c r="M317"/>
      <c r="N317" s="365"/>
      <c r="O317"/>
      <c r="R317" s="366"/>
      <c r="S317" s="342"/>
      <c r="U317" s="342"/>
      <c r="W317" s="344"/>
      <c r="X317"/>
    </row>
    <row r="318" spans="2:24" x14ac:dyDescent="0.35">
      <c r="B318" s="907"/>
      <c r="C318" s="359"/>
      <c r="D318" s="798"/>
      <c r="E318" s="359"/>
      <c r="F318" s="361"/>
      <c r="G318" s="362"/>
      <c r="H318" s="840"/>
      <c r="I318" s="363"/>
      <c r="J318" s="364"/>
      <c r="K318" s="840"/>
      <c r="L318"/>
      <c r="M318"/>
      <c r="N318" s="365"/>
      <c r="O318"/>
      <c r="R318" s="366"/>
      <c r="S318" s="342"/>
      <c r="U318" s="342"/>
      <c r="W318" s="344"/>
      <c r="X318"/>
    </row>
    <row r="319" spans="2:24" x14ac:dyDescent="0.35">
      <c r="B319" s="532"/>
      <c r="C319" s="359"/>
      <c r="D319" s="798"/>
      <c r="E319" s="359"/>
      <c r="F319" s="361"/>
      <c r="G319" s="362"/>
      <c r="H319" s="840"/>
      <c r="I319" s="363"/>
      <c r="J319" s="364"/>
      <c r="K319" s="840"/>
      <c r="L319"/>
      <c r="M319"/>
      <c r="N319" s="365"/>
      <c r="O319"/>
      <c r="R319" s="366"/>
      <c r="S319" s="342"/>
      <c r="U319" s="342"/>
      <c r="W319" s="344"/>
      <c r="X319"/>
    </row>
    <row r="320" spans="2:24" x14ac:dyDescent="0.35">
      <c r="B320" s="908"/>
      <c r="C320" s="359"/>
      <c r="D320" s="798"/>
      <c r="E320" s="359"/>
      <c r="F320" s="361"/>
      <c r="G320" s="362"/>
      <c r="H320" s="840"/>
      <c r="I320" s="363"/>
      <c r="J320" s="364"/>
      <c r="K320" s="840"/>
      <c r="L320"/>
      <c r="M320"/>
      <c r="N320" s="365"/>
      <c r="O320"/>
      <c r="R320" s="366"/>
      <c r="S320" s="342"/>
      <c r="U320" s="342"/>
      <c r="W320" s="344"/>
      <c r="X320"/>
    </row>
    <row r="321" spans="2:24" x14ac:dyDescent="0.35">
      <c r="B321" s="907"/>
      <c r="C321" s="359"/>
      <c r="D321" s="798"/>
      <c r="E321" s="359"/>
      <c r="F321" s="361"/>
      <c r="G321" s="362"/>
      <c r="H321" s="840"/>
      <c r="I321" s="363"/>
      <c r="J321" s="364"/>
      <c r="K321" s="840"/>
      <c r="L321"/>
      <c r="M321"/>
      <c r="N321" s="365"/>
      <c r="O321"/>
      <c r="R321" s="366"/>
      <c r="S321" s="342"/>
      <c r="U321" s="342"/>
      <c r="W321" s="344"/>
      <c r="X321"/>
    </row>
    <row r="322" spans="2:24" x14ac:dyDescent="0.35">
      <c r="B322" s="907"/>
      <c r="C322" s="359"/>
      <c r="D322" s="798"/>
      <c r="E322" s="359"/>
      <c r="F322" s="361"/>
      <c r="G322" s="362"/>
      <c r="H322" s="840"/>
      <c r="I322" s="363"/>
      <c r="J322" s="364"/>
      <c r="K322" s="840"/>
      <c r="L322"/>
      <c r="M322"/>
      <c r="N322" s="365"/>
      <c r="O322"/>
      <c r="R322" s="366"/>
      <c r="S322" s="342"/>
      <c r="U322" s="342"/>
      <c r="W322" s="344"/>
      <c r="X322"/>
    </row>
    <row r="323" spans="2:24" x14ac:dyDescent="0.35">
      <c r="B323" s="907"/>
      <c r="C323" s="359"/>
      <c r="D323" s="798"/>
      <c r="E323" s="359"/>
      <c r="F323" s="361"/>
      <c r="G323" s="362"/>
      <c r="H323" s="840"/>
      <c r="I323" s="363"/>
      <c r="J323" s="364"/>
      <c r="K323" s="840"/>
      <c r="L323"/>
      <c r="M323"/>
      <c r="N323" s="365"/>
      <c r="O323"/>
      <c r="R323" s="366"/>
      <c r="S323" s="342"/>
      <c r="U323" s="342"/>
      <c r="W323" s="344"/>
      <c r="X323"/>
    </row>
    <row r="324" spans="2:24" x14ac:dyDescent="0.35">
      <c r="B324" s="907"/>
      <c r="C324" s="359"/>
      <c r="D324" s="798"/>
      <c r="E324" s="359"/>
      <c r="F324" s="361"/>
      <c r="G324" s="362"/>
      <c r="H324" s="840"/>
      <c r="I324" s="363"/>
      <c r="J324" s="364"/>
      <c r="K324" s="840"/>
      <c r="L324"/>
      <c r="M324"/>
      <c r="N324" s="365"/>
      <c r="O324"/>
      <c r="R324" s="366"/>
      <c r="S324" s="342"/>
      <c r="U324" s="342"/>
      <c r="W324" s="344"/>
      <c r="X324"/>
    </row>
    <row r="325" spans="2:24" x14ac:dyDescent="0.35">
      <c r="B325" s="907"/>
      <c r="C325" s="359"/>
      <c r="D325" s="798"/>
      <c r="E325" s="359"/>
      <c r="F325" s="361"/>
      <c r="G325" s="362"/>
      <c r="H325" s="840"/>
      <c r="I325" s="363"/>
      <c r="J325" s="364"/>
      <c r="K325" s="840"/>
      <c r="L325"/>
      <c r="M325"/>
      <c r="N325" s="365"/>
      <c r="O325"/>
      <c r="R325" s="366"/>
      <c r="S325" s="342"/>
      <c r="U325" s="342"/>
      <c r="W325" s="344"/>
      <c r="X325"/>
    </row>
    <row r="326" spans="2:24" x14ac:dyDescent="0.35">
      <c r="B326" s="907"/>
      <c r="C326" s="359"/>
      <c r="D326" s="798"/>
      <c r="E326" s="359"/>
      <c r="F326" s="361"/>
      <c r="G326" s="362"/>
      <c r="H326" s="840"/>
      <c r="I326" s="363"/>
      <c r="J326" s="364"/>
      <c r="K326" s="840"/>
      <c r="L326"/>
      <c r="M326"/>
      <c r="N326" s="365"/>
      <c r="O326"/>
      <c r="R326" s="366"/>
      <c r="S326" s="342"/>
      <c r="U326" s="342"/>
      <c r="W326" s="344"/>
      <c r="X326"/>
    </row>
    <row r="327" spans="2:24" x14ac:dyDescent="0.35">
      <c r="B327" s="907"/>
      <c r="C327" s="359"/>
      <c r="D327" s="798"/>
      <c r="E327" s="359"/>
      <c r="F327" s="361"/>
      <c r="G327" s="362"/>
      <c r="H327" s="840"/>
      <c r="I327" s="363"/>
      <c r="J327" s="364"/>
      <c r="K327" s="840"/>
      <c r="L327"/>
      <c r="M327"/>
      <c r="N327" s="365"/>
      <c r="O327"/>
      <c r="R327" s="366"/>
      <c r="S327" s="342"/>
      <c r="U327" s="342"/>
      <c r="W327" s="344"/>
      <c r="X327"/>
    </row>
  </sheetData>
  <mergeCells count="11">
    <mergeCell ref="H294:J294"/>
    <mergeCell ref="B1:L2"/>
    <mergeCell ref="U1:V2"/>
    <mergeCell ref="Y1:Z1"/>
    <mergeCell ref="Q3:R3"/>
    <mergeCell ref="N13:O13"/>
    <mergeCell ref="B67:B68"/>
    <mergeCell ref="D67:D68"/>
    <mergeCell ref="I67:I68"/>
    <mergeCell ref="Q67:Q68"/>
    <mergeCell ref="R67:R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C52"/>
  <sheetViews>
    <sheetView workbookViewId="0">
      <selection activeCell="B4" sqref="B4"/>
    </sheetView>
  </sheetViews>
  <sheetFormatPr baseColWidth="10" defaultRowHeight="18.75" x14ac:dyDescent="0.3"/>
  <cols>
    <col min="1" max="1" width="4.7109375" customWidth="1"/>
    <col min="2" max="2" width="34.5703125" style="398" customWidth="1"/>
    <col min="3" max="3" width="27.42578125" style="398" customWidth="1"/>
    <col min="4" max="4" width="16.42578125" style="101" bestFit="1" customWidth="1"/>
    <col min="5" max="5" width="12.5703125" style="513" customWidth="1"/>
    <col min="6" max="6" width="13.42578125" style="558" bestFit="1" customWidth="1"/>
    <col min="7" max="7" width="7.28515625" style="101" customWidth="1"/>
    <col min="8" max="8" width="14.7109375" style="558" bestFit="1" customWidth="1"/>
    <col min="9" max="9" width="14.140625" style="532" customWidth="1"/>
    <col min="10" max="10" width="18.42578125" style="540" customWidth="1"/>
    <col min="11" max="11" width="19" bestFit="1" customWidth="1"/>
    <col min="12" max="12" width="16.28515625" style="559" customWidth="1"/>
    <col min="13" max="13" width="16.85546875" bestFit="1" customWidth="1"/>
    <col min="14" max="14" width="16" style="560" customWidth="1"/>
    <col min="15" max="15" width="16.28515625" style="379" customWidth="1"/>
    <col min="16" max="16" width="15.5703125" style="407" bestFit="1" customWidth="1"/>
    <col min="17" max="17" width="20.85546875" style="533" bestFit="1" customWidth="1"/>
    <col min="18" max="18" width="18.42578125" style="561" customWidth="1"/>
    <col min="19" max="19" width="16.140625" style="382" bestFit="1" customWidth="1"/>
    <col min="20" max="20" width="11.42578125" style="382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3" thickTop="1" thickBot="1" x14ac:dyDescent="0.55000000000000004">
      <c r="A1" s="360"/>
      <c r="B1" s="369" t="s">
        <v>57</v>
      </c>
      <c r="C1" s="370"/>
      <c r="D1" s="371"/>
      <c r="E1" s="372"/>
      <c r="F1" s="373"/>
      <c r="G1" s="374"/>
      <c r="H1" s="373"/>
      <c r="I1" s="375"/>
      <c r="J1" s="376"/>
      <c r="K1" s="888" t="s">
        <v>26</v>
      </c>
      <c r="L1" s="377"/>
      <c r="M1" s="890" t="s">
        <v>27</v>
      </c>
      <c r="N1" s="378"/>
      <c r="P1" s="380" t="s">
        <v>28</v>
      </c>
      <c r="Q1" s="892" t="s">
        <v>29</v>
      </c>
      <c r="R1" s="381"/>
    </row>
    <row r="2" spans="1:29" ht="24.75" customHeight="1" thickTop="1" thickBot="1" x14ac:dyDescent="0.35">
      <c r="A2" s="383"/>
      <c r="B2" s="384" t="s">
        <v>4</v>
      </c>
      <c r="C2" s="385" t="s">
        <v>30</v>
      </c>
      <c r="D2" s="386"/>
      <c r="E2" s="387" t="s">
        <v>31</v>
      </c>
      <c r="F2" s="388" t="s">
        <v>32</v>
      </c>
      <c r="G2" s="389" t="s">
        <v>33</v>
      </c>
      <c r="H2" s="390" t="s">
        <v>34</v>
      </c>
      <c r="I2" s="391" t="s">
        <v>35</v>
      </c>
      <c r="J2" s="392"/>
      <c r="K2" s="889"/>
      <c r="L2" s="393" t="s">
        <v>36</v>
      </c>
      <c r="M2" s="891"/>
      <c r="N2" s="394" t="s">
        <v>36</v>
      </c>
      <c r="O2" s="395" t="s">
        <v>12</v>
      </c>
      <c r="P2" s="396" t="s">
        <v>37</v>
      </c>
      <c r="Q2" s="893"/>
      <c r="R2" s="397" t="s">
        <v>36</v>
      </c>
    </row>
    <row r="3" spans="1:29" s="344" customFormat="1" ht="33" customHeight="1" thickTop="1" x14ac:dyDescent="0.3">
      <c r="A3" s="321"/>
      <c r="B3" s="398"/>
      <c r="C3" s="398"/>
      <c r="D3" s="358"/>
      <c r="E3" s="399"/>
      <c r="F3" s="400"/>
      <c r="G3" s="101"/>
      <c r="H3" s="401"/>
      <c r="I3" s="402"/>
      <c r="J3" s="403"/>
      <c r="K3" s="404"/>
      <c r="L3" s="405"/>
      <c r="M3" s="406"/>
      <c r="N3" s="378"/>
      <c r="O3" s="379"/>
      <c r="P3" s="407"/>
      <c r="Q3" s="408"/>
      <c r="R3" s="409"/>
      <c r="S3" s="410">
        <f t="shared" ref="S3:S31" si="0">Q3+M3+K3+P3</f>
        <v>0</v>
      </c>
      <c r="T3" s="410" t="e">
        <f>S3/H3</f>
        <v>#DIV/0!</v>
      </c>
    </row>
    <row r="4" spans="1:29" s="344" customFormat="1" ht="31.5" customHeight="1" x14ac:dyDescent="0.3">
      <c r="A4" s="321">
        <v>1</v>
      </c>
      <c r="B4" s="411" t="str">
        <f>'  COMBOS     ENERO     2024    '!B4</f>
        <v xml:space="preserve">SAM FARMS </v>
      </c>
      <c r="C4" s="412" t="str">
        <f>'  COMBOS     ENERO     2024    '!C4</f>
        <v xml:space="preserve">I B P </v>
      </c>
      <c r="D4" s="413" t="str">
        <f>'  COMBOS     ENERO     2024    '!D4</f>
        <v>PED. 108079099</v>
      </c>
      <c r="E4" s="414">
        <f>'  COMBOS     ENERO     2024    '!E4</f>
        <v>45297</v>
      </c>
      <c r="F4" s="415">
        <f>'  COMBOS     ENERO     2024    '!F4</f>
        <v>19070.05</v>
      </c>
      <c r="G4" s="297">
        <f>'  COMBOS     ENERO     2024    '!G4</f>
        <v>20</v>
      </c>
      <c r="H4" s="416">
        <f>'  COMBOS     ENERO     2024    '!H4</f>
        <v>19159.2</v>
      </c>
      <c r="I4" s="417">
        <f>'  COMBOS     ENERO     2024    '!I4</f>
        <v>-89.150000000001455</v>
      </c>
      <c r="J4" s="418">
        <f>'  COMBOS     ENERO     2024    '!K6</f>
        <v>12028</v>
      </c>
      <c r="K4" s="419"/>
      <c r="L4" s="420"/>
      <c r="M4" s="421"/>
      <c r="N4" s="422"/>
      <c r="O4" s="423"/>
      <c r="P4" s="424"/>
      <c r="Q4" s="425"/>
      <c r="R4" s="426"/>
      <c r="S4" s="410">
        <f>Q4</f>
        <v>0</v>
      </c>
      <c r="T4" s="410">
        <f>S4/H4</f>
        <v>0</v>
      </c>
      <c r="U4" s="427"/>
    </row>
    <row r="5" spans="1:29" s="344" customFormat="1" ht="40.5" customHeight="1" x14ac:dyDescent="0.3">
      <c r="A5" s="321">
        <v>2</v>
      </c>
      <c r="B5" s="428" t="str">
        <f>'  COMBOS     ENERO     2024    '!B5</f>
        <v>SEABOARD FOODS</v>
      </c>
      <c r="C5" s="429" t="str">
        <f>'  COMBOS     ENERO     2024    '!C5</f>
        <v>Seaboard</v>
      </c>
      <c r="D5" s="413" t="str">
        <f>'  COMBOS     ENERO     2024    '!D5</f>
        <v>PED. 108139656</v>
      </c>
      <c r="E5" s="414">
        <f>'  COMBOS     ENERO     2024    '!E5</f>
        <v>45300</v>
      </c>
      <c r="F5" s="430">
        <f>'  COMBOS     ENERO     2024    '!F5</f>
        <v>18756.12</v>
      </c>
      <c r="G5" s="431">
        <f>'  COMBOS     ENERO     2024    '!G5</f>
        <v>21</v>
      </c>
      <c r="H5" s="432">
        <f>'  COMBOS     ENERO     2024    '!H5</f>
        <v>18773.099999999999</v>
      </c>
      <c r="I5" s="433">
        <f>'  COMBOS     ENERO     2024    '!I5</f>
        <v>-16.979999999999563</v>
      </c>
      <c r="J5" s="418" t="str">
        <f>'  COMBOS     ENERO     2024    '!U6</f>
        <v>CICSE-01</v>
      </c>
      <c r="K5" s="434"/>
      <c r="L5" s="435"/>
      <c r="M5" s="421"/>
      <c r="N5" s="422"/>
      <c r="O5" s="423"/>
      <c r="P5" s="424"/>
      <c r="Q5" s="425"/>
      <c r="R5" s="426"/>
      <c r="S5" s="410">
        <f>Q5+M5+K5+P5</f>
        <v>0</v>
      </c>
      <c r="T5" s="410">
        <f>S5/H5+0.1</f>
        <v>0.1</v>
      </c>
      <c r="U5" s="436"/>
    </row>
    <row r="6" spans="1:29" s="344" customFormat="1" ht="30" customHeight="1" x14ac:dyDescent="0.3">
      <c r="A6" s="321">
        <v>3</v>
      </c>
      <c r="B6" s="428" t="str">
        <f>'  COMBOS     ENERO     2024    '!B6</f>
        <v xml:space="preserve">SAM FARMS </v>
      </c>
      <c r="C6" s="429" t="str">
        <f>'  COMBOS     ENERO     2024    '!C6</f>
        <v xml:space="preserve">I B P </v>
      </c>
      <c r="D6" s="413" t="str">
        <f>'  COMBOS     ENERO     2024    '!D6</f>
        <v>PED. 108305693</v>
      </c>
      <c r="E6" s="414">
        <f>'  COMBOS     ENERO     2024    '!E6</f>
        <v>45303</v>
      </c>
      <c r="F6" s="430">
        <f>'  COMBOS     ENERO     2024    '!F6</f>
        <v>18583.88</v>
      </c>
      <c r="G6" s="431">
        <f>'  COMBOS     ENERO     2024    '!G6</f>
        <v>20</v>
      </c>
      <c r="H6" s="432">
        <f>'  COMBOS     ENERO     2024    '!H6</f>
        <v>18501.04</v>
      </c>
      <c r="I6" s="433">
        <f>'  COMBOS     ENERO     2024    '!I6</f>
        <v>82.840000000000146</v>
      </c>
      <c r="J6" s="437">
        <f>'  COMBOS     ENERO     2024    '!AE6</f>
        <v>12031</v>
      </c>
      <c r="K6" s="419"/>
      <c r="L6" s="420"/>
      <c r="M6" s="421"/>
      <c r="N6" s="422"/>
      <c r="O6" s="423"/>
      <c r="P6" s="424"/>
      <c r="Q6" s="75"/>
      <c r="R6" s="438"/>
      <c r="S6" s="410">
        <f t="shared" si="0"/>
        <v>0</v>
      </c>
      <c r="T6" s="410">
        <f>S6/H6+0</f>
        <v>0</v>
      </c>
      <c r="U6" s="427"/>
    </row>
    <row r="7" spans="1:29" s="344" customFormat="1" ht="34.5" customHeight="1" x14ac:dyDescent="0.35">
      <c r="A7" s="321">
        <v>4</v>
      </c>
      <c r="B7" s="428">
        <f>'  COMBOS     ENERO     2024    '!B7</f>
        <v>0</v>
      </c>
      <c r="C7" s="429">
        <f>'  COMBOS     ENERO     2024    '!C7</f>
        <v>0</v>
      </c>
      <c r="D7" s="413">
        <f>'  COMBOS     ENERO     2024    '!D7</f>
        <v>0</v>
      </c>
      <c r="E7" s="414">
        <f>'  COMBOS     ENERO     2024    '!E7</f>
        <v>0</v>
      </c>
      <c r="F7" s="430">
        <f>'  COMBOS     ENERO     2024    '!F7</f>
        <v>0</v>
      </c>
      <c r="G7" s="431">
        <f>'  COMBOS     ENERO     2024    '!G7</f>
        <v>0</v>
      </c>
      <c r="H7" s="432">
        <f>'  COMBOS     ENERO     2024    '!H7</f>
        <v>0</v>
      </c>
      <c r="I7" s="433">
        <f>'  COMBOS     ENERO     2024    '!I7</f>
        <v>0</v>
      </c>
      <c r="J7" s="439">
        <f>'  COMBOS     ENERO     2024    '!AO6</f>
        <v>0</v>
      </c>
      <c r="K7" s="419"/>
      <c r="L7" s="420"/>
      <c r="M7" s="421"/>
      <c r="N7" s="422"/>
      <c r="O7" s="423"/>
      <c r="P7" s="424"/>
      <c r="Q7" s="75"/>
      <c r="R7" s="440"/>
      <c r="S7" s="410">
        <f t="shared" si="0"/>
        <v>0</v>
      </c>
      <c r="T7" s="410" t="e">
        <f t="shared" ref="T7:T35" si="1">S7/H7+0.1</f>
        <v>#DIV/0!</v>
      </c>
      <c r="U7" s="436"/>
      <c r="W7" s="6"/>
      <c r="X7" s="6"/>
      <c r="Y7" s="441"/>
      <c r="Z7" s="442">
        <v>5.0000000000000001E-3</v>
      </c>
      <c r="AA7" s="441">
        <f t="shared" ref="AA7:AA28" si="2">Y7*Z7</f>
        <v>0</v>
      </c>
      <c r="AB7" s="441">
        <f t="shared" ref="AB7:AB28" si="3">AA7*16%</f>
        <v>0</v>
      </c>
      <c r="AC7" s="441">
        <f t="shared" ref="AC7:AC28" si="4">AA7+AB7</f>
        <v>0</v>
      </c>
    </row>
    <row r="8" spans="1:29" s="344" customFormat="1" ht="34.5" customHeight="1" x14ac:dyDescent="0.3">
      <c r="A8" s="321">
        <v>5</v>
      </c>
      <c r="B8" s="443">
        <f>'  COMBOS     ENERO     2024    '!B8</f>
        <v>0</v>
      </c>
      <c r="C8" s="444">
        <f>'  COMBOS     ENERO     2024    '!C8</f>
        <v>0</v>
      </c>
      <c r="D8" s="413">
        <f>'  COMBOS     ENERO     2024    '!D8</f>
        <v>0</v>
      </c>
      <c r="E8" s="414">
        <f>'  COMBOS     ENERO     2024    '!E8</f>
        <v>0</v>
      </c>
      <c r="F8" s="430">
        <f>'  COMBOS     ENERO     2024    '!F8</f>
        <v>0</v>
      </c>
      <c r="G8" s="431">
        <f>'  COMBOS     ENERO     2024    '!G8</f>
        <v>0</v>
      </c>
      <c r="H8" s="432">
        <f>'  COMBOS     ENERO     2024    '!H8</f>
        <v>0</v>
      </c>
      <c r="I8" s="433">
        <f>'  COMBOS     ENERO     2024    '!I8</f>
        <v>0</v>
      </c>
      <c r="J8" s="445">
        <f>'  COMBOS     ENERO     2024    '!AY6</f>
        <v>0</v>
      </c>
      <c r="K8" s="419"/>
      <c r="L8" s="446"/>
      <c r="M8" s="421"/>
      <c r="N8" s="422"/>
      <c r="O8" s="34"/>
      <c r="P8" s="424"/>
      <c r="Q8" s="75"/>
      <c r="R8" s="440"/>
      <c r="S8" s="410">
        <f t="shared" si="0"/>
        <v>0</v>
      </c>
      <c r="T8" s="410" t="e">
        <f t="shared" si="1"/>
        <v>#DIV/0!</v>
      </c>
      <c r="U8" s="427"/>
      <c r="W8" s="6"/>
      <c r="X8" s="6"/>
      <c r="Y8" s="441"/>
      <c r="Z8" s="442">
        <v>5.0000000000000001E-3</v>
      </c>
      <c r="AA8" s="441">
        <f t="shared" si="2"/>
        <v>0</v>
      </c>
      <c r="AB8" s="441">
        <f t="shared" si="3"/>
        <v>0</v>
      </c>
      <c r="AC8" s="441">
        <f t="shared" si="4"/>
        <v>0</v>
      </c>
    </row>
    <row r="9" spans="1:29" s="344" customFormat="1" ht="39.75" customHeight="1" x14ac:dyDescent="0.3">
      <c r="A9" s="321">
        <v>6</v>
      </c>
      <c r="B9" s="428">
        <f>'  COMBOS     ENERO     2024    '!B9</f>
        <v>0</v>
      </c>
      <c r="C9" s="429">
        <f>'  COMBOS     ENERO     2024    '!C9</f>
        <v>0</v>
      </c>
      <c r="D9" s="413">
        <f>'  COMBOS     ENERO     2024    '!D9</f>
        <v>0</v>
      </c>
      <c r="E9" s="414">
        <f>'  COMBOS     ENERO     2024    '!E9</f>
        <v>0</v>
      </c>
      <c r="F9" s="430">
        <f>'  COMBOS     ENERO     2024    '!F9</f>
        <v>0</v>
      </c>
      <c r="G9" s="431">
        <f>'  COMBOS     ENERO     2024    '!G9</f>
        <v>0</v>
      </c>
      <c r="H9" s="432">
        <f>'  COMBOS     ENERO     2024    '!H9</f>
        <v>0</v>
      </c>
      <c r="I9" s="433">
        <f>'  COMBOS     ENERO     2024    '!I9</f>
        <v>0</v>
      </c>
      <c r="J9" s="445">
        <f>'  COMBOS     ENERO     2024    '!BI6</f>
        <v>0</v>
      </c>
      <c r="K9" s="419"/>
      <c r="L9" s="447"/>
      <c r="M9" s="421"/>
      <c r="N9" s="448"/>
      <c r="O9" s="423"/>
      <c r="P9" s="424"/>
      <c r="Q9" s="38"/>
      <c r="R9" s="449"/>
      <c r="S9" s="410">
        <f>Q9+M9+K9</f>
        <v>0</v>
      </c>
      <c r="T9" s="410" t="e">
        <f t="shared" si="1"/>
        <v>#DIV/0!</v>
      </c>
      <c r="U9" s="427"/>
      <c r="W9" s="6"/>
      <c r="X9" s="6"/>
      <c r="Y9" s="441"/>
      <c r="Z9" s="442">
        <v>5.0000000000000001E-3</v>
      </c>
      <c r="AA9" s="441">
        <f t="shared" si="2"/>
        <v>0</v>
      </c>
      <c r="AB9" s="441">
        <f t="shared" si="3"/>
        <v>0</v>
      </c>
      <c r="AC9" s="441">
        <f t="shared" si="4"/>
        <v>0</v>
      </c>
    </row>
    <row r="10" spans="1:29" s="344" customFormat="1" ht="31.5" customHeight="1" x14ac:dyDescent="0.3">
      <c r="A10" s="321">
        <v>7</v>
      </c>
      <c r="B10" s="429"/>
      <c r="C10" s="429"/>
      <c r="D10" s="413"/>
      <c r="E10" s="414"/>
      <c r="F10" s="430"/>
      <c r="G10" s="431"/>
      <c r="H10" s="432"/>
      <c r="I10" s="433"/>
      <c r="J10" s="445"/>
      <c r="K10" s="419"/>
      <c r="L10" s="447"/>
      <c r="M10" s="421"/>
      <c r="N10" s="448"/>
      <c r="O10" s="423"/>
      <c r="P10" s="424"/>
      <c r="Q10" s="450"/>
      <c r="R10" s="451"/>
      <c r="S10" s="410">
        <f>Q10+M10+K10</f>
        <v>0</v>
      </c>
      <c r="T10" s="410" t="e">
        <f t="shared" si="1"/>
        <v>#DIV/0!</v>
      </c>
      <c r="U10" s="427"/>
      <c r="W10" s="6"/>
      <c r="X10" s="6"/>
      <c r="Y10" s="441"/>
      <c r="Z10" s="442">
        <v>5.0000000000000001E-3</v>
      </c>
      <c r="AA10" s="441">
        <f t="shared" si="2"/>
        <v>0</v>
      </c>
      <c r="AB10" s="441">
        <f t="shared" si="3"/>
        <v>0</v>
      </c>
      <c r="AC10" s="441">
        <f t="shared" si="4"/>
        <v>0</v>
      </c>
    </row>
    <row r="11" spans="1:29" s="344" customFormat="1" ht="27" customHeight="1" x14ac:dyDescent="0.3">
      <c r="A11" s="321">
        <v>8</v>
      </c>
      <c r="B11" s="444"/>
      <c r="C11" s="429"/>
      <c r="D11" s="413"/>
      <c r="E11" s="414"/>
      <c r="F11" s="430"/>
      <c r="G11" s="431"/>
      <c r="H11" s="432"/>
      <c r="I11" s="433"/>
      <c r="J11" s="452"/>
      <c r="K11" s="419"/>
      <c r="L11" s="447"/>
      <c r="M11" s="421"/>
      <c r="N11" s="448"/>
      <c r="O11" s="34"/>
      <c r="P11" s="424"/>
      <c r="Q11" s="425"/>
      <c r="R11" s="453"/>
      <c r="S11" s="410">
        <f t="shared" si="0"/>
        <v>0</v>
      </c>
      <c r="T11" s="410" t="e">
        <f t="shared" si="1"/>
        <v>#DIV/0!</v>
      </c>
      <c r="U11" s="427"/>
      <c r="W11" s="6"/>
      <c r="X11" s="6"/>
      <c r="Y11" s="441"/>
      <c r="Z11" s="442">
        <v>5.0000000000000001E-3</v>
      </c>
      <c r="AA11" s="441">
        <f t="shared" si="2"/>
        <v>0</v>
      </c>
      <c r="AB11" s="441">
        <f t="shared" si="3"/>
        <v>0</v>
      </c>
      <c r="AC11" s="441">
        <f t="shared" si="4"/>
        <v>0</v>
      </c>
    </row>
    <row r="12" spans="1:29" s="344" customFormat="1" ht="31.5" customHeight="1" x14ac:dyDescent="0.3">
      <c r="A12" s="321">
        <v>9</v>
      </c>
      <c r="B12" s="429"/>
      <c r="C12" s="429"/>
      <c r="D12" s="413"/>
      <c r="E12" s="414"/>
      <c r="F12" s="430"/>
      <c r="G12" s="431"/>
      <c r="H12" s="432"/>
      <c r="I12" s="433"/>
      <c r="J12" s="454"/>
      <c r="K12" s="419"/>
      <c r="L12" s="420"/>
      <c r="M12" s="421"/>
      <c r="N12" s="448"/>
      <c r="O12" s="34"/>
      <c r="P12" s="424"/>
      <c r="Q12" s="425"/>
      <c r="R12" s="453"/>
      <c r="S12" s="410">
        <f>Q12+M12+K12</f>
        <v>0</v>
      </c>
      <c r="T12" s="410" t="e">
        <f t="shared" si="1"/>
        <v>#DIV/0!</v>
      </c>
      <c r="U12" s="455"/>
      <c r="W12" s="6"/>
      <c r="X12" s="6"/>
      <c r="Y12" s="441"/>
      <c r="Z12" s="442">
        <v>5.0000000000000001E-3</v>
      </c>
      <c r="AA12" s="441">
        <f t="shared" si="2"/>
        <v>0</v>
      </c>
      <c r="AB12" s="441">
        <f t="shared" si="3"/>
        <v>0</v>
      </c>
      <c r="AC12" s="441">
        <f t="shared" si="4"/>
        <v>0</v>
      </c>
    </row>
    <row r="13" spans="1:29" s="344" customFormat="1" ht="33" customHeight="1" x14ac:dyDescent="0.3">
      <c r="A13" s="321">
        <v>10</v>
      </c>
      <c r="B13" s="429"/>
      <c r="C13" s="429"/>
      <c r="D13" s="413"/>
      <c r="E13" s="414"/>
      <c r="F13" s="430"/>
      <c r="G13" s="431"/>
      <c r="H13" s="432"/>
      <c r="I13" s="433"/>
      <c r="J13" s="456"/>
      <c r="K13" s="419"/>
      <c r="L13" s="420"/>
      <c r="M13" s="457"/>
      <c r="N13" s="448"/>
      <c r="O13" s="34"/>
      <c r="P13" s="458"/>
      <c r="Q13" s="38"/>
      <c r="R13" s="453"/>
      <c r="S13" s="410">
        <f t="shared" si="0"/>
        <v>0</v>
      </c>
      <c r="T13" s="410" t="e">
        <f t="shared" si="1"/>
        <v>#DIV/0!</v>
      </c>
      <c r="U13" s="436"/>
      <c r="W13" s="6"/>
      <c r="X13" s="6"/>
      <c r="Y13" s="441"/>
      <c r="Z13" s="442">
        <v>5.0000000000000001E-3</v>
      </c>
      <c r="AA13" s="441">
        <f t="shared" si="2"/>
        <v>0</v>
      </c>
      <c r="AB13" s="441">
        <f t="shared" si="3"/>
        <v>0</v>
      </c>
      <c r="AC13" s="441">
        <f t="shared" si="4"/>
        <v>0</v>
      </c>
    </row>
    <row r="14" spans="1:29" s="344" customFormat="1" ht="29.25" customHeight="1" x14ac:dyDescent="0.3">
      <c r="A14" s="321">
        <v>11</v>
      </c>
      <c r="B14" s="428"/>
      <c r="C14" s="429"/>
      <c r="D14" s="413"/>
      <c r="E14" s="414"/>
      <c r="F14" s="430"/>
      <c r="G14" s="431"/>
      <c r="H14" s="432"/>
      <c r="I14" s="433"/>
      <c r="J14" s="459"/>
      <c r="K14" s="457"/>
      <c r="L14" s="446"/>
      <c r="M14" s="457"/>
      <c r="N14" s="448"/>
      <c r="O14" s="423"/>
      <c r="P14" s="302"/>
      <c r="Q14" s="38"/>
      <c r="R14" s="460"/>
      <c r="S14" s="410">
        <f>Q14+M14+K14</f>
        <v>0</v>
      </c>
      <c r="T14" s="410" t="e">
        <f>S14/H14+0.1</f>
        <v>#DIV/0!</v>
      </c>
      <c r="U14" s="436"/>
      <c r="W14" s="6"/>
      <c r="X14" s="6"/>
      <c r="Y14" s="441"/>
      <c r="Z14" s="442">
        <v>5.0000000000000001E-3</v>
      </c>
      <c r="AA14" s="441">
        <f t="shared" si="2"/>
        <v>0</v>
      </c>
      <c r="AB14" s="441">
        <f t="shared" si="3"/>
        <v>0</v>
      </c>
      <c r="AC14" s="441">
        <f t="shared" si="4"/>
        <v>0</v>
      </c>
    </row>
    <row r="15" spans="1:29" s="344" customFormat="1" ht="36" customHeight="1" x14ac:dyDescent="0.3">
      <c r="A15" s="321">
        <v>12</v>
      </c>
      <c r="B15" s="443"/>
      <c r="C15" s="429"/>
      <c r="D15" s="413"/>
      <c r="E15" s="414"/>
      <c r="F15" s="430"/>
      <c r="G15" s="431"/>
      <c r="H15" s="432"/>
      <c r="I15" s="433"/>
      <c r="J15" s="461"/>
      <c r="K15" s="457"/>
      <c r="L15" s="446"/>
      <c r="M15" s="457"/>
      <c r="N15" s="462"/>
      <c r="O15" s="34"/>
      <c r="P15" s="458"/>
      <c r="Q15" s="38"/>
      <c r="R15" s="463"/>
      <c r="S15" s="410">
        <f>Q15+M15+K15</f>
        <v>0</v>
      </c>
      <c r="T15" s="410" t="e">
        <f>S15/H15</f>
        <v>#DIV/0!</v>
      </c>
      <c r="U15" s="436"/>
      <c r="W15" s="6"/>
      <c r="X15" s="6"/>
      <c r="Y15" s="441"/>
      <c r="Z15" s="442">
        <v>5.0000000000000001E-3</v>
      </c>
      <c r="AA15" s="441">
        <f t="shared" si="2"/>
        <v>0</v>
      </c>
      <c r="AB15" s="441">
        <f t="shared" si="3"/>
        <v>0</v>
      </c>
      <c r="AC15" s="441">
        <f t="shared" si="4"/>
        <v>0</v>
      </c>
    </row>
    <row r="16" spans="1:29" s="344" customFormat="1" ht="36" customHeight="1" x14ac:dyDescent="0.3">
      <c r="A16" s="321">
        <v>13</v>
      </c>
      <c r="B16" s="444"/>
      <c r="C16" s="429"/>
      <c r="D16" s="413"/>
      <c r="E16" s="414"/>
      <c r="F16" s="430"/>
      <c r="G16" s="431"/>
      <c r="H16" s="432"/>
      <c r="I16" s="433"/>
      <c r="J16" s="464"/>
      <c r="K16" s="457"/>
      <c r="L16" s="420"/>
      <c r="M16" s="457"/>
      <c r="N16" s="462"/>
      <c r="O16" s="34"/>
      <c r="P16" s="424"/>
      <c r="Q16" s="425"/>
      <c r="R16" s="453"/>
      <c r="S16" s="410">
        <f t="shared" si="0"/>
        <v>0</v>
      </c>
      <c r="T16" s="410" t="e">
        <f t="shared" si="1"/>
        <v>#DIV/0!</v>
      </c>
      <c r="U16" s="436"/>
      <c r="W16" s="6"/>
      <c r="X16" s="6"/>
      <c r="Y16" s="441"/>
      <c r="Z16" s="442">
        <v>5.0000000000000001E-3</v>
      </c>
      <c r="AA16" s="441">
        <f t="shared" si="2"/>
        <v>0</v>
      </c>
      <c r="AB16" s="441">
        <f t="shared" si="3"/>
        <v>0</v>
      </c>
      <c r="AC16" s="441">
        <f t="shared" si="4"/>
        <v>0</v>
      </c>
    </row>
    <row r="17" spans="1:29" s="344" customFormat="1" ht="36" customHeight="1" x14ac:dyDescent="0.3">
      <c r="A17" s="321">
        <v>14</v>
      </c>
      <c r="B17" s="465"/>
      <c r="C17" s="429"/>
      <c r="D17" s="413"/>
      <c r="E17" s="414"/>
      <c r="F17" s="430"/>
      <c r="G17" s="431"/>
      <c r="H17" s="432"/>
      <c r="I17" s="433"/>
      <c r="J17" s="466"/>
      <c r="K17" s="457"/>
      <c r="L17" s="446"/>
      <c r="M17" s="457"/>
      <c r="N17" s="448"/>
      <c r="O17" s="34"/>
      <c r="P17" s="467"/>
      <c r="Q17" s="425"/>
      <c r="R17" s="453"/>
      <c r="S17" s="410">
        <f>Q17+M17+K17</f>
        <v>0</v>
      </c>
      <c r="T17" s="410" t="e">
        <f>S17/H17</f>
        <v>#DIV/0!</v>
      </c>
      <c r="U17" s="468"/>
      <c r="W17" s="6"/>
      <c r="X17" s="6"/>
      <c r="Y17" s="441"/>
      <c r="Z17" s="442">
        <v>5.0000000000000001E-3</v>
      </c>
      <c r="AA17" s="441">
        <f t="shared" si="2"/>
        <v>0</v>
      </c>
      <c r="AB17" s="441">
        <f t="shared" si="3"/>
        <v>0</v>
      </c>
      <c r="AC17" s="441">
        <f t="shared" si="4"/>
        <v>0</v>
      </c>
    </row>
    <row r="18" spans="1:29" s="344" customFormat="1" ht="36" customHeight="1" x14ac:dyDescent="0.3">
      <c r="A18" s="321">
        <v>15</v>
      </c>
      <c r="B18" s="443"/>
      <c r="C18" s="429"/>
      <c r="D18" s="413"/>
      <c r="E18" s="414"/>
      <c r="F18" s="430"/>
      <c r="G18" s="431"/>
      <c r="H18" s="432"/>
      <c r="I18" s="433"/>
      <c r="J18" s="469"/>
      <c r="K18" s="457"/>
      <c r="L18" s="446"/>
      <c r="M18" s="457"/>
      <c r="N18" s="462"/>
      <c r="O18" s="423"/>
      <c r="P18" s="133"/>
      <c r="Q18" s="425"/>
      <c r="R18" s="460"/>
      <c r="S18" s="410">
        <f>Q18+M18+K18</f>
        <v>0</v>
      </c>
      <c r="T18" s="410" t="e">
        <f t="shared" si="1"/>
        <v>#DIV/0!</v>
      </c>
      <c r="U18" s="470"/>
      <c r="W18" s="6"/>
      <c r="X18" s="6"/>
      <c r="Y18" s="441"/>
      <c r="Z18" s="442">
        <v>5.0000000000000001E-3</v>
      </c>
      <c r="AA18" s="441">
        <f t="shared" si="2"/>
        <v>0</v>
      </c>
      <c r="AB18" s="441">
        <f t="shared" si="3"/>
        <v>0</v>
      </c>
      <c r="AC18" s="441">
        <f t="shared" si="4"/>
        <v>0</v>
      </c>
    </row>
    <row r="19" spans="1:29" s="344" customFormat="1" ht="36" customHeight="1" x14ac:dyDescent="0.3">
      <c r="A19" s="321">
        <v>16</v>
      </c>
      <c r="B19" s="471"/>
      <c r="C19" s="472"/>
      <c r="D19" s="473"/>
      <c r="E19" s="474"/>
      <c r="F19" s="475"/>
      <c r="G19" s="142"/>
      <c r="H19" s="476"/>
      <c r="I19" s="477"/>
      <c r="J19" s="478"/>
      <c r="K19" s="457"/>
      <c r="L19" s="446"/>
      <c r="M19" s="457"/>
      <c r="N19" s="462"/>
      <c r="O19" s="423"/>
      <c r="P19" s="302"/>
      <c r="Q19" s="425"/>
      <c r="R19" s="479"/>
      <c r="S19" s="410">
        <f>Q19+M19+K19</f>
        <v>0</v>
      </c>
      <c r="T19" s="410" t="e">
        <f t="shared" si="1"/>
        <v>#DIV/0!</v>
      </c>
      <c r="W19" s="6"/>
      <c r="X19" s="6"/>
      <c r="Y19" s="441"/>
      <c r="Z19" s="442">
        <v>5.0000000000000001E-3</v>
      </c>
      <c r="AA19" s="441">
        <f t="shared" si="2"/>
        <v>0</v>
      </c>
      <c r="AB19" s="441">
        <f t="shared" si="3"/>
        <v>0</v>
      </c>
      <c r="AC19" s="441">
        <f t="shared" si="4"/>
        <v>0</v>
      </c>
    </row>
    <row r="20" spans="1:29" s="344" customFormat="1" ht="36" customHeight="1" x14ac:dyDescent="0.25">
      <c r="A20" s="321">
        <v>17</v>
      </c>
      <c r="B20" s="480"/>
      <c r="C20" s="472"/>
      <c r="D20" s="473"/>
      <c r="E20" s="474"/>
      <c r="F20" s="475"/>
      <c r="G20" s="142"/>
      <c r="H20" s="476"/>
      <c r="I20" s="477"/>
      <c r="J20" s="481"/>
      <c r="K20" s="457"/>
      <c r="L20" s="446"/>
      <c r="M20" s="457"/>
      <c r="N20" s="462"/>
      <c r="O20" s="423"/>
      <c r="P20" s="302"/>
      <c r="Q20" s="425"/>
      <c r="R20" s="479"/>
      <c r="S20" s="410">
        <f t="shared" si="0"/>
        <v>0</v>
      </c>
      <c r="T20" s="410" t="e">
        <f t="shared" si="1"/>
        <v>#DIV/0!</v>
      </c>
      <c r="W20" s="6"/>
      <c r="X20" s="6"/>
      <c r="Y20" s="441"/>
      <c r="Z20" s="442">
        <v>5.0000000000000001E-3</v>
      </c>
      <c r="AA20" s="441">
        <f t="shared" si="2"/>
        <v>0</v>
      </c>
      <c r="AB20" s="441">
        <f t="shared" si="3"/>
        <v>0</v>
      </c>
      <c r="AC20" s="441">
        <f t="shared" si="4"/>
        <v>0</v>
      </c>
    </row>
    <row r="21" spans="1:29" s="344" customFormat="1" ht="36" customHeight="1" x14ac:dyDescent="0.25">
      <c r="A21" s="321">
        <v>18</v>
      </c>
      <c r="B21" s="482"/>
      <c r="C21" s="483"/>
      <c r="D21" s="473"/>
      <c r="E21" s="474"/>
      <c r="F21" s="475"/>
      <c r="G21" s="142"/>
      <c r="H21" s="476"/>
      <c r="I21" s="477"/>
      <c r="J21" s="484"/>
      <c r="K21" s="457"/>
      <c r="L21" s="446"/>
      <c r="M21" s="457"/>
      <c r="N21" s="462"/>
      <c r="O21" s="423"/>
      <c r="P21" s="424"/>
      <c r="Q21" s="425"/>
      <c r="R21" s="479"/>
      <c r="S21" s="410">
        <f t="shared" si="0"/>
        <v>0</v>
      </c>
      <c r="T21" s="410" t="e">
        <f t="shared" si="1"/>
        <v>#DIV/0!</v>
      </c>
      <c r="W21" s="6"/>
      <c r="X21" s="6"/>
      <c r="Y21" s="441"/>
      <c r="Z21" s="442">
        <v>5.0000000000000001E-3</v>
      </c>
      <c r="AA21" s="441">
        <f t="shared" si="2"/>
        <v>0</v>
      </c>
      <c r="AB21" s="441">
        <f t="shared" si="3"/>
        <v>0</v>
      </c>
      <c r="AC21" s="441">
        <f t="shared" si="4"/>
        <v>0</v>
      </c>
    </row>
    <row r="22" spans="1:29" s="344" customFormat="1" ht="36" customHeight="1" x14ac:dyDescent="0.3">
      <c r="A22" s="321">
        <v>19</v>
      </c>
      <c r="B22" s="485"/>
      <c r="C22" s="472"/>
      <c r="D22" s="473"/>
      <c r="E22" s="474"/>
      <c r="F22" s="475"/>
      <c r="G22" s="142"/>
      <c r="H22" s="476"/>
      <c r="I22" s="477"/>
      <c r="J22" s="486"/>
      <c r="K22" s="457"/>
      <c r="L22" s="446"/>
      <c r="M22" s="457"/>
      <c r="N22" s="462"/>
      <c r="O22" s="34"/>
      <c r="P22" s="424"/>
      <c r="Q22" s="425"/>
      <c r="R22" s="479"/>
      <c r="S22" s="410">
        <f>Q22+M22+K22</f>
        <v>0</v>
      </c>
      <c r="T22" s="410" t="e">
        <f t="shared" si="1"/>
        <v>#DIV/0!</v>
      </c>
      <c r="W22" s="6"/>
      <c r="X22" s="6"/>
      <c r="Y22" s="441"/>
      <c r="Z22" s="442">
        <v>5.0000000000000001E-3</v>
      </c>
      <c r="AA22" s="441">
        <f t="shared" si="2"/>
        <v>0</v>
      </c>
      <c r="AB22" s="441">
        <f t="shared" si="3"/>
        <v>0</v>
      </c>
      <c r="AC22" s="441">
        <f t="shared" si="4"/>
        <v>0</v>
      </c>
    </row>
    <row r="23" spans="1:29" s="344" customFormat="1" ht="36" customHeight="1" x14ac:dyDescent="0.3">
      <c r="A23" s="321">
        <v>20</v>
      </c>
      <c r="B23" s="480"/>
      <c r="C23" s="472"/>
      <c r="D23" s="473"/>
      <c r="E23" s="474"/>
      <c r="F23" s="475"/>
      <c r="G23" s="142"/>
      <c r="H23" s="476"/>
      <c r="I23" s="477"/>
      <c r="J23" s="486"/>
      <c r="K23" s="457"/>
      <c r="L23" s="446"/>
      <c r="M23" s="457"/>
      <c r="N23" s="487"/>
      <c r="O23" s="34"/>
      <c r="P23" s="488"/>
      <c r="Q23" s="425"/>
      <c r="R23" s="479"/>
      <c r="S23" s="410">
        <f>Q23+M23+K23</f>
        <v>0</v>
      </c>
      <c r="T23" s="410" t="e">
        <f t="shared" si="1"/>
        <v>#DIV/0!</v>
      </c>
      <c r="W23" s="6"/>
      <c r="X23" s="6"/>
      <c r="Y23" s="441"/>
      <c r="Z23" s="442">
        <v>5.0000000000000001E-3</v>
      </c>
      <c r="AA23" s="441">
        <f t="shared" si="2"/>
        <v>0</v>
      </c>
      <c r="AB23" s="441">
        <f t="shared" si="3"/>
        <v>0</v>
      </c>
      <c r="AC23" s="441">
        <f t="shared" si="4"/>
        <v>0</v>
      </c>
    </row>
    <row r="24" spans="1:29" s="344" customFormat="1" ht="36" customHeight="1" x14ac:dyDescent="0.25">
      <c r="A24" s="321">
        <v>21</v>
      </c>
      <c r="B24" s="471"/>
      <c r="C24" s="472"/>
      <c r="D24" s="489"/>
      <c r="E24" s="474"/>
      <c r="F24" s="475"/>
      <c r="G24" s="142"/>
      <c r="H24" s="476"/>
      <c r="I24" s="477"/>
      <c r="J24" s="459"/>
      <c r="K24" s="457"/>
      <c r="L24" s="446"/>
      <c r="M24" s="457"/>
      <c r="N24" s="448"/>
      <c r="O24" s="423"/>
      <c r="P24" s="467"/>
      <c r="Q24" s="425"/>
      <c r="R24" s="479"/>
      <c r="S24" s="410">
        <f>Q24+M24+K24</f>
        <v>0</v>
      </c>
      <c r="T24" s="410" t="e">
        <f>S24/H24</f>
        <v>#DIV/0!</v>
      </c>
      <c r="W24" s="6"/>
      <c r="X24" s="6"/>
      <c r="Y24" s="441"/>
      <c r="Z24" s="442">
        <v>5.0000000000000001E-3</v>
      </c>
      <c r="AA24" s="441">
        <f t="shared" si="2"/>
        <v>0</v>
      </c>
      <c r="AB24" s="441">
        <f t="shared" si="3"/>
        <v>0</v>
      </c>
      <c r="AC24" s="441">
        <f t="shared" si="4"/>
        <v>0</v>
      </c>
    </row>
    <row r="25" spans="1:29" s="344" customFormat="1" ht="36" customHeight="1" x14ac:dyDescent="0.25">
      <c r="A25" s="321">
        <v>22</v>
      </c>
      <c r="B25" s="471"/>
      <c r="C25" s="457"/>
      <c r="D25" s="489"/>
      <c r="E25" s="474"/>
      <c r="F25" s="475"/>
      <c r="G25" s="142"/>
      <c r="H25" s="476"/>
      <c r="I25" s="477"/>
      <c r="J25" s="484"/>
      <c r="K25" s="457"/>
      <c r="L25" s="446"/>
      <c r="M25" s="457"/>
      <c r="N25" s="448"/>
      <c r="O25" s="423"/>
      <c r="P25" s="424"/>
      <c r="Q25" s="425"/>
      <c r="R25" s="479"/>
      <c r="S25" s="410">
        <f t="shared" si="0"/>
        <v>0</v>
      </c>
      <c r="T25" s="410" t="e">
        <f t="shared" si="1"/>
        <v>#DIV/0!</v>
      </c>
      <c r="W25" s="6"/>
      <c r="X25" s="6"/>
      <c r="Y25" s="441"/>
      <c r="Z25" s="442">
        <v>5.0000000000000001E-3</v>
      </c>
      <c r="AA25" s="441">
        <f t="shared" si="2"/>
        <v>0</v>
      </c>
      <c r="AB25" s="441">
        <f t="shared" si="3"/>
        <v>0</v>
      </c>
      <c r="AC25" s="441">
        <f t="shared" si="4"/>
        <v>0</v>
      </c>
    </row>
    <row r="26" spans="1:29" s="344" customFormat="1" ht="48.75" customHeight="1" x14ac:dyDescent="0.25">
      <c r="A26" s="321">
        <v>23</v>
      </c>
      <c r="B26" s="490"/>
      <c r="C26" s="472"/>
      <c r="D26" s="489"/>
      <c r="E26" s="474"/>
      <c r="F26" s="475"/>
      <c r="G26" s="491"/>
      <c r="H26" s="476"/>
      <c r="I26" s="477"/>
      <c r="J26" s="481"/>
      <c r="K26" s="457"/>
      <c r="L26" s="492"/>
      <c r="M26" s="457"/>
      <c r="N26" s="422"/>
      <c r="O26" s="423"/>
      <c r="P26" s="458"/>
      <c r="Q26" s="425"/>
      <c r="R26" s="422"/>
      <c r="S26" s="410">
        <f>Q26+M26+K26</f>
        <v>0</v>
      </c>
      <c r="T26" s="410" t="e">
        <f>S26/H26</f>
        <v>#DIV/0!</v>
      </c>
      <c r="W26" s="6"/>
      <c r="X26" s="6"/>
      <c r="Y26" s="441"/>
      <c r="Z26" s="442">
        <v>5.0000000000000001E-3</v>
      </c>
      <c r="AA26" s="441">
        <f t="shared" si="2"/>
        <v>0</v>
      </c>
      <c r="AB26" s="441">
        <f t="shared" si="3"/>
        <v>0</v>
      </c>
      <c r="AC26" s="441">
        <f t="shared" si="4"/>
        <v>0</v>
      </c>
    </row>
    <row r="27" spans="1:29" s="344" customFormat="1" ht="35.25" customHeight="1" x14ac:dyDescent="0.3">
      <c r="A27" s="321">
        <v>24</v>
      </c>
      <c r="B27" s="472"/>
      <c r="C27" s="472"/>
      <c r="D27" s="489"/>
      <c r="E27" s="474"/>
      <c r="F27" s="475"/>
      <c r="G27" s="491"/>
      <c r="H27" s="476"/>
      <c r="I27" s="477"/>
      <c r="J27" s="486"/>
      <c r="K27" s="88"/>
      <c r="L27" s="446"/>
      <c r="M27" s="457"/>
      <c r="N27" s="448"/>
      <c r="O27" s="423"/>
      <c r="P27" s="302"/>
      <c r="Q27" s="450"/>
      <c r="R27" s="426"/>
      <c r="S27" s="410">
        <f>Q27+M27+K27+P27</f>
        <v>0</v>
      </c>
      <c r="T27" s="410" t="e">
        <f t="shared" si="1"/>
        <v>#DIV/0!</v>
      </c>
      <c r="W27" s="6"/>
      <c r="Y27" s="441"/>
      <c r="Z27" s="442">
        <v>5.0000000000000001E-3</v>
      </c>
      <c r="AA27" s="441">
        <f t="shared" si="2"/>
        <v>0</v>
      </c>
      <c r="AB27" s="441">
        <f t="shared" si="3"/>
        <v>0</v>
      </c>
      <c r="AC27" s="441">
        <f t="shared" si="4"/>
        <v>0</v>
      </c>
    </row>
    <row r="28" spans="1:29" s="344" customFormat="1" ht="35.25" customHeight="1" x14ac:dyDescent="0.3">
      <c r="A28" s="321">
        <v>25</v>
      </c>
      <c r="B28" s="472"/>
      <c r="C28" s="472"/>
      <c r="D28" s="489"/>
      <c r="E28" s="474"/>
      <c r="F28" s="475"/>
      <c r="G28" s="491"/>
      <c r="H28" s="476"/>
      <c r="I28" s="477"/>
      <c r="J28" s="493"/>
      <c r="K28" s="169"/>
      <c r="L28" s="446"/>
      <c r="M28" s="494"/>
      <c r="N28" s="448"/>
      <c r="O28" s="495"/>
      <c r="P28" s="424"/>
      <c r="Q28" s="425"/>
      <c r="R28" s="422"/>
      <c r="S28" s="410">
        <f t="shared" si="0"/>
        <v>0</v>
      </c>
      <c r="T28" s="410" t="e">
        <f t="shared" si="1"/>
        <v>#DIV/0!</v>
      </c>
      <c r="W28" s="6"/>
      <c r="X28" s="6"/>
      <c r="Y28" s="441"/>
      <c r="Z28" s="442">
        <v>0</v>
      </c>
      <c r="AA28" s="441">
        <f t="shared" si="2"/>
        <v>0</v>
      </c>
      <c r="AB28" s="441">
        <f t="shared" si="3"/>
        <v>0</v>
      </c>
      <c r="AC28" s="441">
        <f t="shared" si="4"/>
        <v>0</v>
      </c>
    </row>
    <row r="29" spans="1:29" s="344" customFormat="1" ht="33.75" customHeight="1" x14ac:dyDescent="0.3">
      <c r="A29" s="321">
        <v>26</v>
      </c>
      <c r="B29" s="496"/>
      <c r="C29" s="472"/>
      <c r="D29" s="489"/>
      <c r="E29" s="474"/>
      <c r="F29" s="475"/>
      <c r="G29" s="491"/>
      <c r="H29" s="476"/>
      <c r="I29" s="477"/>
      <c r="J29" s="486"/>
      <c r="K29" s="143"/>
      <c r="L29" s="446"/>
      <c r="M29" s="457"/>
      <c r="N29" s="448"/>
      <c r="O29" s="497"/>
      <c r="P29" s="424"/>
      <c r="Q29" s="450"/>
      <c r="R29" s="426"/>
      <c r="S29" s="410">
        <f t="shared" si="0"/>
        <v>0</v>
      </c>
      <c r="T29" s="410" t="e">
        <f t="shared" si="1"/>
        <v>#DIV/0!</v>
      </c>
      <c r="W29" s="6"/>
      <c r="X29" s="6"/>
      <c r="Y29" s="441"/>
      <c r="Z29" s="442"/>
      <c r="AA29" s="441"/>
      <c r="AB29" s="441"/>
      <c r="AC29" s="441">
        <f>SUM(AC7:AC28)</f>
        <v>0</v>
      </c>
    </row>
    <row r="30" spans="1:29" s="344" customFormat="1" ht="42" customHeight="1" x14ac:dyDescent="0.3">
      <c r="A30" s="321">
        <v>27</v>
      </c>
      <c r="B30" s="472"/>
      <c r="C30" s="472"/>
      <c r="D30" s="489"/>
      <c r="E30" s="414"/>
      <c r="F30" s="430"/>
      <c r="G30" s="498"/>
      <c r="H30" s="432"/>
      <c r="I30" s="477"/>
      <c r="J30" s="481"/>
      <c r="K30" s="88"/>
      <c r="L30" s="446"/>
      <c r="M30" s="457"/>
      <c r="N30" s="422"/>
      <c r="O30" s="497"/>
      <c r="P30" s="424"/>
      <c r="Q30" s="425"/>
      <c r="R30" s="422"/>
      <c r="S30" s="410">
        <f>Q30+M30+K30</f>
        <v>0</v>
      </c>
      <c r="T30" s="410" t="e">
        <f t="shared" si="1"/>
        <v>#DIV/0!</v>
      </c>
      <c r="W30" s="6"/>
      <c r="X30" s="6"/>
      <c r="Y30" s="441"/>
      <c r="Z30" s="442"/>
      <c r="AA30" s="441"/>
      <c r="AB30" s="441"/>
      <c r="AC30" s="441"/>
    </row>
    <row r="31" spans="1:29" s="344" customFormat="1" ht="32.25" customHeight="1" x14ac:dyDescent="0.3">
      <c r="A31" s="321">
        <v>28</v>
      </c>
      <c r="B31" s="472"/>
      <c r="C31" s="499"/>
      <c r="D31" s="489"/>
      <c r="E31" s="414"/>
      <c r="F31" s="430"/>
      <c r="G31" s="498"/>
      <c r="H31" s="432"/>
      <c r="I31" s="477"/>
      <c r="J31" s="484"/>
      <c r="K31" s="88"/>
      <c r="L31" s="500"/>
      <c r="M31" s="457"/>
      <c r="N31" s="422"/>
      <c r="O31" s="497"/>
      <c r="P31" s="424"/>
      <c r="Q31" s="450"/>
      <c r="R31" s="422"/>
      <c r="S31" s="410">
        <f t="shared" si="0"/>
        <v>0</v>
      </c>
      <c r="T31" s="410" t="e">
        <f t="shared" si="1"/>
        <v>#DIV/0!</v>
      </c>
      <c r="W31" s="6"/>
      <c r="X31" s="6"/>
      <c r="Y31" s="441"/>
      <c r="Z31" s="442"/>
      <c r="AA31" s="441"/>
      <c r="AB31" s="441"/>
      <c r="AC31" s="441"/>
    </row>
    <row r="32" spans="1:29" s="344" customFormat="1" ht="38.25" customHeight="1" x14ac:dyDescent="0.3">
      <c r="A32" s="321">
        <v>29</v>
      </c>
      <c r="B32" s="472"/>
      <c r="C32" s="472"/>
      <c r="D32" s="489"/>
      <c r="E32" s="414"/>
      <c r="F32" s="430"/>
      <c r="G32" s="498"/>
      <c r="H32" s="432"/>
      <c r="I32" s="477"/>
      <c r="J32" s="501"/>
      <c r="K32" s="186"/>
      <c r="L32" s="502"/>
      <c r="M32" s="457"/>
      <c r="N32" s="422"/>
      <c r="O32" s="497"/>
      <c r="P32" s="424"/>
      <c r="Q32" s="425"/>
      <c r="R32" s="422"/>
      <c r="S32" s="410">
        <f>Q32+M32+K32+P32</f>
        <v>0</v>
      </c>
      <c r="T32" s="410" t="e">
        <f t="shared" si="1"/>
        <v>#DIV/0!</v>
      </c>
      <c r="W32" s="6"/>
      <c r="X32" s="6"/>
      <c r="Y32" s="441"/>
      <c r="Z32" s="442"/>
      <c r="AA32" s="441"/>
      <c r="AB32" s="441"/>
      <c r="AC32" s="441"/>
    </row>
    <row r="33" spans="1:29" s="344" customFormat="1" ht="37.5" customHeight="1" x14ac:dyDescent="0.3">
      <c r="A33" s="321">
        <v>30</v>
      </c>
      <c r="B33" s="503"/>
      <c r="C33" s="296"/>
      <c r="D33" s="504"/>
      <c r="E33" s="505"/>
      <c r="F33" s="415"/>
      <c r="G33" s="506"/>
      <c r="H33" s="416"/>
      <c r="I33" s="417"/>
      <c r="J33" s="501"/>
      <c r="K33" s="169"/>
      <c r="L33" s="446"/>
      <c r="M33" s="494"/>
      <c r="N33" s="462"/>
      <c r="O33" s="495"/>
      <c r="P33" s="424"/>
      <c r="Q33" s="450"/>
      <c r="R33" s="422"/>
      <c r="S33" s="410">
        <f>Q33+M33+K33+P33</f>
        <v>0</v>
      </c>
      <c r="T33" s="410" t="e">
        <f t="shared" si="1"/>
        <v>#DIV/0!</v>
      </c>
      <c r="W33" s="6"/>
      <c r="X33" s="6"/>
      <c r="Y33" s="441"/>
      <c r="Z33" s="442"/>
      <c r="AA33" s="441"/>
      <c r="AB33" s="441"/>
      <c r="AC33" s="441"/>
    </row>
    <row r="34" spans="1:29" s="344" customFormat="1" ht="28.5" customHeight="1" x14ac:dyDescent="0.3">
      <c r="A34" s="321">
        <v>31</v>
      </c>
      <c r="B34" s="296"/>
      <c r="C34" s="507"/>
      <c r="D34" s="504"/>
      <c r="E34" s="505"/>
      <c r="F34" s="415"/>
      <c r="G34" s="506"/>
      <c r="H34" s="416"/>
      <c r="I34" s="508"/>
      <c r="J34" s="509"/>
      <c r="K34" s="143"/>
      <c r="L34" s="446"/>
      <c r="M34" s="510"/>
      <c r="N34" s="422"/>
      <c r="O34" s="497"/>
      <c r="P34" s="424"/>
      <c r="Q34" s="75"/>
      <c r="R34" s="438"/>
      <c r="S34" s="410">
        <f>Q34+M34+K34+P34</f>
        <v>0</v>
      </c>
      <c r="T34" s="410" t="e">
        <f t="shared" si="1"/>
        <v>#DIV/0!</v>
      </c>
      <c r="W34" s="6"/>
      <c r="X34" s="6"/>
      <c r="Y34" s="441"/>
      <c r="Z34" s="442"/>
      <c r="AA34" s="441"/>
      <c r="AB34" s="441"/>
      <c r="AC34" s="441"/>
    </row>
    <row r="35" spans="1:29" s="344" customFormat="1" ht="28.5" customHeight="1" x14ac:dyDescent="0.3">
      <c r="A35" s="321">
        <v>32</v>
      </c>
      <c r="B35" s="296"/>
      <c r="C35" s="507"/>
      <c r="D35" s="504"/>
      <c r="E35" s="505"/>
      <c r="F35" s="415"/>
      <c r="G35" s="297"/>
      <c r="H35" s="416"/>
      <c r="I35" s="508"/>
      <c r="J35" s="486"/>
      <c r="K35" s="83"/>
      <c r="L35" s="446"/>
      <c r="M35" s="510"/>
      <c r="N35" s="422"/>
      <c r="O35" s="497"/>
      <c r="P35" s="424"/>
      <c r="Q35" s="38"/>
      <c r="R35" s="422"/>
      <c r="S35" s="410">
        <f>Q35+M35+K35</f>
        <v>0</v>
      </c>
      <c r="T35" s="410" t="e">
        <f t="shared" si="1"/>
        <v>#DIV/0!</v>
      </c>
      <c r="W35" s="6"/>
      <c r="X35" s="6"/>
      <c r="Y35" s="441"/>
      <c r="Z35" s="442"/>
      <c r="AA35" s="441"/>
      <c r="AB35" s="441"/>
      <c r="AC35" s="441"/>
    </row>
    <row r="36" spans="1:29" s="344" customFormat="1" x14ac:dyDescent="0.3">
      <c r="A36" s="321"/>
      <c r="B36" s="398"/>
      <c r="C36" s="511"/>
      <c r="D36" s="512"/>
      <c r="E36" s="513"/>
      <c r="F36" s="400"/>
      <c r="G36" s="514"/>
      <c r="H36" s="401"/>
      <c r="I36" s="402"/>
      <c r="J36" s="515"/>
      <c r="K36" s="457"/>
      <c r="L36" s="502"/>
      <c r="M36" s="457"/>
      <c r="N36" s="448"/>
      <c r="O36" s="497"/>
      <c r="P36" s="424"/>
      <c r="Q36" s="38"/>
      <c r="R36" s="516"/>
      <c r="S36" s="410">
        <f t="shared" ref="S36:S49" si="5">Q36+M36+K36</f>
        <v>0</v>
      </c>
      <c r="T36" s="104" t="e">
        <f t="shared" ref="T36:T37" si="6">S36/H36</f>
        <v>#DIV/0!</v>
      </c>
    </row>
    <row r="37" spans="1:29" s="344" customFormat="1" ht="20.25" customHeight="1" x14ac:dyDescent="0.25">
      <c r="A37" s="321"/>
      <c r="B37" s="398"/>
      <c r="C37" s="511"/>
      <c r="D37" s="512"/>
      <c r="E37" s="513"/>
      <c r="F37" s="400"/>
      <c r="G37" s="514"/>
      <c r="H37" s="401"/>
      <c r="I37" s="402"/>
      <c r="J37" s="517"/>
      <c r="K37" s="457"/>
      <c r="L37" s="502"/>
      <c r="M37" s="457"/>
      <c r="N37" s="448"/>
      <c r="O37" s="518"/>
      <c r="P37" s="434"/>
      <c r="Q37" s="519"/>
      <c r="R37" s="520"/>
      <c r="S37" s="410">
        <f t="shared" si="5"/>
        <v>0</v>
      </c>
      <c r="T37" s="104" t="e">
        <f t="shared" si="6"/>
        <v>#DIV/0!</v>
      </c>
    </row>
    <row r="38" spans="1:29" s="344" customFormat="1" ht="19.5" thickBot="1" x14ac:dyDescent="0.35">
      <c r="A38" s="321"/>
      <c r="B38" s="398"/>
      <c r="C38" s="521"/>
      <c r="D38" s="522"/>
      <c r="E38" s="513"/>
      <c r="F38" s="400"/>
      <c r="G38" s="101"/>
      <c r="H38" s="401"/>
      <c r="I38" s="402">
        <f t="shared" ref="I38:I50" si="7">H38-F38</f>
        <v>0</v>
      </c>
      <c r="J38" s="523"/>
      <c r="K38" s="404"/>
      <c r="L38" s="524"/>
      <c r="M38" s="525"/>
      <c r="N38" s="526"/>
      <c r="O38" s="379"/>
      <c r="P38" s="407"/>
      <c r="Q38" s="527"/>
      <c r="R38" s="528"/>
      <c r="S38" s="410">
        <f t="shared" si="5"/>
        <v>0</v>
      </c>
      <c r="T38" s="410" t="e">
        <f t="shared" ref="T38:T46" si="8">S38/H38+0.1</f>
        <v>#DIV/0!</v>
      </c>
    </row>
    <row r="39" spans="1:29" s="344" customFormat="1" ht="19.5" hidden="1" thickBot="1" x14ac:dyDescent="0.35">
      <c r="A39" s="321"/>
      <c r="B39" s="398"/>
      <c r="C39" s="398"/>
      <c r="D39" s="522"/>
      <c r="E39" s="513"/>
      <c r="F39" s="400"/>
      <c r="G39" s="101"/>
      <c r="H39" s="401"/>
      <c r="I39" s="402">
        <f t="shared" si="7"/>
        <v>0</v>
      </c>
      <c r="J39" s="523"/>
      <c r="K39" s="404"/>
      <c r="L39" s="524"/>
      <c r="M39" s="525"/>
      <c r="N39" s="526"/>
      <c r="O39" s="379"/>
      <c r="P39" s="407"/>
      <c r="Q39" s="529"/>
      <c r="R39" s="530"/>
      <c r="S39" s="410">
        <f t="shared" si="5"/>
        <v>0</v>
      </c>
      <c r="T39" s="410" t="e">
        <f t="shared" si="8"/>
        <v>#DIV/0!</v>
      </c>
    </row>
    <row r="40" spans="1:29" s="344" customFormat="1" ht="19.5" hidden="1" thickBot="1" x14ac:dyDescent="0.35">
      <c r="A40" s="321"/>
      <c r="B40" s="398"/>
      <c r="C40" s="398"/>
      <c r="D40" s="522"/>
      <c r="E40" s="513"/>
      <c r="F40" s="400"/>
      <c r="G40" s="101"/>
      <c r="H40" s="401"/>
      <c r="I40" s="402">
        <f t="shared" si="7"/>
        <v>0</v>
      </c>
      <c r="J40" s="523"/>
      <c r="K40" s="404"/>
      <c r="L40" s="524"/>
      <c r="M40" s="525"/>
      <c r="N40" s="526"/>
      <c r="O40" s="379"/>
      <c r="P40" s="407"/>
      <c r="Q40" s="529"/>
      <c r="R40" s="530"/>
      <c r="S40" s="410">
        <f t="shared" si="5"/>
        <v>0</v>
      </c>
      <c r="T40" s="410" t="e">
        <f t="shared" si="8"/>
        <v>#DIV/0!</v>
      </c>
    </row>
    <row r="41" spans="1:29" s="344" customFormat="1" ht="19.5" hidden="1" thickBot="1" x14ac:dyDescent="0.35">
      <c r="A41" s="321"/>
      <c r="B41" s="398"/>
      <c r="C41" s="398"/>
      <c r="D41" s="522"/>
      <c r="E41" s="513"/>
      <c r="F41" s="400"/>
      <c r="G41" s="101"/>
      <c r="H41" s="401"/>
      <c r="I41" s="402">
        <f t="shared" si="7"/>
        <v>0</v>
      </c>
      <c r="J41" s="523"/>
      <c r="K41" s="404"/>
      <c r="L41" s="524"/>
      <c r="M41" s="525"/>
      <c r="N41" s="526"/>
      <c r="O41" s="379"/>
      <c r="P41" s="407"/>
      <c r="Q41" s="529"/>
      <c r="R41" s="531"/>
      <c r="S41" s="410">
        <f t="shared" si="5"/>
        <v>0</v>
      </c>
      <c r="T41" s="410" t="e">
        <f t="shared" si="8"/>
        <v>#DIV/0!</v>
      </c>
    </row>
    <row r="42" spans="1:29" s="344" customFormat="1" ht="19.5" hidden="1" thickBot="1" x14ac:dyDescent="0.35">
      <c r="A42" s="321"/>
      <c r="B42" s="398"/>
      <c r="C42" s="398"/>
      <c r="D42" s="522"/>
      <c r="E42" s="513"/>
      <c r="F42" s="400"/>
      <c r="G42" s="101"/>
      <c r="H42" s="401"/>
      <c r="I42" s="402">
        <f t="shared" si="7"/>
        <v>0</v>
      </c>
      <c r="J42" s="523"/>
      <c r="K42" s="404"/>
      <c r="L42" s="524"/>
      <c r="M42" s="525"/>
      <c r="N42" s="526"/>
      <c r="O42" s="379"/>
      <c r="P42" s="407"/>
      <c r="Q42" s="529"/>
      <c r="R42" s="531"/>
      <c r="S42" s="410">
        <f t="shared" si="5"/>
        <v>0</v>
      </c>
      <c r="T42" s="410" t="e">
        <f t="shared" si="8"/>
        <v>#DIV/0!</v>
      </c>
    </row>
    <row r="43" spans="1:29" s="344" customFormat="1" ht="19.5" hidden="1" thickBot="1" x14ac:dyDescent="0.35">
      <c r="A43" s="321"/>
      <c r="B43" s="398"/>
      <c r="C43" s="521"/>
      <c r="D43" s="532"/>
      <c r="E43" s="513"/>
      <c r="F43" s="400"/>
      <c r="G43" s="101"/>
      <c r="H43" s="401"/>
      <c r="I43" s="402">
        <f t="shared" si="7"/>
        <v>0</v>
      </c>
      <c r="J43" s="523"/>
      <c r="K43" s="404"/>
      <c r="L43" s="524"/>
      <c r="M43" s="525"/>
      <c r="N43" s="526"/>
      <c r="O43" s="379"/>
      <c r="P43" s="407"/>
      <c r="Q43" s="533"/>
      <c r="R43" s="534"/>
      <c r="S43" s="410">
        <f t="shared" si="5"/>
        <v>0</v>
      </c>
      <c r="T43" s="410" t="e">
        <f t="shared" si="8"/>
        <v>#DIV/0!</v>
      </c>
    </row>
    <row r="44" spans="1:29" s="344" customFormat="1" ht="19.5" hidden="1" thickBot="1" x14ac:dyDescent="0.35">
      <c r="A44" s="321"/>
      <c r="B44" s="398"/>
      <c r="C44" s="521"/>
      <c r="D44" s="512"/>
      <c r="E44" s="513"/>
      <c r="F44" s="400"/>
      <c r="G44" s="101"/>
      <c r="H44" s="401"/>
      <c r="I44" s="402">
        <f t="shared" si="7"/>
        <v>0</v>
      </c>
      <c r="J44" s="523"/>
      <c r="K44" s="404"/>
      <c r="L44" s="524"/>
      <c r="M44" s="525"/>
      <c r="N44" s="526"/>
      <c r="O44" s="379"/>
      <c r="P44" s="407"/>
      <c r="Q44" s="533"/>
      <c r="R44" s="534"/>
      <c r="S44" s="410">
        <f t="shared" si="5"/>
        <v>0</v>
      </c>
      <c r="T44" s="410" t="e">
        <f t="shared" si="8"/>
        <v>#DIV/0!</v>
      </c>
    </row>
    <row r="45" spans="1:29" s="344" customFormat="1" ht="19.5" hidden="1" thickBot="1" x14ac:dyDescent="0.35">
      <c r="A45" s="321"/>
      <c r="B45" s="398"/>
      <c r="C45" s="511"/>
      <c r="D45" s="512"/>
      <c r="E45" s="513"/>
      <c r="F45" s="400"/>
      <c r="G45" s="101"/>
      <c r="H45" s="401"/>
      <c r="I45" s="402">
        <f t="shared" si="7"/>
        <v>0</v>
      </c>
      <c r="J45" s="523"/>
      <c r="K45" s="404"/>
      <c r="L45" s="524"/>
      <c r="M45" s="525"/>
      <c r="N45" s="526"/>
      <c r="O45" s="379"/>
      <c r="P45" s="407"/>
      <c r="Q45" s="533"/>
      <c r="R45" s="534"/>
      <c r="S45" s="410">
        <f t="shared" si="5"/>
        <v>0</v>
      </c>
      <c r="T45" s="410" t="e">
        <f t="shared" si="8"/>
        <v>#DIV/0!</v>
      </c>
    </row>
    <row r="46" spans="1:29" s="344" customFormat="1" ht="19.5" hidden="1" thickBot="1" x14ac:dyDescent="0.35">
      <c r="A46" s="321"/>
      <c r="B46" s="398"/>
      <c r="C46" s="511"/>
      <c r="D46" s="512"/>
      <c r="E46" s="513"/>
      <c r="F46" s="400"/>
      <c r="G46" s="101"/>
      <c r="H46" s="401"/>
      <c r="I46" s="402">
        <f t="shared" si="7"/>
        <v>0</v>
      </c>
      <c r="J46" s="523"/>
      <c r="K46" s="404"/>
      <c r="L46" s="524"/>
      <c r="M46" s="525"/>
      <c r="N46" s="526"/>
      <c r="O46" s="379"/>
      <c r="P46" s="407"/>
      <c r="Q46" s="533"/>
      <c r="R46" s="534"/>
      <c r="S46" s="410">
        <f t="shared" si="5"/>
        <v>0</v>
      </c>
      <c r="T46" s="410" t="e">
        <f t="shared" si="8"/>
        <v>#DIV/0!</v>
      </c>
    </row>
    <row r="47" spans="1:29" s="344" customFormat="1" ht="19.5" hidden="1" thickBot="1" x14ac:dyDescent="0.35">
      <c r="A47" s="321"/>
      <c r="B47" s="398"/>
      <c r="C47" s="511"/>
      <c r="D47" s="512"/>
      <c r="E47" s="513"/>
      <c r="F47" s="400"/>
      <c r="G47" s="101"/>
      <c r="H47" s="401"/>
      <c r="I47" s="402">
        <f t="shared" si="7"/>
        <v>0</v>
      </c>
      <c r="J47" s="523"/>
      <c r="K47" s="404"/>
      <c r="L47" s="524"/>
      <c r="M47" s="525"/>
      <c r="N47" s="526"/>
      <c r="O47" s="379"/>
      <c r="P47" s="407"/>
      <c r="Q47" s="533"/>
      <c r="R47" s="534"/>
      <c r="S47" s="410">
        <f t="shared" si="5"/>
        <v>0</v>
      </c>
      <c r="T47" s="410" t="e">
        <f>S47/H47</f>
        <v>#DIV/0!</v>
      </c>
    </row>
    <row r="48" spans="1:29" s="344" customFormat="1" ht="19.5" hidden="1" thickBot="1" x14ac:dyDescent="0.35">
      <c r="A48" s="321"/>
      <c r="B48" s="398"/>
      <c r="C48" s="511"/>
      <c r="D48" s="535"/>
      <c r="E48" s="513"/>
      <c r="F48" s="400"/>
      <c r="G48" s="101"/>
      <c r="H48" s="401"/>
      <c r="I48" s="402">
        <f t="shared" si="7"/>
        <v>0</v>
      </c>
      <c r="J48" s="523"/>
      <c r="K48" s="404"/>
      <c r="L48" s="524"/>
      <c r="M48" s="525"/>
      <c r="N48" s="526"/>
      <c r="O48" s="379"/>
      <c r="P48" s="407"/>
      <c r="Q48" s="536"/>
      <c r="R48" s="528"/>
      <c r="S48" s="410">
        <f t="shared" si="5"/>
        <v>0</v>
      </c>
      <c r="T48" s="410" t="e">
        <f>S48/H48</f>
        <v>#DIV/0!</v>
      </c>
    </row>
    <row r="49" spans="1:20" s="344" customFormat="1" ht="19.5" hidden="1" thickBot="1" x14ac:dyDescent="0.35">
      <c r="A49" s="321"/>
      <c r="B49" s="398"/>
      <c r="C49" s="511"/>
      <c r="D49" s="535"/>
      <c r="E49" s="513"/>
      <c r="F49" s="400"/>
      <c r="G49" s="101"/>
      <c r="H49" s="401"/>
      <c r="I49" s="402">
        <f t="shared" si="7"/>
        <v>0</v>
      </c>
      <c r="J49" s="523"/>
      <c r="K49" s="404"/>
      <c r="L49" s="524"/>
      <c r="M49" s="525"/>
      <c r="N49" s="526"/>
      <c r="O49" s="379"/>
      <c r="P49" s="407"/>
      <c r="Q49" s="536"/>
      <c r="R49" s="537"/>
      <c r="S49" s="410">
        <f t="shared" si="5"/>
        <v>0</v>
      </c>
      <c r="T49" s="410" t="e">
        <f>S49/H49</f>
        <v>#DIV/0!</v>
      </c>
    </row>
    <row r="50" spans="1:20" s="344" customFormat="1" ht="19.5" hidden="1" thickBot="1" x14ac:dyDescent="0.35">
      <c r="A50" s="321"/>
      <c r="B50" s="398"/>
      <c r="C50" s="538"/>
      <c r="D50" s="535"/>
      <c r="E50" s="539"/>
      <c r="F50" s="400"/>
      <c r="G50" s="101"/>
      <c r="H50" s="401"/>
      <c r="I50" s="402">
        <f t="shared" si="7"/>
        <v>0</v>
      </c>
      <c r="J50" s="540"/>
      <c r="K50" s="541"/>
      <c r="L50" s="542"/>
      <c r="M50" s="525"/>
      <c r="N50" s="543"/>
      <c r="O50" s="379"/>
      <c r="P50" s="407"/>
      <c r="Q50" s="533"/>
      <c r="R50" s="544"/>
      <c r="S50" s="410">
        <f>Q50+M50+K50</f>
        <v>0</v>
      </c>
      <c r="T50" s="410" t="e">
        <f>S50/H50+0.1</f>
        <v>#DIV/0!</v>
      </c>
    </row>
    <row r="51" spans="1:20" s="344" customFormat="1" ht="29.25" customHeight="1" thickTop="1" thickBot="1" x14ac:dyDescent="0.35">
      <c r="A51" s="321"/>
      <c r="B51" s="398"/>
      <c r="C51" s="538"/>
      <c r="D51" s="535"/>
      <c r="E51" s="513"/>
      <c r="F51" s="545" t="s">
        <v>38</v>
      </c>
      <c r="G51" s="546">
        <f>SUM(G5:G50)</f>
        <v>41</v>
      </c>
      <c r="H51" s="547">
        <f>SUM(H3:H50)</f>
        <v>56433.340000000004</v>
      </c>
      <c r="I51" s="548">
        <f>[1]PIERNA!I37</f>
        <v>0</v>
      </c>
      <c r="J51" s="549"/>
      <c r="K51" s="550">
        <f>SUM(K5:K50)</f>
        <v>0</v>
      </c>
      <c r="L51" s="551"/>
      <c r="M51" s="550">
        <f>SUM(M5:M50)</f>
        <v>0</v>
      </c>
      <c r="N51" s="552"/>
      <c r="O51" s="553"/>
      <c r="P51" s="554"/>
      <c r="Q51" s="555">
        <f>SUM(Q5:Q50)</f>
        <v>0</v>
      </c>
      <c r="R51" s="556"/>
      <c r="S51" s="557">
        <f>Q51+M51+K51</f>
        <v>0</v>
      </c>
      <c r="T51" s="410"/>
    </row>
    <row r="52" spans="1:20" s="344" customFormat="1" ht="19.5" thickTop="1" x14ac:dyDescent="0.3">
      <c r="B52" s="398"/>
      <c r="C52" s="398"/>
      <c r="D52" s="101"/>
      <c r="E52" s="513"/>
      <c r="F52" s="558"/>
      <c r="G52" s="101"/>
      <c r="H52" s="558"/>
      <c r="I52" s="532"/>
      <c r="J52" s="540"/>
      <c r="L52" s="559"/>
      <c r="N52" s="560"/>
      <c r="O52" s="379"/>
      <c r="P52" s="407"/>
      <c r="Q52" s="533"/>
      <c r="R52" s="561" t="s">
        <v>39</v>
      </c>
      <c r="S52" s="382"/>
      <c r="T52" s="382"/>
    </row>
  </sheetData>
  <mergeCells count="3">
    <mergeCell ref="K1:K2"/>
    <mergeCell ref="M1:M2"/>
    <mergeCell ref="Q1:Q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43"/>
  <sheetViews>
    <sheetView topLeftCell="Y1" workbookViewId="0">
      <selection activeCell="AE7" sqref="AE7"/>
    </sheetView>
  </sheetViews>
  <sheetFormatPr baseColWidth="10" defaultColWidth="11.42578125" defaultRowHeight="15.75" x14ac:dyDescent="0.25"/>
  <cols>
    <col min="1" max="1" width="6.85546875" style="562" customWidth="1"/>
    <col min="2" max="2" width="26" style="398" customWidth="1"/>
    <col min="3" max="3" width="17.7109375" style="398" customWidth="1"/>
    <col min="4" max="4" width="13.42578125" style="398" bestFit="1" customWidth="1"/>
    <col min="5" max="5" width="11.28515625" style="577" customWidth="1"/>
    <col min="6" max="6" width="11.42578125" style="578"/>
    <col min="7" max="8" width="11.42578125" style="398"/>
    <col min="9" max="9" width="11" style="398" customWidth="1"/>
    <col min="10" max="10" width="11.42578125" style="398"/>
    <col min="11" max="11" width="31.28515625" style="398" bestFit="1" customWidth="1"/>
    <col min="12" max="12" width="21" style="398" customWidth="1"/>
    <col min="13" max="13" width="15.5703125" style="398" bestFit="1" customWidth="1"/>
    <col min="14" max="14" width="11.28515625" style="398" customWidth="1"/>
    <col min="15" max="16" width="11.42578125" style="398"/>
    <col min="17" max="17" width="11.85546875" style="398" bestFit="1" customWidth="1"/>
    <col min="18" max="18" width="11.42578125" style="398"/>
    <col min="19" max="19" width="15.5703125" style="398" bestFit="1" customWidth="1"/>
    <col min="20" max="20" width="11.42578125" style="398"/>
    <col min="21" max="21" width="28.5703125" style="398" bestFit="1" customWidth="1"/>
    <col min="22" max="22" width="17.42578125" style="398" bestFit="1" customWidth="1"/>
    <col min="23" max="23" width="16.85546875" style="398" bestFit="1" customWidth="1"/>
    <col min="24" max="24" width="11.28515625" style="398" customWidth="1"/>
    <col min="25" max="28" width="11.42578125" style="398"/>
    <col min="29" max="29" width="15.5703125" style="5" bestFit="1" customWidth="1"/>
    <col min="30" max="30" width="11.42578125" style="398"/>
    <col min="31" max="31" width="31.28515625" style="398" bestFit="1" customWidth="1"/>
    <col min="32" max="32" width="19" style="398" customWidth="1"/>
    <col min="33" max="33" width="15.5703125" style="398" bestFit="1" customWidth="1"/>
    <col min="34" max="35" width="11.42578125" style="398"/>
    <col min="36" max="36" width="10.42578125" style="398" customWidth="1"/>
    <col min="37" max="37" width="12.85546875" style="398" bestFit="1" customWidth="1"/>
    <col min="38" max="38" width="11.42578125" style="398"/>
    <col min="39" max="39" width="15.5703125" style="398" bestFit="1" customWidth="1"/>
    <col min="40" max="40" width="11.42578125" style="398"/>
    <col min="41" max="41" width="31.5703125" style="398" customWidth="1"/>
    <col min="42" max="42" width="19.140625" style="398" customWidth="1"/>
    <col min="43" max="43" width="14.28515625" style="398" customWidth="1"/>
    <col min="44" max="44" width="13.7109375" style="398" customWidth="1"/>
    <col min="45" max="45" width="13.28515625" style="398" customWidth="1"/>
    <col min="46" max="46" width="11.7109375" style="398" customWidth="1"/>
    <col min="47" max="47" width="13.85546875" style="398" customWidth="1"/>
    <col min="48" max="48" width="11.5703125" style="398" customWidth="1"/>
    <col min="49" max="49" width="17" style="5" customWidth="1"/>
    <col min="50" max="50" width="12.85546875" style="398" customWidth="1"/>
    <col min="51" max="51" width="34.7109375" style="398" customWidth="1"/>
    <col min="52" max="52" width="17.42578125" style="538" bestFit="1" customWidth="1"/>
    <col min="53" max="53" width="16.42578125" style="398" bestFit="1" customWidth="1"/>
    <col min="54" max="56" width="11.42578125" style="398" customWidth="1"/>
    <col min="57" max="57" width="12.85546875" style="398" bestFit="1" customWidth="1"/>
    <col min="58" max="58" width="14.5703125" style="398" customWidth="1"/>
    <col min="59" max="59" width="19.5703125" style="5" customWidth="1"/>
    <col min="60" max="60" width="11.42578125" style="398" customWidth="1"/>
    <col min="61" max="61" width="28.7109375" style="398" customWidth="1"/>
    <col min="62" max="62" width="19.85546875" style="398" customWidth="1"/>
    <col min="63" max="63" width="14.28515625" style="398" bestFit="1" customWidth="1"/>
    <col min="64" max="64" width="11.5703125" style="398" customWidth="1"/>
    <col min="65" max="65" width="12.5703125" style="398" customWidth="1"/>
    <col min="66" max="66" width="12" style="398" customWidth="1"/>
    <col min="67" max="67" width="12.85546875" style="398" bestFit="1" customWidth="1"/>
    <col min="68" max="68" width="9.5703125" style="398" bestFit="1" customWidth="1"/>
    <col min="69" max="69" width="16" style="5" customWidth="1"/>
    <col min="70" max="70" width="9.85546875" style="398" customWidth="1"/>
    <col min="71" max="71" width="28.5703125" style="398" bestFit="1" customWidth="1"/>
    <col min="72" max="72" width="18.42578125" style="398" customWidth="1"/>
    <col min="73" max="73" width="13.5703125" style="398" customWidth="1"/>
    <col min="74" max="76" width="11.42578125" style="398"/>
    <col min="77" max="77" width="12.85546875" style="398" bestFit="1" customWidth="1"/>
    <col min="78" max="78" width="11.42578125" style="398"/>
    <col min="79" max="79" width="15.5703125" style="5" bestFit="1" customWidth="1"/>
    <col min="80" max="80" width="13.85546875" style="5" customWidth="1"/>
    <col min="81" max="81" width="31" style="398" customWidth="1"/>
    <col min="82" max="82" width="18.42578125" style="398" customWidth="1"/>
    <col min="83" max="83" width="15" style="398" customWidth="1"/>
    <col min="84" max="85" width="11.5703125" style="398" customWidth="1"/>
    <col min="86" max="86" width="11.42578125" style="398"/>
    <col min="87" max="87" width="12.85546875" style="398" bestFit="1" customWidth="1"/>
    <col min="88" max="88" width="11.42578125" style="398"/>
    <col min="89" max="89" width="15.5703125" style="5" bestFit="1" customWidth="1"/>
    <col min="90" max="90" width="11.42578125" style="5"/>
    <col min="91" max="91" width="28.5703125" style="398" bestFit="1" customWidth="1"/>
    <col min="92" max="92" width="18.42578125" style="398" customWidth="1"/>
    <col min="93" max="93" width="15.5703125" style="398" bestFit="1" customWidth="1"/>
    <col min="94" max="94" width="14.85546875" style="398" bestFit="1" customWidth="1"/>
    <col min="95" max="95" width="13" style="398" bestFit="1" customWidth="1"/>
    <col min="96" max="96" width="14.42578125" style="398" bestFit="1" customWidth="1"/>
    <col min="97" max="97" width="13.5703125" style="398" bestFit="1" customWidth="1"/>
    <col min="98" max="98" width="11.42578125" style="398"/>
    <col min="99" max="99" width="15.5703125" style="5" bestFit="1" customWidth="1"/>
    <col min="100" max="100" width="11.42578125" style="398"/>
    <col min="101" max="101" width="28.5703125" style="398" bestFit="1" customWidth="1"/>
    <col min="102" max="102" width="18.42578125" style="398" customWidth="1"/>
    <col min="103" max="103" width="16.85546875" style="398" bestFit="1" customWidth="1"/>
    <col min="104" max="106" width="11.42578125" style="398"/>
    <col min="107" max="107" width="12.85546875" style="398" bestFit="1" customWidth="1"/>
    <col min="108" max="108" width="11.42578125" style="398"/>
    <col min="109" max="109" width="15.5703125" style="5" bestFit="1" customWidth="1"/>
    <col min="110" max="110" width="11.42578125" style="398"/>
    <col min="111" max="111" width="27.85546875" style="398" customWidth="1"/>
    <col min="112" max="112" width="19.7109375" style="398" customWidth="1"/>
    <col min="113" max="113" width="16.85546875" style="398" bestFit="1" customWidth="1"/>
    <col min="114" max="114" width="11.42578125" style="398" customWidth="1"/>
    <col min="115" max="115" width="12" style="398" customWidth="1"/>
    <col min="116" max="116" width="10.5703125" style="398" bestFit="1" customWidth="1"/>
    <col min="117" max="117" width="12.85546875" style="398" bestFit="1" customWidth="1"/>
    <col min="118" max="118" width="9.5703125" style="398" bestFit="1" customWidth="1"/>
    <col min="119" max="119" width="15.5703125" style="5" bestFit="1" customWidth="1"/>
    <col min="120" max="120" width="11.42578125" style="398"/>
    <col min="121" max="121" width="33" style="398" customWidth="1"/>
    <col min="122" max="122" width="18.42578125" style="398" customWidth="1"/>
    <col min="123" max="123" width="13.28515625" style="398" bestFit="1" customWidth="1"/>
    <col min="124" max="124" width="11.42578125" style="398"/>
    <col min="125" max="125" width="13" style="398" bestFit="1" customWidth="1"/>
    <col min="126" max="126" width="11.42578125" style="398"/>
    <col min="127" max="127" width="13.5703125" style="398" bestFit="1" customWidth="1"/>
    <col min="128" max="128" width="11.42578125" style="398"/>
    <col min="129" max="129" width="17.85546875" style="5" customWidth="1"/>
    <col min="130" max="130" width="11.42578125" style="398"/>
    <col min="131" max="131" width="29.140625" style="398" bestFit="1" customWidth="1"/>
    <col min="132" max="132" width="18.28515625" style="398" customWidth="1"/>
    <col min="133" max="133" width="13.7109375" style="398" bestFit="1" customWidth="1"/>
    <col min="134" max="134" width="11.42578125" style="398"/>
    <col min="135" max="135" width="12.42578125" style="398" customWidth="1"/>
    <col min="136" max="136" width="11.42578125" style="398"/>
    <col min="137" max="137" width="13.5703125" style="398" bestFit="1" customWidth="1"/>
    <col min="138" max="138" width="11.42578125" style="398"/>
    <col min="139" max="139" width="15.5703125" style="5" bestFit="1" customWidth="1"/>
    <col min="140" max="140" width="11.42578125" style="398"/>
    <col min="141" max="141" width="31.28515625" style="398" bestFit="1" customWidth="1"/>
    <col min="142" max="142" width="19.7109375" style="398" customWidth="1"/>
    <col min="143" max="143" width="15.5703125" style="398" bestFit="1" customWidth="1"/>
    <col min="144" max="146" width="11.28515625" style="398" customWidth="1"/>
    <col min="147" max="147" width="13.140625" style="398" bestFit="1" customWidth="1"/>
    <col min="148" max="148" width="11.42578125" style="398"/>
    <col min="149" max="149" width="16" style="5" customWidth="1"/>
    <col min="150" max="150" width="11.42578125" style="398"/>
    <col min="151" max="151" width="28.5703125" style="398" bestFit="1" customWidth="1"/>
    <col min="152" max="152" width="19.7109375" style="398" customWidth="1"/>
    <col min="153" max="153" width="16.85546875" style="398" bestFit="1" customWidth="1"/>
    <col min="154" max="155" width="11.28515625" style="398" customWidth="1"/>
    <col min="156" max="156" width="10.5703125" style="398" customWidth="1"/>
    <col min="157" max="157" width="11.28515625" style="398" customWidth="1"/>
    <col min="158" max="158" width="11.42578125" style="398"/>
    <col min="159" max="159" width="15.5703125" style="5" customWidth="1"/>
    <col min="160" max="160" width="11.42578125" style="398"/>
    <col min="161" max="161" width="31" style="398" customWidth="1"/>
    <col min="162" max="162" width="18.42578125" style="398" customWidth="1"/>
    <col min="163" max="163" width="14.28515625" style="398" bestFit="1" customWidth="1"/>
    <col min="164" max="166" width="11.42578125" style="398"/>
    <col min="167" max="167" width="12.85546875" style="398" bestFit="1" customWidth="1"/>
    <col min="168" max="168" width="11.42578125" style="398"/>
    <col min="169" max="169" width="15.5703125" style="5" customWidth="1"/>
    <col min="170" max="170" width="11.42578125" style="398"/>
    <col min="171" max="171" width="30.42578125" style="398" bestFit="1" customWidth="1"/>
    <col min="172" max="172" width="18.42578125" style="398" customWidth="1"/>
    <col min="173" max="173" width="14.28515625" style="398" bestFit="1" customWidth="1"/>
    <col min="174" max="176" width="11.42578125" style="398"/>
    <col min="177" max="177" width="12.85546875" style="398" bestFit="1" customWidth="1"/>
    <col min="178" max="178" width="11.42578125" style="398"/>
    <col min="179" max="179" width="15.5703125" style="5" bestFit="1" customWidth="1"/>
    <col min="180" max="180" width="12.42578125" style="398" bestFit="1" customWidth="1"/>
    <col min="181" max="181" width="27.28515625" style="398" customWidth="1"/>
    <col min="182" max="182" width="18.5703125" style="398" customWidth="1"/>
    <col min="183" max="183" width="16.140625" style="398" customWidth="1"/>
    <col min="184" max="184" width="11.42578125" style="398"/>
    <col min="185" max="185" width="14.140625" style="398" bestFit="1" customWidth="1"/>
    <col min="186" max="186" width="11.42578125" style="398"/>
    <col min="187" max="187" width="12.85546875" style="398" bestFit="1" customWidth="1"/>
    <col min="188" max="188" width="11.42578125" style="398"/>
    <col min="189" max="189" width="16" style="5" customWidth="1"/>
    <col min="190" max="190" width="11.42578125" style="398"/>
    <col min="191" max="191" width="28.5703125" style="398" bestFit="1" customWidth="1"/>
    <col min="192" max="192" width="18.42578125" style="398" customWidth="1"/>
    <col min="193" max="193" width="15.5703125" style="398" bestFit="1" customWidth="1"/>
    <col min="194" max="196" width="11.42578125" style="398"/>
    <col min="197" max="197" width="12.85546875" style="398" bestFit="1" customWidth="1"/>
    <col min="198" max="198" width="11.42578125" style="398"/>
    <col min="199" max="199" width="16" style="5" customWidth="1"/>
    <col min="200" max="200" width="11.42578125" style="398"/>
    <col min="201" max="201" width="31.28515625" style="398" bestFit="1" customWidth="1"/>
    <col min="202" max="202" width="18.140625" style="398" customWidth="1"/>
    <col min="203" max="203" width="16.85546875" style="398" bestFit="1" customWidth="1"/>
    <col min="204" max="206" width="11.42578125" style="398"/>
    <col min="207" max="207" width="13" style="398" bestFit="1" customWidth="1"/>
    <col min="208" max="208" width="11.42578125" style="398"/>
    <col min="209" max="209" width="16.5703125" style="5" customWidth="1"/>
    <col min="210" max="16384" width="11.42578125" style="398"/>
  </cols>
  <sheetData>
    <row r="1" spans="1:209" ht="36.75" customHeight="1" thickBot="1" x14ac:dyDescent="0.7">
      <c r="B1" s="563" t="s">
        <v>40</v>
      </c>
      <c r="C1" s="564"/>
      <c r="D1" s="564"/>
      <c r="E1" s="565"/>
      <c r="F1" s="566"/>
      <c r="G1" s="567"/>
      <c r="H1" s="567"/>
      <c r="I1" s="567"/>
      <c r="K1" s="895" t="s">
        <v>56</v>
      </c>
      <c r="L1" s="895"/>
      <c r="M1" s="895"/>
      <c r="N1" s="895"/>
      <c r="O1" s="895"/>
      <c r="P1" s="895"/>
      <c r="Q1" s="895"/>
      <c r="R1" s="568">
        <f>I1+1</f>
        <v>1</v>
      </c>
      <c r="S1" s="568"/>
      <c r="U1" s="894" t="str">
        <f>K1</f>
        <v>ENTRADAS DEL MES DE  ENERO  2024</v>
      </c>
      <c r="V1" s="894"/>
      <c r="W1" s="894"/>
      <c r="X1" s="894"/>
      <c r="Y1" s="894"/>
      <c r="Z1" s="894"/>
      <c r="AA1" s="894"/>
      <c r="AB1" s="568">
        <f>R1+1</f>
        <v>2</v>
      </c>
      <c r="AC1" s="569"/>
      <c r="AE1" s="894" t="str">
        <f>U1</f>
        <v>ENTRADAS DEL MES DE  ENERO  2024</v>
      </c>
      <c r="AF1" s="894"/>
      <c r="AG1" s="894"/>
      <c r="AH1" s="894"/>
      <c r="AI1" s="894"/>
      <c r="AJ1" s="894"/>
      <c r="AK1" s="894"/>
      <c r="AL1" s="568">
        <f>AB1+1</f>
        <v>3</v>
      </c>
      <c r="AM1" s="568"/>
      <c r="AO1" s="894" t="str">
        <f>AE1</f>
        <v>ENTRADAS DEL MES DE  ENERO  2024</v>
      </c>
      <c r="AP1" s="894"/>
      <c r="AQ1" s="894"/>
      <c r="AR1" s="894"/>
      <c r="AS1" s="894"/>
      <c r="AT1" s="894"/>
      <c r="AU1" s="894"/>
      <c r="AV1" s="568">
        <f>AL1+1</f>
        <v>4</v>
      </c>
      <c r="AW1" s="569"/>
      <c r="AY1" s="894" t="str">
        <f>AO1</f>
        <v>ENTRADAS DEL MES DE  ENERO  2024</v>
      </c>
      <c r="AZ1" s="894"/>
      <c r="BA1" s="894"/>
      <c r="BB1" s="894"/>
      <c r="BC1" s="894"/>
      <c r="BD1" s="894"/>
      <c r="BE1" s="894"/>
      <c r="BF1" s="568">
        <f>AV1+1</f>
        <v>5</v>
      </c>
      <c r="BG1" s="569"/>
      <c r="BI1" s="894" t="str">
        <f>AY1</f>
        <v>ENTRADAS DEL MES DE  ENERO  2024</v>
      </c>
      <c r="BJ1" s="894"/>
      <c r="BK1" s="894"/>
      <c r="BL1" s="894"/>
      <c r="BM1" s="894"/>
      <c r="BN1" s="894"/>
      <c r="BO1" s="894"/>
      <c r="BP1" s="568">
        <f>BF1+1</f>
        <v>6</v>
      </c>
      <c r="BQ1" s="569"/>
      <c r="BS1" s="894" t="str">
        <f>BI1</f>
        <v>ENTRADAS DEL MES DE  ENERO  2024</v>
      </c>
      <c r="BT1" s="894"/>
      <c r="BU1" s="894"/>
      <c r="BV1" s="894"/>
      <c r="BW1" s="894"/>
      <c r="BX1" s="894"/>
      <c r="BY1" s="894"/>
      <c r="BZ1" s="568">
        <f>BP1+1</f>
        <v>7</v>
      </c>
      <c r="CA1" s="570"/>
      <c r="CC1" s="894" t="str">
        <f>BS1</f>
        <v>ENTRADAS DEL MES DE  ENERO  2024</v>
      </c>
      <c r="CD1" s="894"/>
      <c r="CE1" s="894"/>
      <c r="CF1" s="894"/>
      <c r="CG1" s="894"/>
      <c r="CH1" s="894"/>
      <c r="CI1" s="894"/>
      <c r="CJ1" s="568">
        <f>BZ1+1</f>
        <v>8</v>
      </c>
      <c r="CK1" s="570"/>
      <c r="CM1" s="894" t="str">
        <f>CC1</f>
        <v>ENTRADAS DEL MES DE  ENERO  2024</v>
      </c>
      <c r="CN1" s="894"/>
      <c r="CO1" s="894"/>
      <c r="CP1" s="894"/>
      <c r="CQ1" s="894"/>
      <c r="CR1" s="894"/>
      <c r="CS1" s="894"/>
      <c r="CT1" s="568">
        <f>CJ1+1</f>
        <v>9</v>
      </c>
      <c r="CU1" s="569"/>
      <c r="CW1" s="894" t="str">
        <f>CM1</f>
        <v>ENTRADAS DEL MES DE  ENERO  2024</v>
      </c>
      <c r="CX1" s="894"/>
      <c r="CY1" s="894"/>
      <c r="CZ1" s="894"/>
      <c r="DA1" s="894"/>
      <c r="DB1" s="894"/>
      <c r="DC1" s="894"/>
      <c r="DD1" s="568">
        <f>CT1+1</f>
        <v>10</v>
      </c>
      <c r="DE1" s="569"/>
      <c r="DG1" s="894" t="str">
        <f>CW1</f>
        <v>ENTRADAS DEL MES DE  ENERO  2024</v>
      </c>
      <c r="DH1" s="894"/>
      <c r="DI1" s="894"/>
      <c r="DJ1" s="894"/>
      <c r="DK1" s="894"/>
      <c r="DL1" s="894"/>
      <c r="DM1" s="894"/>
      <c r="DN1" s="568">
        <f>DD1+1</f>
        <v>11</v>
      </c>
      <c r="DO1" s="569"/>
      <c r="DQ1" s="894" t="str">
        <f>DG1</f>
        <v>ENTRADAS DEL MES DE  ENERO  2024</v>
      </c>
      <c r="DR1" s="894"/>
      <c r="DS1" s="894"/>
      <c r="DT1" s="894"/>
      <c r="DU1" s="894"/>
      <c r="DV1" s="894"/>
      <c r="DW1" s="894"/>
      <c r="DX1" s="568">
        <f>DN1+1</f>
        <v>12</v>
      </c>
      <c r="DY1" s="570"/>
      <c r="EA1" s="894" t="str">
        <f>DQ1</f>
        <v>ENTRADAS DEL MES DE  ENERO  2024</v>
      </c>
      <c r="EB1" s="894"/>
      <c r="EC1" s="894"/>
      <c r="ED1" s="894"/>
      <c r="EE1" s="894"/>
      <c r="EF1" s="894"/>
      <c r="EG1" s="894"/>
      <c r="EH1" s="568">
        <f>DX1+1</f>
        <v>13</v>
      </c>
      <c r="EI1" s="569"/>
      <c r="EK1" s="894" t="str">
        <f>EA1</f>
        <v>ENTRADAS DEL MES DE  ENERO  2024</v>
      </c>
      <c r="EL1" s="894"/>
      <c r="EM1" s="894"/>
      <c r="EN1" s="894"/>
      <c r="EO1" s="894"/>
      <c r="EP1" s="894"/>
      <c r="EQ1" s="894"/>
      <c r="ER1" s="568">
        <f>EH1+1</f>
        <v>14</v>
      </c>
      <c r="ES1" s="569"/>
      <c r="EU1" s="894" t="str">
        <f>EK1</f>
        <v>ENTRADAS DEL MES DE  ENERO  2024</v>
      </c>
      <c r="EV1" s="894"/>
      <c r="EW1" s="894"/>
      <c r="EX1" s="894"/>
      <c r="EY1" s="894"/>
      <c r="EZ1" s="894"/>
      <c r="FA1" s="894"/>
      <c r="FB1" s="568">
        <f>ER1+1</f>
        <v>15</v>
      </c>
      <c r="FC1" s="569"/>
      <c r="FE1" s="894" t="str">
        <f>EU1</f>
        <v>ENTRADAS DEL MES DE  ENERO  2024</v>
      </c>
      <c r="FF1" s="894"/>
      <c r="FG1" s="894"/>
      <c r="FH1" s="894"/>
      <c r="FI1" s="894"/>
      <c r="FJ1" s="894"/>
      <c r="FK1" s="894"/>
      <c r="FL1" s="568">
        <f>FB1+1</f>
        <v>16</v>
      </c>
      <c r="FM1" s="569"/>
      <c r="FO1" s="894" t="str">
        <f>FE1</f>
        <v>ENTRADAS DEL MES DE  ENERO  2024</v>
      </c>
      <c r="FP1" s="894"/>
      <c r="FQ1" s="894"/>
      <c r="FR1" s="894"/>
      <c r="FS1" s="894"/>
      <c r="FT1" s="894"/>
      <c r="FU1" s="894"/>
      <c r="FV1" s="568">
        <f>FL1+1</f>
        <v>17</v>
      </c>
      <c r="FW1" s="569"/>
      <c r="FY1" s="894" t="str">
        <f>FO1</f>
        <v>ENTRADAS DEL MES DE  ENERO  2024</v>
      </c>
      <c r="FZ1" s="894"/>
      <c r="GA1" s="894"/>
      <c r="GB1" s="894"/>
      <c r="GC1" s="894"/>
      <c r="GD1" s="894"/>
      <c r="GE1" s="894"/>
      <c r="GF1" s="568">
        <f>FV1+1</f>
        <v>18</v>
      </c>
      <c r="GG1" s="569"/>
      <c r="GH1" s="398" t="s">
        <v>41</v>
      </c>
      <c r="GI1" s="894" t="str">
        <f>FY1</f>
        <v>ENTRADAS DEL MES DE  ENERO  2024</v>
      </c>
      <c r="GJ1" s="894"/>
      <c r="GK1" s="894"/>
      <c r="GL1" s="894"/>
      <c r="GM1" s="894"/>
      <c r="GN1" s="894"/>
      <c r="GO1" s="894"/>
      <c r="GP1" s="568">
        <f>GF1+1</f>
        <v>19</v>
      </c>
      <c r="GQ1" s="569"/>
      <c r="GS1" s="894" t="str">
        <f>GI1</f>
        <v>ENTRADAS DEL MES DE  ENERO  2024</v>
      </c>
      <c r="GT1" s="894"/>
      <c r="GU1" s="894"/>
      <c r="GV1" s="894"/>
      <c r="GW1" s="894"/>
      <c r="GX1" s="894"/>
      <c r="GY1" s="894"/>
      <c r="GZ1" s="568">
        <f>GP1+1</f>
        <v>20</v>
      </c>
      <c r="HA1" s="569"/>
    </row>
    <row r="2" spans="1:209" ht="17.25" thickTop="1" thickBot="1" x14ac:dyDescent="0.3">
      <c r="A2" s="571" t="s">
        <v>42</v>
      </c>
      <c r="B2" s="296" t="s">
        <v>4</v>
      </c>
      <c r="C2" s="385" t="s">
        <v>30</v>
      </c>
      <c r="D2" s="572"/>
      <c r="E2" s="573" t="s">
        <v>31</v>
      </c>
      <c r="F2" s="574" t="s">
        <v>32</v>
      </c>
      <c r="G2" s="272" t="s">
        <v>33</v>
      </c>
      <c r="H2" s="575" t="s">
        <v>34</v>
      </c>
      <c r="I2" s="296" t="s">
        <v>35</v>
      </c>
      <c r="CC2" s="398" t="s">
        <v>22</v>
      </c>
    </row>
    <row r="3" spans="1:209" ht="17.25" thickTop="1" thickBot="1" x14ac:dyDescent="0.3">
      <c r="D3" s="576"/>
      <c r="F3" s="322"/>
      <c r="G3" s="6"/>
      <c r="H3" s="341"/>
      <c r="I3" s="578">
        <v>0</v>
      </c>
      <c r="K3" s="579" t="s">
        <v>4</v>
      </c>
      <c r="L3" s="579" t="s">
        <v>5</v>
      </c>
      <c r="M3" s="579"/>
      <c r="N3" s="579" t="s">
        <v>11</v>
      </c>
      <c r="O3" s="579" t="s">
        <v>32</v>
      </c>
      <c r="P3" s="579" t="s">
        <v>9</v>
      </c>
      <c r="Q3" s="580" t="s">
        <v>43</v>
      </c>
      <c r="R3" s="581" t="s">
        <v>35</v>
      </c>
      <c r="S3" s="582"/>
      <c r="U3" s="579" t="s">
        <v>41</v>
      </c>
      <c r="V3" s="579" t="s">
        <v>5</v>
      </c>
      <c r="W3" s="579"/>
      <c r="X3" s="579" t="s">
        <v>11</v>
      </c>
      <c r="Y3" s="579" t="s">
        <v>32</v>
      </c>
      <c r="Z3" s="579" t="s">
        <v>9</v>
      </c>
      <c r="AA3" s="580" t="s">
        <v>43</v>
      </c>
      <c r="AB3" s="581" t="s">
        <v>35</v>
      </c>
      <c r="AC3" s="583"/>
      <c r="AE3" s="579" t="s">
        <v>4</v>
      </c>
      <c r="AF3" s="579" t="s">
        <v>5</v>
      </c>
      <c r="AG3" s="579"/>
      <c r="AH3" s="579" t="s">
        <v>11</v>
      </c>
      <c r="AI3" s="579" t="s">
        <v>32</v>
      </c>
      <c r="AJ3" s="579" t="s">
        <v>9</v>
      </c>
      <c r="AK3" s="580" t="s">
        <v>43</v>
      </c>
      <c r="AL3" s="581" t="s">
        <v>35</v>
      </c>
      <c r="AM3" s="582"/>
      <c r="AO3" s="579" t="s">
        <v>4</v>
      </c>
      <c r="AP3" s="579" t="s">
        <v>5</v>
      </c>
      <c r="AQ3" s="579"/>
      <c r="AR3" s="579" t="s">
        <v>11</v>
      </c>
      <c r="AS3" s="579" t="s">
        <v>32</v>
      </c>
      <c r="AT3" s="579" t="s">
        <v>9</v>
      </c>
      <c r="AU3" s="580" t="s">
        <v>43</v>
      </c>
      <c r="AV3" s="581" t="s">
        <v>35</v>
      </c>
      <c r="AW3" s="583"/>
      <c r="AY3" s="579" t="s">
        <v>4</v>
      </c>
      <c r="AZ3" s="584" t="s">
        <v>5</v>
      </c>
      <c r="BA3" s="579"/>
      <c r="BB3" s="579" t="s">
        <v>11</v>
      </c>
      <c r="BC3" s="579" t="s">
        <v>32</v>
      </c>
      <c r="BD3" s="579" t="s">
        <v>9</v>
      </c>
      <c r="BE3" s="580" t="s">
        <v>43</v>
      </c>
      <c r="BF3" s="581" t="s">
        <v>35</v>
      </c>
      <c r="BG3" s="583"/>
      <c r="BI3" s="579" t="s">
        <v>4</v>
      </c>
      <c r="BJ3" s="579" t="s">
        <v>5</v>
      </c>
      <c r="BK3" s="579"/>
      <c r="BL3" s="579" t="s">
        <v>11</v>
      </c>
      <c r="BM3" s="579" t="s">
        <v>32</v>
      </c>
      <c r="BN3" s="579" t="s">
        <v>9</v>
      </c>
      <c r="BO3" s="580" t="s">
        <v>43</v>
      </c>
      <c r="BP3" s="581" t="s">
        <v>35</v>
      </c>
      <c r="BQ3" s="583"/>
      <c r="BS3" s="579" t="s">
        <v>4</v>
      </c>
      <c r="BT3" s="579" t="s">
        <v>5</v>
      </c>
      <c r="BU3" s="579"/>
      <c r="BV3" s="579" t="s">
        <v>11</v>
      </c>
      <c r="BW3" s="579" t="s">
        <v>32</v>
      </c>
      <c r="BX3" s="579" t="s">
        <v>9</v>
      </c>
      <c r="BY3" s="580" t="s">
        <v>43</v>
      </c>
      <c r="BZ3" s="581" t="s">
        <v>35</v>
      </c>
      <c r="CC3" s="579" t="s">
        <v>4</v>
      </c>
      <c r="CD3" s="579" t="s">
        <v>5</v>
      </c>
      <c r="CE3" s="579"/>
      <c r="CF3" s="579" t="s">
        <v>11</v>
      </c>
      <c r="CG3" s="579" t="s">
        <v>32</v>
      </c>
      <c r="CH3" s="579" t="s">
        <v>9</v>
      </c>
      <c r="CI3" s="580" t="s">
        <v>43</v>
      </c>
      <c r="CJ3" s="581" t="s">
        <v>35</v>
      </c>
      <c r="CM3" s="579" t="s">
        <v>4</v>
      </c>
      <c r="CN3" s="579" t="s">
        <v>5</v>
      </c>
      <c r="CO3" s="579"/>
      <c r="CP3" s="579" t="s">
        <v>11</v>
      </c>
      <c r="CQ3" s="579" t="s">
        <v>32</v>
      </c>
      <c r="CR3" s="579" t="s">
        <v>9</v>
      </c>
      <c r="CS3" s="580" t="s">
        <v>43</v>
      </c>
      <c r="CT3" s="581" t="s">
        <v>35</v>
      </c>
      <c r="CU3" s="583"/>
      <c r="CW3" s="579" t="s">
        <v>4</v>
      </c>
      <c r="CX3" s="579" t="s">
        <v>5</v>
      </c>
      <c r="CY3" s="579"/>
      <c r="CZ3" s="579" t="s">
        <v>11</v>
      </c>
      <c r="DA3" s="579" t="s">
        <v>32</v>
      </c>
      <c r="DB3" s="579" t="s">
        <v>9</v>
      </c>
      <c r="DC3" s="580" t="s">
        <v>43</v>
      </c>
      <c r="DD3" s="581" t="s">
        <v>35</v>
      </c>
      <c r="DE3" s="583"/>
      <c r="DG3" s="579" t="s">
        <v>4</v>
      </c>
      <c r="DH3" s="579" t="s">
        <v>5</v>
      </c>
      <c r="DI3" s="579"/>
      <c r="DJ3" s="579" t="s">
        <v>11</v>
      </c>
      <c r="DK3" s="579" t="s">
        <v>32</v>
      </c>
      <c r="DL3" s="579" t="s">
        <v>9</v>
      </c>
      <c r="DM3" s="580" t="s">
        <v>43</v>
      </c>
      <c r="DN3" s="581" t="s">
        <v>35</v>
      </c>
      <c r="DO3" s="583"/>
      <c r="DQ3" s="579" t="s">
        <v>4</v>
      </c>
      <c r="DR3" s="579" t="s">
        <v>5</v>
      </c>
      <c r="DS3" s="579"/>
      <c r="DT3" s="579" t="s">
        <v>11</v>
      </c>
      <c r="DU3" s="579" t="s">
        <v>32</v>
      </c>
      <c r="DV3" s="579" t="s">
        <v>9</v>
      </c>
      <c r="DW3" s="580" t="s">
        <v>43</v>
      </c>
      <c r="DX3" s="581" t="s">
        <v>35</v>
      </c>
      <c r="EA3" s="579" t="s">
        <v>4</v>
      </c>
      <c r="EB3" s="579" t="s">
        <v>5</v>
      </c>
      <c r="EC3" s="579"/>
      <c r="ED3" s="579" t="s">
        <v>11</v>
      </c>
      <c r="EE3" s="579" t="s">
        <v>32</v>
      </c>
      <c r="EF3" s="579" t="s">
        <v>9</v>
      </c>
      <c r="EG3" s="580" t="s">
        <v>43</v>
      </c>
      <c r="EH3" s="581" t="s">
        <v>35</v>
      </c>
      <c r="EI3" s="583"/>
      <c r="EK3" s="579" t="s">
        <v>4</v>
      </c>
      <c r="EL3" s="579" t="s">
        <v>5</v>
      </c>
      <c r="EM3" s="579"/>
      <c r="EN3" s="579" t="s">
        <v>11</v>
      </c>
      <c r="EO3" s="579" t="s">
        <v>32</v>
      </c>
      <c r="EP3" s="579" t="s">
        <v>9</v>
      </c>
      <c r="EQ3" s="580" t="s">
        <v>43</v>
      </c>
      <c r="ER3" s="581" t="s">
        <v>35</v>
      </c>
      <c r="ES3" s="583"/>
      <c r="EU3" s="579" t="s">
        <v>4</v>
      </c>
      <c r="EV3" s="579" t="s">
        <v>5</v>
      </c>
      <c r="EW3" s="579"/>
      <c r="EX3" s="579" t="s">
        <v>11</v>
      </c>
      <c r="EY3" s="579" t="s">
        <v>32</v>
      </c>
      <c r="EZ3" s="579" t="s">
        <v>9</v>
      </c>
      <c r="FA3" s="580" t="s">
        <v>43</v>
      </c>
      <c r="FB3" s="581" t="s">
        <v>35</v>
      </c>
      <c r="FC3" s="583"/>
      <c r="FE3" s="579" t="s">
        <v>4</v>
      </c>
      <c r="FF3" s="579" t="s">
        <v>5</v>
      </c>
      <c r="FG3" s="579"/>
      <c r="FH3" s="579" t="s">
        <v>11</v>
      </c>
      <c r="FI3" s="579" t="s">
        <v>32</v>
      </c>
      <c r="FJ3" s="579" t="s">
        <v>9</v>
      </c>
      <c r="FK3" s="580" t="s">
        <v>43</v>
      </c>
      <c r="FL3" s="581" t="s">
        <v>35</v>
      </c>
      <c r="FM3" s="583"/>
      <c r="FO3" s="579" t="s">
        <v>4</v>
      </c>
      <c r="FP3" s="579" t="s">
        <v>5</v>
      </c>
      <c r="FQ3" s="579"/>
      <c r="FR3" s="579" t="s">
        <v>11</v>
      </c>
      <c r="FS3" s="579" t="s">
        <v>32</v>
      </c>
      <c r="FT3" s="579" t="s">
        <v>9</v>
      </c>
      <c r="FU3" s="580" t="s">
        <v>43</v>
      </c>
      <c r="FV3" s="581" t="s">
        <v>35</v>
      </c>
      <c r="FW3" s="583"/>
      <c r="FY3" s="579" t="s">
        <v>4</v>
      </c>
      <c r="FZ3" s="579" t="s">
        <v>5</v>
      </c>
      <c r="GA3" s="579"/>
      <c r="GB3" s="579" t="s">
        <v>11</v>
      </c>
      <c r="GC3" s="579" t="s">
        <v>32</v>
      </c>
      <c r="GD3" s="579" t="s">
        <v>9</v>
      </c>
      <c r="GE3" s="580" t="s">
        <v>43</v>
      </c>
      <c r="GF3" s="581" t="s">
        <v>35</v>
      </c>
      <c r="GG3" s="583"/>
      <c r="GI3" s="579" t="s">
        <v>4</v>
      </c>
      <c r="GJ3" s="579" t="s">
        <v>5</v>
      </c>
      <c r="GK3" s="579"/>
      <c r="GL3" s="579" t="s">
        <v>11</v>
      </c>
      <c r="GM3" s="579" t="s">
        <v>32</v>
      </c>
      <c r="GN3" s="579" t="s">
        <v>9</v>
      </c>
      <c r="GO3" s="580" t="s">
        <v>43</v>
      </c>
      <c r="GP3" s="581" t="s">
        <v>35</v>
      </c>
      <c r="GQ3" s="583"/>
      <c r="GS3" s="579" t="s">
        <v>4</v>
      </c>
      <c r="GT3" s="579" t="s">
        <v>5</v>
      </c>
      <c r="GU3" s="579"/>
      <c r="GV3" s="579" t="s">
        <v>11</v>
      </c>
      <c r="GW3" s="579" t="s">
        <v>32</v>
      </c>
      <c r="GX3" s="579" t="s">
        <v>9</v>
      </c>
      <c r="GY3" s="580" t="s">
        <v>43</v>
      </c>
      <c r="GZ3" s="581" t="s">
        <v>35</v>
      </c>
      <c r="HA3" s="583"/>
    </row>
    <row r="4" spans="1:209" ht="22.5" customHeight="1" thickTop="1" thickBot="1" x14ac:dyDescent="0.3">
      <c r="A4" s="562">
        <v>1</v>
      </c>
      <c r="B4" s="718" t="str">
        <f t="shared" ref="B4:I4" si="0">K5</f>
        <v xml:space="preserve">SAM FARMS </v>
      </c>
      <c r="C4" s="718" t="str">
        <f t="shared" si="0"/>
        <v xml:space="preserve">I B P </v>
      </c>
      <c r="D4" s="723" t="str">
        <f t="shared" si="0"/>
        <v>PED. 108079099</v>
      </c>
      <c r="E4" s="719">
        <f t="shared" si="0"/>
        <v>45297</v>
      </c>
      <c r="F4" s="724">
        <f t="shared" si="0"/>
        <v>19070.05</v>
      </c>
      <c r="G4" s="721">
        <f t="shared" si="0"/>
        <v>20</v>
      </c>
      <c r="H4" s="725">
        <f t="shared" si="0"/>
        <v>19159.2</v>
      </c>
      <c r="I4" s="720">
        <f t="shared" si="0"/>
        <v>-89.150000000001455</v>
      </c>
      <c r="L4" s="398" t="s">
        <v>44</v>
      </c>
      <c r="Q4" s="585"/>
      <c r="V4" s="398" t="s">
        <v>44</v>
      </c>
      <c r="AA4" s="585"/>
      <c r="AF4" s="398" t="s">
        <v>44</v>
      </c>
      <c r="AK4" s="585"/>
      <c r="AP4" s="398" t="s">
        <v>44</v>
      </c>
      <c r="AU4" s="6"/>
      <c r="AZ4" s="398" t="s">
        <v>44</v>
      </c>
      <c r="BE4" s="585"/>
      <c r="BJ4" s="398" t="s">
        <v>44</v>
      </c>
      <c r="BO4" s="6"/>
      <c r="BT4" s="6" t="s">
        <v>45</v>
      </c>
      <c r="BY4" s="585"/>
      <c r="CD4" s="398" t="s">
        <v>44</v>
      </c>
      <c r="CI4" s="585"/>
      <c r="CN4" s="398" t="s">
        <v>44</v>
      </c>
      <c r="CS4" s="6"/>
      <c r="CX4" s="398" t="s">
        <v>44</v>
      </c>
      <c r="DC4" s="585"/>
      <c r="DH4" s="398" t="s">
        <v>44</v>
      </c>
      <c r="DM4" s="585"/>
      <c r="DR4" s="398" t="s">
        <v>44</v>
      </c>
      <c r="DW4" s="585"/>
      <c r="EB4" s="398" t="s">
        <v>44</v>
      </c>
      <c r="EG4" s="586"/>
      <c r="EL4" s="398" t="s">
        <v>46</v>
      </c>
      <c r="EQ4" s="586"/>
      <c r="EV4" s="6" t="s">
        <v>47</v>
      </c>
      <c r="FA4" s="6"/>
      <c r="FF4" s="6" t="s">
        <v>44</v>
      </c>
      <c r="FI4" s="538"/>
      <c r="FJ4" s="587"/>
      <c r="FK4" s="585"/>
      <c r="FP4" s="398" t="s">
        <v>44</v>
      </c>
      <c r="FU4" s="6"/>
      <c r="FZ4" s="398" t="s">
        <v>44</v>
      </c>
      <c r="GE4" s="6"/>
      <c r="GF4" s="511"/>
      <c r="GG4" s="588"/>
      <c r="GJ4" s="398" t="s">
        <v>44</v>
      </c>
      <c r="GO4" s="585"/>
      <c r="GT4" s="398" t="s">
        <v>44</v>
      </c>
      <c r="GY4" s="585"/>
    </row>
    <row r="5" spans="1:209" ht="22.5" customHeight="1" x14ac:dyDescent="0.3">
      <c r="A5" s="562">
        <v>2</v>
      </c>
      <c r="B5" s="718" t="str">
        <f t="shared" ref="B5:H5" si="1">U5</f>
        <v>SEABOARD FOODS</v>
      </c>
      <c r="C5" s="718" t="str">
        <f t="shared" si="1"/>
        <v>Seaboard</v>
      </c>
      <c r="D5" s="723" t="str">
        <f t="shared" si="1"/>
        <v>PED. 108139656</v>
      </c>
      <c r="E5" s="719">
        <f t="shared" si="1"/>
        <v>45300</v>
      </c>
      <c r="F5" s="724">
        <f t="shared" si="1"/>
        <v>18756.12</v>
      </c>
      <c r="G5" s="721">
        <f t="shared" si="1"/>
        <v>21</v>
      </c>
      <c r="H5" s="725">
        <f t="shared" si="1"/>
        <v>18773.099999999999</v>
      </c>
      <c r="I5" s="720">
        <f>AB5</f>
        <v>-16.979999999999563</v>
      </c>
      <c r="K5" s="604" t="s">
        <v>62</v>
      </c>
      <c r="L5" s="808" t="s">
        <v>63</v>
      </c>
      <c r="M5" s="590" t="s">
        <v>64</v>
      </c>
      <c r="N5" s="591">
        <v>45297</v>
      </c>
      <c r="O5" s="592">
        <v>19070.05</v>
      </c>
      <c r="P5" s="593">
        <v>20</v>
      </c>
      <c r="Q5" s="594">
        <v>19159.2</v>
      </c>
      <c r="R5" s="595">
        <f>O5-Q5</f>
        <v>-89.150000000001455</v>
      </c>
      <c r="S5" s="596"/>
      <c r="U5" s="589" t="s">
        <v>69</v>
      </c>
      <c r="V5" s="852" t="s">
        <v>70</v>
      </c>
      <c r="W5" s="599" t="s">
        <v>71</v>
      </c>
      <c r="X5" s="591">
        <v>45300</v>
      </c>
      <c r="Y5" s="592">
        <v>18756.12</v>
      </c>
      <c r="Z5" s="593">
        <v>21</v>
      </c>
      <c r="AA5" s="594">
        <v>18773.099999999999</v>
      </c>
      <c r="AB5" s="595">
        <f>Y5-AA5</f>
        <v>-16.979999999999563</v>
      </c>
      <c r="AC5" s="596"/>
      <c r="AE5" s="604" t="s">
        <v>62</v>
      </c>
      <c r="AF5" s="911" t="s">
        <v>63</v>
      </c>
      <c r="AG5" s="599" t="s">
        <v>80</v>
      </c>
      <c r="AH5" s="600">
        <v>45303</v>
      </c>
      <c r="AI5" s="601">
        <v>18583.88</v>
      </c>
      <c r="AJ5" s="602">
        <v>20</v>
      </c>
      <c r="AK5" s="603">
        <v>18501.04</v>
      </c>
      <c r="AL5" s="595">
        <f>AI5-AK5</f>
        <v>82.840000000000146</v>
      </c>
      <c r="AM5" s="595"/>
      <c r="AO5" s="604"/>
      <c r="AP5" s="722"/>
      <c r="AQ5" s="599"/>
      <c r="AR5" s="600"/>
      <c r="AS5" s="601"/>
      <c r="AT5" s="602"/>
      <c r="AU5" s="603"/>
      <c r="AV5" s="595">
        <f>AS5-AU5</f>
        <v>0</v>
      </c>
      <c r="AW5" s="595"/>
      <c r="AY5" s="604"/>
      <c r="AZ5" s="602"/>
      <c r="BA5" s="599"/>
      <c r="BB5" s="605"/>
      <c r="BC5" s="601"/>
      <c r="BD5" s="602"/>
      <c r="BE5" s="603"/>
      <c r="BF5" s="595">
        <f>BC5-BE5</f>
        <v>0</v>
      </c>
      <c r="BG5" s="596"/>
      <c r="BI5" s="589"/>
      <c r="BJ5" s="593"/>
      <c r="BK5" s="597"/>
      <c r="BL5" s="591"/>
      <c r="BM5" s="592"/>
      <c r="BN5" s="593"/>
      <c r="BO5" s="594"/>
      <c r="BP5" s="595">
        <f>BM5-BO5</f>
        <v>0</v>
      </c>
      <c r="BQ5" s="596"/>
      <c r="BS5" s="606"/>
      <c r="BT5" s="593"/>
      <c r="BU5" s="597"/>
      <c r="BV5" s="591"/>
      <c r="BW5" s="592"/>
      <c r="BX5" s="593"/>
      <c r="BY5" s="594"/>
      <c r="BZ5" s="595">
        <f>BW5-BY5</f>
        <v>0</v>
      </c>
      <c r="CA5" s="596"/>
      <c r="CB5" s="607"/>
      <c r="CC5" s="608"/>
      <c r="CD5" s="609"/>
      <c r="CE5" s="597"/>
      <c r="CF5" s="591"/>
      <c r="CG5" s="592"/>
      <c r="CH5" s="593"/>
      <c r="CI5" s="594"/>
      <c r="CJ5" s="595">
        <f>CG5-CI5</f>
        <v>0</v>
      </c>
      <c r="CK5" s="607"/>
      <c r="CL5" s="607"/>
      <c r="CM5" s="610"/>
      <c r="CN5" s="609"/>
      <c r="CO5" s="590"/>
      <c r="CP5" s="591"/>
      <c r="CQ5" s="592"/>
      <c r="CR5" s="593"/>
      <c r="CS5" s="594"/>
      <c r="CT5" s="595">
        <f>CQ5-CS5</f>
        <v>0</v>
      </c>
      <c r="CU5" s="596"/>
      <c r="CW5" s="608"/>
      <c r="CX5" s="593"/>
      <c r="CY5" s="590"/>
      <c r="CZ5" s="591"/>
      <c r="DA5" s="592"/>
      <c r="DB5" s="593"/>
      <c r="DC5" s="594"/>
      <c r="DD5" s="595">
        <f>DA5-DC5</f>
        <v>0</v>
      </c>
      <c r="DE5" s="596"/>
      <c r="DG5" s="608"/>
      <c r="DH5" s="593"/>
      <c r="DI5" s="590"/>
      <c r="DJ5" s="591"/>
      <c r="DK5" s="592"/>
      <c r="DL5" s="593"/>
      <c r="DM5" s="594"/>
      <c r="DN5" s="595">
        <f>DK5-DM5</f>
        <v>0</v>
      </c>
      <c r="DO5" s="596"/>
      <c r="DQ5" s="611"/>
      <c r="DR5" s="602"/>
      <c r="DS5" s="597"/>
      <c r="DT5" s="591"/>
      <c r="DU5" s="592"/>
      <c r="DV5" s="593"/>
      <c r="DW5" s="594"/>
      <c r="DX5" s="595">
        <f>DU5-DW5</f>
        <v>0</v>
      </c>
      <c r="DY5" s="607"/>
      <c r="EA5" s="608"/>
      <c r="EB5" s="602"/>
      <c r="EC5" s="597"/>
      <c r="ED5" s="591"/>
      <c r="EE5" s="592"/>
      <c r="EF5" s="593"/>
      <c r="EG5" s="594"/>
      <c r="EH5" s="595">
        <f>EE5-EG5</f>
        <v>0</v>
      </c>
      <c r="EI5" s="596"/>
      <c r="EJ5" s="398" t="s">
        <v>48</v>
      </c>
      <c r="EK5" s="598"/>
      <c r="EL5" s="602"/>
      <c r="EM5" s="597"/>
      <c r="EN5" s="591"/>
      <c r="EO5" s="592"/>
      <c r="EP5" s="593"/>
      <c r="EQ5" s="594"/>
      <c r="ER5" s="595">
        <f>EO5-EQ5</f>
        <v>0</v>
      </c>
      <c r="ES5" s="596"/>
      <c r="ET5" s="398" t="s">
        <v>48</v>
      </c>
      <c r="EU5" s="608"/>
      <c r="EV5" s="602"/>
      <c r="EW5" s="590"/>
      <c r="EX5" s="591"/>
      <c r="EY5" s="592"/>
      <c r="EZ5" s="593"/>
      <c r="FA5" s="612"/>
      <c r="FB5" s="595">
        <f>EY5-FA5</f>
        <v>0</v>
      </c>
      <c r="FC5" s="596"/>
      <c r="FE5" s="589"/>
      <c r="FF5" s="602"/>
      <c r="FG5" s="597"/>
      <c r="FH5" s="591"/>
      <c r="FI5" s="592"/>
      <c r="FJ5" s="593"/>
      <c r="FK5" s="612"/>
      <c r="FL5" s="595">
        <f>FI5-FK5</f>
        <v>0</v>
      </c>
      <c r="FM5" s="596"/>
      <c r="FO5" s="589"/>
      <c r="FP5" s="593"/>
      <c r="FQ5" s="597"/>
      <c r="FR5" s="591"/>
      <c r="FS5" s="592"/>
      <c r="FT5" s="593"/>
      <c r="FU5" s="612"/>
      <c r="FV5" s="595">
        <f>FS5-FU5</f>
        <v>0</v>
      </c>
      <c r="FW5" s="596"/>
      <c r="FY5" s="611"/>
      <c r="FZ5" s="593"/>
      <c r="GA5" s="597"/>
      <c r="GB5" s="591"/>
      <c r="GC5" s="592"/>
      <c r="GD5" s="593"/>
      <c r="GE5" s="594"/>
      <c r="GF5" s="595">
        <f>GC5-GE5</f>
        <v>0</v>
      </c>
      <c r="GG5" s="596"/>
      <c r="GI5" s="613"/>
      <c r="GJ5" s="602"/>
      <c r="GK5" s="597"/>
      <c r="GL5" s="614"/>
      <c r="GM5" s="592"/>
      <c r="GN5" s="593"/>
      <c r="GO5" s="594"/>
      <c r="GP5" s="595">
        <f>GM5-GO5</f>
        <v>0</v>
      </c>
      <c r="GQ5" s="596"/>
      <c r="GS5" s="615"/>
      <c r="GT5" s="593"/>
      <c r="GU5" s="593"/>
      <c r="GV5" s="614"/>
      <c r="GW5" s="592"/>
      <c r="GX5" s="593"/>
      <c r="GY5" s="594"/>
      <c r="GZ5" s="595">
        <f>GW5-GY5</f>
        <v>0</v>
      </c>
      <c r="HA5" s="596"/>
    </row>
    <row r="6" spans="1:209" ht="22.5" customHeight="1" thickBot="1" x14ac:dyDescent="0.35">
      <c r="A6" s="562">
        <v>3</v>
      </c>
      <c r="B6" s="718" t="str">
        <f t="shared" ref="B6:H6" si="2">AE5</f>
        <v xml:space="preserve">SAM FARMS </v>
      </c>
      <c r="C6" s="718" t="str">
        <f t="shared" si="2"/>
        <v xml:space="preserve">I B P </v>
      </c>
      <c r="D6" s="723" t="str">
        <f t="shared" si="2"/>
        <v>PED. 108305693</v>
      </c>
      <c r="E6" s="719">
        <f t="shared" si="2"/>
        <v>45303</v>
      </c>
      <c r="F6" s="724">
        <f t="shared" si="2"/>
        <v>18583.88</v>
      </c>
      <c r="G6" s="721">
        <f t="shared" si="2"/>
        <v>20</v>
      </c>
      <c r="H6" s="725">
        <f t="shared" si="2"/>
        <v>18501.04</v>
      </c>
      <c r="I6" s="720">
        <f>AL5</f>
        <v>82.840000000000146</v>
      </c>
      <c r="K6" s="616">
        <v>12028</v>
      </c>
      <c r="L6" s="617"/>
      <c r="M6" s="589"/>
      <c r="N6" s="589"/>
      <c r="O6" s="589"/>
      <c r="P6" s="589"/>
      <c r="Q6" s="593"/>
      <c r="S6" s="5"/>
      <c r="U6" s="616" t="s">
        <v>72</v>
      </c>
      <c r="V6" s="617"/>
      <c r="W6" s="589"/>
      <c r="X6" s="589"/>
      <c r="Y6" s="589"/>
      <c r="Z6" s="589"/>
      <c r="AA6" s="593"/>
      <c r="AE6" s="618">
        <v>12031</v>
      </c>
      <c r="AF6" s="617"/>
      <c r="AG6" s="589"/>
      <c r="AH6" s="589"/>
      <c r="AI6" s="589"/>
      <c r="AJ6" s="589"/>
      <c r="AK6" s="593"/>
      <c r="AO6" s="618"/>
      <c r="AP6" s="619"/>
      <c r="AQ6" s="598"/>
      <c r="AR6" s="598"/>
      <c r="AS6" s="598"/>
      <c r="AT6" s="598"/>
      <c r="AU6" s="602"/>
      <c r="AW6" s="398"/>
      <c r="AY6" s="620"/>
      <c r="AZ6" s="617"/>
      <c r="BA6" s="589"/>
      <c r="BB6" s="589"/>
      <c r="BC6" s="589"/>
      <c r="BD6" s="589"/>
      <c r="BE6" s="593"/>
      <c r="BI6" s="620"/>
      <c r="BJ6" s="617"/>
      <c r="BK6" s="589"/>
      <c r="BL6" s="589"/>
      <c r="BM6" s="589"/>
      <c r="BN6" s="589"/>
      <c r="BO6" s="593"/>
      <c r="BQ6" s="607"/>
      <c r="BS6" s="621"/>
      <c r="BT6" s="617"/>
      <c r="BU6" s="589"/>
      <c r="BV6" s="589"/>
      <c r="BW6" s="589"/>
      <c r="BX6" s="589"/>
      <c r="BY6" s="593"/>
      <c r="CA6" s="607"/>
      <c r="CB6" s="607"/>
      <c r="CC6" s="622"/>
      <c r="CD6" s="617"/>
      <c r="CE6" s="589"/>
      <c r="CF6" s="589"/>
      <c r="CG6" s="589"/>
      <c r="CH6" s="589"/>
      <c r="CI6" s="593"/>
      <c r="CK6" s="607"/>
      <c r="CL6" s="607"/>
      <c r="CM6" s="621"/>
      <c r="CN6" s="623"/>
      <c r="CO6" s="589"/>
      <c r="CP6" s="589"/>
      <c r="CQ6" s="589"/>
      <c r="CR6" s="589"/>
      <c r="CS6" s="593"/>
      <c r="CU6" s="607"/>
      <c r="CW6" s="622"/>
      <c r="CX6" s="617"/>
      <c r="CY6" s="589"/>
      <c r="CZ6" s="589"/>
      <c r="DA6" s="589"/>
      <c r="DB6" s="589"/>
      <c r="DC6" s="593"/>
      <c r="DE6" s="607"/>
      <c r="DG6" s="622"/>
      <c r="DH6" s="617"/>
      <c r="DI6" s="589"/>
      <c r="DJ6" s="589"/>
      <c r="DK6" s="589"/>
      <c r="DL6" s="589"/>
      <c r="DM6" s="593"/>
      <c r="DO6" s="607"/>
      <c r="DQ6" s="622"/>
      <c r="DR6" s="617"/>
      <c r="DS6" s="589"/>
      <c r="DT6" s="589"/>
      <c r="DU6" s="589"/>
      <c r="DV6" s="589"/>
      <c r="DW6" s="593"/>
      <c r="DY6" s="607"/>
      <c r="EA6" s="624"/>
      <c r="EB6" s="617"/>
      <c r="EC6" s="589"/>
      <c r="ED6" s="589"/>
      <c r="EE6" s="589"/>
      <c r="EF6" s="589"/>
      <c r="EG6" s="593"/>
      <c r="EI6" s="607"/>
      <c r="EK6" s="618"/>
      <c r="EL6" s="617"/>
      <c r="EM6" s="589"/>
      <c r="EN6" s="589"/>
      <c r="EO6" s="589"/>
      <c r="EP6" s="589"/>
      <c r="EQ6" s="593"/>
      <c r="ES6" s="607"/>
      <c r="EU6" s="618"/>
      <c r="EV6" s="617"/>
      <c r="EW6" s="589"/>
      <c r="EX6" s="589"/>
      <c r="EY6" s="589"/>
      <c r="EZ6" s="589"/>
      <c r="FA6" s="593"/>
      <c r="FC6" s="607"/>
      <c r="FE6" s="618"/>
      <c r="FF6" s="617"/>
      <c r="FG6" s="589"/>
      <c r="FH6" s="589"/>
      <c r="FI6" s="589"/>
      <c r="FJ6" s="589"/>
      <c r="FK6" s="593"/>
      <c r="FM6" s="607"/>
      <c r="FO6" s="618"/>
      <c r="FP6" s="617"/>
      <c r="FQ6" s="589"/>
      <c r="FR6" s="589"/>
      <c r="FS6" s="589"/>
      <c r="FT6" s="589"/>
      <c r="FU6" s="593"/>
      <c r="FW6" s="607"/>
      <c r="FY6" s="624"/>
      <c r="FZ6" s="617"/>
      <c r="GA6" s="589"/>
      <c r="GB6" s="589"/>
      <c r="GC6" s="589"/>
      <c r="GD6" s="589"/>
      <c r="GE6" s="593"/>
      <c r="GG6" s="607"/>
      <c r="GI6" s="621"/>
      <c r="GJ6" s="625"/>
      <c r="GK6" s="589"/>
      <c r="GL6" s="589"/>
      <c r="GM6" s="589"/>
      <c r="GN6" s="589"/>
      <c r="GO6" s="593"/>
      <c r="GQ6" s="607"/>
      <c r="GS6" s="621"/>
      <c r="GT6" s="619"/>
      <c r="GU6" s="589"/>
      <c r="GV6" s="589"/>
      <c r="GW6" s="589"/>
      <c r="GX6" s="589"/>
      <c r="GY6" s="593"/>
      <c r="HA6" s="607"/>
    </row>
    <row r="7" spans="1:209" ht="22.5" customHeight="1" thickTop="1" thickBot="1" x14ac:dyDescent="0.3">
      <c r="A7" s="562">
        <v>4</v>
      </c>
      <c r="B7" s="726">
        <f>AO5</f>
        <v>0</v>
      </c>
      <c r="C7" s="718">
        <f t="shared" ref="C7:I7" si="3">AP5</f>
        <v>0</v>
      </c>
      <c r="D7" s="723">
        <f t="shared" si="3"/>
        <v>0</v>
      </c>
      <c r="E7" s="719">
        <f t="shared" si="3"/>
        <v>0</v>
      </c>
      <c r="F7" s="724">
        <f t="shared" si="3"/>
        <v>0</v>
      </c>
      <c r="G7" s="721">
        <f t="shared" si="3"/>
        <v>0</v>
      </c>
      <c r="H7" s="725">
        <f t="shared" si="3"/>
        <v>0</v>
      </c>
      <c r="I7" s="720">
        <f t="shared" si="3"/>
        <v>0</v>
      </c>
      <c r="L7" s="626" t="s">
        <v>49</v>
      </c>
      <c r="M7" s="627" t="s">
        <v>33</v>
      </c>
      <c r="N7" s="628" t="s">
        <v>50</v>
      </c>
      <c r="O7" s="629" t="s">
        <v>11</v>
      </c>
      <c r="P7" s="580" t="s">
        <v>51</v>
      </c>
      <c r="Q7" s="630" t="s">
        <v>52</v>
      </c>
      <c r="R7" s="631"/>
      <c r="S7" s="632"/>
      <c r="V7" s="626" t="s">
        <v>49</v>
      </c>
      <c r="W7" s="627" t="s">
        <v>33</v>
      </c>
      <c r="X7" s="628" t="s">
        <v>50</v>
      </c>
      <c r="Y7" s="629" t="s">
        <v>11</v>
      </c>
      <c r="Z7" s="580" t="s">
        <v>51</v>
      </c>
      <c r="AA7" s="630" t="s">
        <v>52</v>
      </c>
      <c r="AB7" s="631"/>
      <c r="AC7" s="632"/>
      <c r="AF7" s="626" t="s">
        <v>49</v>
      </c>
      <c r="AG7" s="627" t="s">
        <v>33</v>
      </c>
      <c r="AH7" s="628" t="s">
        <v>50</v>
      </c>
      <c r="AI7" s="629" t="s">
        <v>11</v>
      </c>
      <c r="AJ7" s="580" t="s">
        <v>51</v>
      </c>
      <c r="AK7" s="630" t="s">
        <v>52</v>
      </c>
      <c r="AL7" s="631"/>
      <c r="AP7" s="626" t="s">
        <v>49</v>
      </c>
      <c r="AQ7" s="627" t="s">
        <v>33</v>
      </c>
      <c r="AR7" s="628" t="s">
        <v>50</v>
      </c>
      <c r="AS7" s="629" t="s">
        <v>11</v>
      </c>
      <c r="AT7" s="580" t="s">
        <v>51</v>
      </c>
      <c r="AU7" s="630" t="s">
        <v>52</v>
      </c>
      <c r="AV7" s="631"/>
      <c r="AW7" s="398"/>
      <c r="AZ7" s="626" t="s">
        <v>49</v>
      </c>
      <c r="BA7" s="627" t="s">
        <v>33</v>
      </c>
      <c r="BB7" s="628" t="s">
        <v>50</v>
      </c>
      <c r="BC7" s="629" t="s">
        <v>11</v>
      </c>
      <c r="BD7" s="580" t="s">
        <v>51</v>
      </c>
      <c r="BE7" s="630" t="s">
        <v>52</v>
      </c>
      <c r="BF7" s="631"/>
      <c r="BG7" s="632"/>
      <c r="BJ7" s="626" t="s">
        <v>49</v>
      </c>
      <c r="BK7" s="627" t="s">
        <v>33</v>
      </c>
      <c r="BL7" s="628" t="s">
        <v>50</v>
      </c>
      <c r="BM7" s="629" t="s">
        <v>11</v>
      </c>
      <c r="BN7" s="580" t="s">
        <v>51</v>
      </c>
      <c r="BO7" s="630" t="s">
        <v>52</v>
      </c>
      <c r="BP7" s="631"/>
      <c r="BQ7" s="632"/>
      <c r="BR7" s="5"/>
      <c r="BT7" s="626" t="s">
        <v>49</v>
      </c>
      <c r="BU7" s="627" t="s">
        <v>33</v>
      </c>
      <c r="BV7" s="628" t="s">
        <v>50</v>
      </c>
      <c r="BW7" s="629" t="s">
        <v>11</v>
      </c>
      <c r="BX7" s="580" t="s">
        <v>51</v>
      </c>
      <c r="BY7" s="630" t="s">
        <v>52</v>
      </c>
      <c r="BZ7" s="631"/>
      <c r="CD7" s="626" t="s">
        <v>49</v>
      </c>
      <c r="CE7" s="627" t="s">
        <v>33</v>
      </c>
      <c r="CF7" s="628" t="s">
        <v>50</v>
      </c>
      <c r="CG7" s="629" t="s">
        <v>11</v>
      </c>
      <c r="CH7" s="580" t="s">
        <v>51</v>
      </c>
      <c r="CI7" s="630" t="s">
        <v>52</v>
      </c>
      <c r="CJ7" s="631"/>
      <c r="CN7" s="626" t="s">
        <v>49</v>
      </c>
      <c r="CO7" s="627" t="s">
        <v>33</v>
      </c>
      <c r="CP7" s="628" t="s">
        <v>50</v>
      </c>
      <c r="CQ7" s="629" t="s">
        <v>11</v>
      </c>
      <c r="CR7" s="580" t="s">
        <v>51</v>
      </c>
      <c r="CS7" s="630" t="s">
        <v>52</v>
      </c>
      <c r="CT7" s="631"/>
      <c r="CU7" s="632"/>
      <c r="CX7" s="626" t="s">
        <v>49</v>
      </c>
      <c r="CY7" s="627" t="s">
        <v>33</v>
      </c>
      <c r="CZ7" s="628" t="s">
        <v>50</v>
      </c>
      <c r="DA7" s="629" t="s">
        <v>11</v>
      </c>
      <c r="DB7" s="580" t="s">
        <v>51</v>
      </c>
      <c r="DC7" s="630" t="s">
        <v>52</v>
      </c>
      <c r="DD7" s="631"/>
      <c r="DE7" s="632"/>
      <c r="DH7" s="626" t="s">
        <v>49</v>
      </c>
      <c r="DI7" s="627" t="s">
        <v>33</v>
      </c>
      <c r="DJ7" s="628" t="s">
        <v>50</v>
      </c>
      <c r="DK7" s="629" t="s">
        <v>11</v>
      </c>
      <c r="DL7" s="580" t="s">
        <v>51</v>
      </c>
      <c r="DM7" s="630" t="s">
        <v>52</v>
      </c>
      <c r="DN7" s="631"/>
      <c r="DO7" s="632"/>
      <c r="DR7" s="626" t="s">
        <v>49</v>
      </c>
      <c r="DS7" s="627" t="s">
        <v>33</v>
      </c>
      <c r="DT7" s="628" t="s">
        <v>50</v>
      </c>
      <c r="DU7" s="629" t="s">
        <v>11</v>
      </c>
      <c r="DV7" s="580" t="s">
        <v>51</v>
      </c>
      <c r="DW7" s="630" t="s">
        <v>52</v>
      </c>
      <c r="DX7" s="631"/>
      <c r="EB7" s="626" t="s">
        <v>49</v>
      </c>
      <c r="EC7" s="627" t="s">
        <v>33</v>
      </c>
      <c r="ED7" s="628" t="s">
        <v>50</v>
      </c>
      <c r="EE7" s="629" t="s">
        <v>11</v>
      </c>
      <c r="EF7" s="580" t="s">
        <v>51</v>
      </c>
      <c r="EG7" s="630" t="s">
        <v>52</v>
      </c>
      <c r="EH7" s="631"/>
      <c r="EI7" s="632"/>
      <c r="EL7" s="626" t="s">
        <v>49</v>
      </c>
      <c r="EM7" s="627" t="s">
        <v>33</v>
      </c>
      <c r="EN7" s="628" t="s">
        <v>50</v>
      </c>
      <c r="EO7" s="629" t="s">
        <v>11</v>
      </c>
      <c r="EP7" s="580" t="s">
        <v>51</v>
      </c>
      <c r="EQ7" s="630" t="s">
        <v>52</v>
      </c>
      <c r="ER7" s="631"/>
      <c r="ES7" s="632"/>
      <c r="EV7" s="626" t="s">
        <v>49</v>
      </c>
      <c r="EW7" s="627" t="s">
        <v>33</v>
      </c>
      <c r="EX7" s="628" t="s">
        <v>50</v>
      </c>
      <c r="EY7" s="629" t="s">
        <v>11</v>
      </c>
      <c r="EZ7" s="580" t="s">
        <v>51</v>
      </c>
      <c r="FA7" s="630" t="s">
        <v>52</v>
      </c>
      <c r="FB7" s="631"/>
      <c r="FC7" s="632"/>
      <c r="FF7" s="626" t="s">
        <v>49</v>
      </c>
      <c r="FG7" s="627" t="s">
        <v>33</v>
      </c>
      <c r="FH7" s="628" t="s">
        <v>50</v>
      </c>
      <c r="FI7" s="629" t="s">
        <v>11</v>
      </c>
      <c r="FJ7" s="580" t="s">
        <v>51</v>
      </c>
      <c r="FK7" s="630" t="s">
        <v>52</v>
      </c>
      <c r="FL7" s="631"/>
      <c r="FM7" s="632"/>
      <c r="FP7" s="626" t="s">
        <v>49</v>
      </c>
      <c r="FQ7" s="627" t="s">
        <v>33</v>
      </c>
      <c r="FR7" s="628" t="s">
        <v>50</v>
      </c>
      <c r="FS7" s="629" t="s">
        <v>11</v>
      </c>
      <c r="FT7" s="580" t="s">
        <v>51</v>
      </c>
      <c r="FU7" s="630" t="s">
        <v>52</v>
      </c>
      <c r="FV7" s="631"/>
      <c r="FW7" s="632"/>
      <c r="FZ7" s="626" t="s">
        <v>49</v>
      </c>
      <c r="GA7" s="627" t="s">
        <v>33</v>
      </c>
      <c r="GB7" s="628" t="s">
        <v>50</v>
      </c>
      <c r="GC7" s="629" t="s">
        <v>11</v>
      </c>
      <c r="GD7" s="580" t="s">
        <v>51</v>
      </c>
      <c r="GE7" s="630" t="s">
        <v>52</v>
      </c>
      <c r="GF7" s="631"/>
      <c r="GG7" s="632"/>
      <c r="GJ7" s="626" t="s">
        <v>49</v>
      </c>
      <c r="GK7" s="627" t="s">
        <v>33</v>
      </c>
      <c r="GL7" s="628" t="s">
        <v>50</v>
      </c>
      <c r="GM7" s="629" t="s">
        <v>11</v>
      </c>
      <c r="GN7" s="580" t="s">
        <v>51</v>
      </c>
      <c r="GO7" s="630" t="s">
        <v>52</v>
      </c>
      <c r="GP7" s="631"/>
      <c r="GQ7" s="632"/>
      <c r="GT7" s="626" t="s">
        <v>49</v>
      </c>
      <c r="GU7" s="627" t="s">
        <v>33</v>
      </c>
      <c r="GV7" s="628" t="s">
        <v>50</v>
      </c>
      <c r="GW7" s="629" t="s">
        <v>11</v>
      </c>
      <c r="GX7" s="580" t="s">
        <v>51</v>
      </c>
      <c r="GY7" s="630" t="s">
        <v>52</v>
      </c>
      <c r="GZ7" s="631"/>
      <c r="HA7" s="632"/>
    </row>
    <row r="8" spans="1:209" ht="22.5" customHeight="1" thickTop="1" x14ac:dyDescent="0.25">
      <c r="A8" s="562">
        <v>5</v>
      </c>
      <c r="B8" s="718">
        <f>AY5</f>
        <v>0</v>
      </c>
      <c r="C8" s="718">
        <f t="shared" ref="C8:I8" si="4">AZ5</f>
        <v>0</v>
      </c>
      <c r="D8" s="723">
        <f t="shared" si="4"/>
        <v>0</v>
      </c>
      <c r="E8" s="719">
        <f t="shared" si="4"/>
        <v>0</v>
      </c>
      <c r="F8" s="724">
        <f t="shared" si="4"/>
        <v>0</v>
      </c>
      <c r="G8" s="721">
        <f t="shared" si="4"/>
        <v>0</v>
      </c>
      <c r="H8" s="725">
        <f t="shared" si="4"/>
        <v>0</v>
      </c>
      <c r="I8" s="720">
        <f t="shared" si="4"/>
        <v>0</v>
      </c>
      <c r="K8" s="367"/>
      <c r="L8" s="633"/>
      <c r="M8" s="634">
        <v>1</v>
      </c>
      <c r="N8" s="635">
        <v>929.41</v>
      </c>
      <c r="O8" s="636"/>
      <c r="P8" s="637"/>
      <c r="Q8" s="638"/>
      <c r="R8" s="639"/>
      <c r="S8" s="640">
        <f>R8*P8</f>
        <v>0</v>
      </c>
      <c r="U8" s="367"/>
      <c r="V8" s="641"/>
      <c r="W8" s="634">
        <v>1</v>
      </c>
      <c r="X8" s="642">
        <v>930.8</v>
      </c>
      <c r="Y8" s="643"/>
      <c r="Z8" s="642"/>
      <c r="AA8" s="644"/>
      <c r="AB8" s="645"/>
      <c r="AC8" s="607">
        <f>AB8*Z8</f>
        <v>0</v>
      </c>
      <c r="AD8" s="589"/>
      <c r="AE8" s="367"/>
      <c r="AF8" s="633"/>
      <c r="AG8" s="634">
        <v>1</v>
      </c>
      <c r="AH8" s="646">
        <v>917.16</v>
      </c>
      <c r="AI8" s="647"/>
      <c r="AJ8" s="646"/>
      <c r="AK8" s="538"/>
      <c r="AL8" s="525"/>
      <c r="AM8" s="525">
        <f>AL8*AJ8</f>
        <v>0</v>
      </c>
      <c r="AO8" s="367"/>
      <c r="AP8" s="633"/>
      <c r="AQ8" s="634">
        <v>1</v>
      </c>
      <c r="AR8" s="635"/>
      <c r="AS8" s="647"/>
      <c r="AT8" s="635"/>
      <c r="AU8" s="538"/>
      <c r="AV8" s="525"/>
      <c r="AW8" s="525">
        <f>AV8*AT8</f>
        <v>0</v>
      </c>
      <c r="AY8" s="367"/>
      <c r="AZ8" s="648"/>
      <c r="BA8" s="634">
        <v>1</v>
      </c>
      <c r="BB8" s="635"/>
      <c r="BC8" s="647"/>
      <c r="BD8" s="635"/>
      <c r="BE8" s="538"/>
      <c r="BF8" s="525"/>
      <c r="BG8" s="5">
        <f>BF8*BD8</f>
        <v>0</v>
      </c>
      <c r="BI8" s="367"/>
      <c r="BJ8" s="633"/>
      <c r="BK8" s="634">
        <v>1</v>
      </c>
      <c r="BL8" s="635"/>
      <c r="BM8" s="647"/>
      <c r="BN8" s="635"/>
      <c r="BO8" s="538"/>
      <c r="BP8" s="525"/>
      <c r="BQ8" s="649">
        <f>BP8*BN8</f>
        <v>0</v>
      </c>
      <c r="BR8" s="5"/>
      <c r="BS8" s="367"/>
      <c r="BT8" s="633"/>
      <c r="BU8" s="634">
        <v>1</v>
      </c>
      <c r="BV8" s="635"/>
      <c r="BW8" s="650"/>
      <c r="BX8" s="635"/>
      <c r="BY8" s="651"/>
      <c r="BZ8" s="652"/>
      <c r="CA8" s="607">
        <f t="shared" ref="CA8:CA28" si="5">BZ8*BX8</f>
        <v>0</v>
      </c>
      <c r="CC8" s="367"/>
      <c r="CD8" s="653"/>
      <c r="CE8" s="634">
        <v>1</v>
      </c>
      <c r="CF8" s="635"/>
      <c r="CG8" s="650"/>
      <c r="CH8" s="635"/>
      <c r="CI8" s="654"/>
      <c r="CJ8" s="652"/>
      <c r="CK8" s="5">
        <f>CJ8*CH8</f>
        <v>0</v>
      </c>
      <c r="CM8" s="367"/>
      <c r="CN8" s="641"/>
      <c r="CO8" s="634">
        <v>1</v>
      </c>
      <c r="CP8" s="635"/>
      <c r="CQ8" s="650"/>
      <c r="CR8" s="635"/>
      <c r="CS8" s="654"/>
      <c r="CT8" s="652"/>
      <c r="CU8" s="655">
        <f>CT8*CR8</f>
        <v>0</v>
      </c>
      <c r="CW8" s="367"/>
      <c r="CX8" s="656"/>
      <c r="CY8" s="634">
        <v>1</v>
      </c>
      <c r="CZ8" s="635"/>
      <c r="DA8" s="647"/>
      <c r="DB8" s="635"/>
      <c r="DC8" s="538"/>
      <c r="DD8" s="525"/>
      <c r="DE8" s="5">
        <f>DD8*DB8</f>
        <v>0</v>
      </c>
      <c r="DG8" s="367"/>
      <c r="DH8" s="656"/>
      <c r="DI8" s="634">
        <v>1</v>
      </c>
      <c r="DJ8" s="635"/>
      <c r="DK8" s="647"/>
      <c r="DL8" s="635"/>
      <c r="DM8" s="538"/>
      <c r="DN8" s="525"/>
      <c r="DO8" s="5">
        <f>DN8*DL8</f>
        <v>0</v>
      </c>
      <c r="DQ8" s="367"/>
      <c r="DR8" s="657"/>
      <c r="DS8" s="634">
        <v>1</v>
      </c>
      <c r="DT8" s="635"/>
      <c r="DU8" s="650"/>
      <c r="DV8" s="635"/>
      <c r="DW8" s="654"/>
      <c r="DX8" s="652"/>
      <c r="DY8" s="5">
        <f>DX8*DV8</f>
        <v>0</v>
      </c>
      <c r="EA8" s="367"/>
      <c r="EB8" s="633"/>
      <c r="EC8" s="634">
        <v>1</v>
      </c>
      <c r="ED8" s="635"/>
      <c r="EE8" s="658"/>
      <c r="EF8" s="635"/>
      <c r="EG8" s="659"/>
      <c r="EH8" s="525"/>
      <c r="EI8" s="5">
        <f>EH8*EF8</f>
        <v>0</v>
      </c>
      <c r="EK8" s="367"/>
      <c r="EL8" s="633"/>
      <c r="EM8" s="634">
        <v>1</v>
      </c>
      <c r="EN8" s="635"/>
      <c r="EO8" s="658"/>
      <c r="EP8" s="635"/>
      <c r="EQ8" s="660"/>
      <c r="ER8" s="525"/>
      <c r="ES8" s="5">
        <f>ER8*EP8</f>
        <v>0</v>
      </c>
      <c r="EU8" s="367"/>
      <c r="EV8" s="661"/>
      <c r="EW8" s="634">
        <v>1</v>
      </c>
      <c r="EX8" s="635"/>
      <c r="EY8" s="647"/>
      <c r="EZ8" s="635"/>
      <c r="FA8" s="660"/>
      <c r="FB8" s="525"/>
      <c r="FC8" s="5">
        <f>FB8*EZ8</f>
        <v>0</v>
      </c>
      <c r="FE8" s="367"/>
      <c r="FF8" s="661"/>
      <c r="FG8" s="634">
        <v>1</v>
      </c>
      <c r="FH8" s="642"/>
      <c r="FI8" s="643"/>
      <c r="FJ8" s="642"/>
      <c r="FK8" s="659"/>
      <c r="FL8" s="645"/>
      <c r="FM8" s="607">
        <f>FL8*FJ8</f>
        <v>0</v>
      </c>
      <c r="FO8" s="367"/>
      <c r="FP8" s="662"/>
      <c r="FQ8" s="634">
        <v>1</v>
      </c>
      <c r="FR8" s="635"/>
      <c r="FS8" s="647"/>
      <c r="FT8" s="635"/>
      <c r="FU8" s="660"/>
      <c r="FV8" s="525"/>
      <c r="FW8" s="607">
        <f>FV8*FT8</f>
        <v>0</v>
      </c>
      <c r="FY8" s="367"/>
      <c r="FZ8" s="661"/>
      <c r="GA8" s="663">
        <v>1</v>
      </c>
      <c r="GB8" s="635"/>
      <c r="GC8" s="647"/>
      <c r="GD8" s="635"/>
      <c r="GE8" s="660"/>
      <c r="GF8" s="525"/>
      <c r="GG8" s="5">
        <f>GF8*GD8</f>
        <v>0</v>
      </c>
      <c r="GI8" s="367"/>
      <c r="GJ8" s="633"/>
      <c r="GK8" s="634">
        <v>1</v>
      </c>
      <c r="GL8" s="664"/>
      <c r="GM8" s="647"/>
      <c r="GN8" s="664"/>
      <c r="GO8" s="538"/>
      <c r="GP8" s="525"/>
      <c r="GQ8" s="5">
        <f>GP8*GN8</f>
        <v>0</v>
      </c>
      <c r="GS8" s="367"/>
      <c r="GT8" s="633"/>
      <c r="GU8" s="634">
        <v>1</v>
      </c>
      <c r="GV8" s="665"/>
      <c r="GW8" s="647"/>
      <c r="GX8" s="665"/>
      <c r="GY8" s="538"/>
      <c r="GZ8" s="525"/>
      <c r="HA8" s="5">
        <f>GZ8*GX8</f>
        <v>0</v>
      </c>
    </row>
    <row r="9" spans="1:209" ht="22.5" customHeight="1" x14ac:dyDescent="0.25">
      <c r="A9" s="562">
        <v>6</v>
      </c>
      <c r="B9" s="398">
        <f>BI5</f>
        <v>0</v>
      </c>
      <c r="C9" s="398">
        <f t="shared" ref="C9:H9" si="6">BJ5</f>
        <v>0</v>
      </c>
      <c r="D9" s="576">
        <f t="shared" si="6"/>
        <v>0</v>
      </c>
      <c r="E9" s="577">
        <f t="shared" si="6"/>
        <v>0</v>
      </c>
      <c r="F9" s="322">
        <f t="shared" si="6"/>
        <v>0</v>
      </c>
      <c r="G9" s="6">
        <f t="shared" si="6"/>
        <v>0</v>
      </c>
      <c r="H9" s="341">
        <f t="shared" si="6"/>
        <v>0</v>
      </c>
      <c r="I9" s="578">
        <f>BP5</f>
        <v>0</v>
      </c>
      <c r="L9" s="661"/>
      <c r="M9" s="634">
        <v>2</v>
      </c>
      <c r="N9" s="635">
        <v>968.41</v>
      </c>
      <c r="O9" s="636"/>
      <c r="P9" s="637"/>
      <c r="Q9" s="638"/>
      <c r="R9" s="639"/>
      <c r="S9" s="666">
        <f t="shared" ref="S9:S29" si="7">R9*P9</f>
        <v>0</v>
      </c>
      <c r="V9" s="641"/>
      <c r="W9" s="634">
        <v>2</v>
      </c>
      <c r="X9" s="642">
        <v>871.8</v>
      </c>
      <c r="Y9" s="643"/>
      <c r="Z9" s="642"/>
      <c r="AA9" s="644"/>
      <c r="AB9" s="645"/>
      <c r="AC9" s="607">
        <f t="shared" ref="AC9:AC29" si="8">AB9*Z9</f>
        <v>0</v>
      </c>
      <c r="AD9" s="589"/>
      <c r="AF9" s="661"/>
      <c r="AG9" s="634">
        <v>2</v>
      </c>
      <c r="AH9" s="667">
        <v>962.52</v>
      </c>
      <c r="AI9" s="647"/>
      <c r="AJ9" s="667"/>
      <c r="AK9" s="538"/>
      <c r="AL9" s="525"/>
      <c r="AM9" s="525">
        <f t="shared" ref="AM9:AM28" si="9">AL9*AJ9</f>
        <v>0</v>
      </c>
      <c r="AP9" s="661"/>
      <c r="AQ9" s="634">
        <v>2</v>
      </c>
      <c r="AR9" s="635"/>
      <c r="AS9" s="647"/>
      <c r="AT9" s="635"/>
      <c r="AU9" s="538"/>
      <c r="AV9" s="525"/>
      <c r="AW9" s="525">
        <f t="shared" ref="AW9:AW28" si="10">AV9*AT9</f>
        <v>0</v>
      </c>
      <c r="AZ9" s="648"/>
      <c r="BA9" s="634">
        <v>2</v>
      </c>
      <c r="BB9" s="635"/>
      <c r="BC9" s="647"/>
      <c r="BD9" s="635"/>
      <c r="BE9" s="538"/>
      <c r="BF9" s="525"/>
      <c r="BG9" s="5">
        <f t="shared" ref="BG9:BG29" si="11">BF9*BD9</f>
        <v>0</v>
      </c>
      <c r="BJ9" s="661"/>
      <c r="BK9" s="634">
        <v>2</v>
      </c>
      <c r="BL9" s="635"/>
      <c r="BM9" s="647"/>
      <c r="BN9" s="635"/>
      <c r="BO9" s="538"/>
      <c r="BP9" s="525"/>
      <c r="BQ9" s="649">
        <f t="shared" ref="BQ9:BQ29" si="12">BP9*BN9</f>
        <v>0</v>
      </c>
      <c r="BR9" s="5"/>
      <c r="BT9" s="633"/>
      <c r="BU9" s="634">
        <v>2</v>
      </c>
      <c r="BV9" s="635"/>
      <c r="BW9" s="650"/>
      <c r="BX9" s="635"/>
      <c r="BY9" s="651"/>
      <c r="BZ9" s="652"/>
      <c r="CA9" s="607">
        <f t="shared" si="5"/>
        <v>0</v>
      </c>
      <c r="CD9" s="653"/>
      <c r="CE9" s="634">
        <v>2</v>
      </c>
      <c r="CF9" s="635"/>
      <c r="CG9" s="650"/>
      <c r="CH9" s="635"/>
      <c r="CI9" s="654"/>
      <c r="CJ9" s="652"/>
      <c r="CK9" s="5">
        <f t="shared" ref="CK9:CK29" si="13">CJ9*CH9</f>
        <v>0</v>
      </c>
      <c r="CN9" s="641"/>
      <c r="CO9" s="634">
        <v>2</v>
      </c>
      <c r="CP9" s="635"/>
      <c r="CQ9" s="650"/>
      <c r="CR9" s="635"/>
      <c r="CS9" s="654"/>
      <c r="CT9" s="652"/>
      <c r="CU9" s="655">
        <f>CT9*CR9</f>
        <v>0</v>
      </c>
      <c r="CX9" s="656"/>
      <c r="CY9" s="634">
        <v>2</v>
      </c>
      <c r="CZ9" s="635"/>
      <c r="DA9" s="647"/>
      <c r="DB9" s="635"/>
      <c r="DC9" s="538"/>
      <c r="DD9" s="525"/>
      <c r="DE9" s="5">
        <f t="shared" ref="DE9:DE31" si="14">DD9*DB9</f>
        <v>0</v>
      </c>
      <c r="DH9" s="656"/>
      <c r="DI9" s="634">
        <v>2</v>
      </c>
      <c r="DJ9" s="635"/>
      <c r="DK9" s="647"/>
      <c r="DL9" s="635"/>
      <c r="DM9" s="538"/>
      <c r="DN9" s="525"/>
      <c r="DO9" s="5">
        <f t="shared" ref="DO9:DO31" si="15">DN9*DL9</f>
        <v>0</v>
      </c>
      <c r="DR9" s="657"/>
      <c r="DS9" s="634">
        <v>2</v>
      </c>
      <c r="DT9" s="635"/>
      <c r="DU9" s="650"/>
      <c r="DV9" s="635"/>
      <c r="DW9" s="654"/>
      <c r="DX9" s="652"/>
      <c r="DY9" s="5">
        <f t="shared" ref="DY9:DY29" si="16">DX9*DV9</f>
        <v>0</v>
      </c>
      <c r="EB9" s="661"/>
      <c r="EC9" s="634">
        <v>2</v>
      </c>
      <c r="ED9" s="635"/>
      <c r="EE9" s="658"/>
      <c r="EF9" s="635"/>
      <c r="EG9" s="659"/>
      <c r="EH9" s="525"/>
      <c r="EI9" s="5">
        <f t="shared" ref="EI9:EI28" si="17">EH9*EF9</f>
        <v>0</v>
      </c>
      <c r="EL9" s="661"/>
      <c r="EM9" s="634">
        <v>2</v>
      </c>
      <c r="EN9" s="357"/>
      <c r="EO9" s="658"/>
      <c r="EP9" s="357"/>
      <c r="EQ9" s="660"/>
      <c r="ER9" s="525"/>
      <c r="ES9" s="5">
        <f t="shared" ref="ES9:ES28" si="18">ER9*EP9</f>
        <v>0</v>
      </c>
      <c r="EV9" s="661"/>
      <c r="EW9" s="634">
        <v>2</v>
      </c>
      <c r="EX9" s="635"/>
      <c r="EY9" s="647"/>
      <c r="EZ9" s="635"/>
      <c r="FA9" s="660"/>
      <c r="FB9" s="525"/>
      <c r="FC9" s="5">
        <f t="shared" ref="FC9:FC29" si="19">FB9*EZ9</f>
        <v>0</v>
      </c>
      <c r="FF9" s="661"/>
      <c r="FG9" s="634">
        <v>2</v>
      </c>
      <c r="FH9" s="642"/>
      <c r="FI9" s="643"/>
      <c r="FJ9" s="642"/>
      <c r="FK9" s="659"/>
      <c r="FL9" s="645"/>
      <c r="FM9" s="607">
        <f t="shared" ref="FM9:FM29" si="20">FL9*FJ9</f>
        <v>0</v>
      </c>
      <c r="FP9" s="662"/>
      <c r="FQ9" s="634">
        <v>2</v>
      </c>
      <c r="FR9" s="635"/>
      <c r="FS9" s="647"/>
      <c r="FT9" s="635"/>
      <c r="FU9" s="660"/>
      <c r="FV9" s="525"/>
      <c r="FW9" s="607">
        <f t="shared" ref="FW9:FW29" si="21">FV9*FT9</f>
        <v>0</v>
      </c>
      <c r="FZ9" s="661"/>
      <c r="GA9" s="663">
        <v>2</v>
      </c>
      <c r="GB9" s="635"/>
      <c r="GC9" s="647"/>
      <c r="GD9" s="635"/>
      <c r="GE9" s="660"/>
      <c r="GF9" s="525"/>
      <c r="GG9" s="5">
        <f t="shared" ref="GG9:GG29" si="22">GF9*GD9</f>
        <v>0</v>
      </c>
      <c r="GJ9" s="661"/>
      <c r="GK9" s="634">
        <v>2</v>
      </c>
      <c r="GL9" s="668"/>
      <c r="GM9" s="647"/>
      <c r="GN9" s="668"/>
      <c r="GO9" s="538"/>
      <c r="GP9" s="525"/>
      <c r="GQ9" s="5">
        <f t="shared" ref="GQ9:GQ29" si="23">GP9*GN9</f>
        <v>0</v>
      </c>
      <c r="GT9" s="661"/>
      <c r="GU9" s="634">
        <v>2</v>
      </c>
      <c r="GV9" s="669"/>
      <c r="GW9" s="647"/>
      <c r="GX9" s="669"/>
      <c r="GY9" s="538"/>
      <c r="GZ9" s="525"/>
      <c r="HA9" s="5">
        <f t="shared" ref="HA9:HA28" si="24">GZ9*GX9</f>
        <v>0</v>
      </c>
    </row>
    <row r="10" spans="1:209" ht="22.5" customHeight="1" x14ac:dyDescent="0.25">
      <c r="A10" s="562">
        <v>7</v>
      </c>
      <c r="B10" s="398">
        <f t="shared" ref="B10:I10" si="25">BS5</f>
        <v>0</v>
      </c>
      <c r="C10" s="398">
        <f t="shared" si="25"/>
        <v>0</v>
      </c>
      <c r="D10" s="576">
        <f t="shared" si="25"/>
        <v>0</v>
      </c>
      <c r="E10" s="577">
        <f t="shared" si="25"/>
        <v>0</v>
      </c>
      <c r="F10" s="322">
        <f t="shared" si="25"/>
        <v>0</v>
      </c>
      <c r="G10" s="6">
        <f t="shared" si="25"/>
        <v>0</v>
      </c>
      <c r="H10" s="341">
        <f t="shared" si="25"/>
        <v>0</v>
      </c>
      <c r="I10" s="578">
        <f t="shared" si="25"/>
        <v>0</v>
      </c>
      <c r="L10" s="661"/>
      <c r="M10" s="634">
        <v>3</v>
      </c>
      <c r="N10" s="635">
        <v>977.49</v>
      </c>
      <c r="O10" s="647"/>
      <c r="P10" s="635"/>
      <c r="Q10" s="538"/>
      <c r="R10" s="525"/>
      <c r="S10" s="607">
        <f t="shared" si="7"/>
        <v>0</v>
      </c>
      <c r="V10" s="641"/>
      <c r="W10" s="634">
        <v>3</v>
      </c>
      <c r="X10" s="642">
        <v>938</v>
      </c>
      <c r="Y10" s="643"/>
      <c r="Z10" s="642"/>
      <c r="AA10" s="644"/>
      <c r="AB10" s="645"/>
      <c r="AC10" s="607">
        <f t="shared" si="8"/>
        <v>0</v>
      </c>
      <c r="AD10" s="589"/>
      <c r="AF10" s="661"/>
      <c r="AG10" s="634">
        <v>3</v>
      </c>
      <c r="AH10" s="667">
        <v>905.37</v>
      </c>
      <c r="AI10" s="647"/>
      <c r="AJ10" s="667"/>
      <c r="AK10" s="538"/>
      <c r="AL10" s="525"/>
      <c r="AM10" s="525">
        <f t="shared" si="9"/>
        <v>0</v>
      </c>
      <c r="AP10" s="661"/>
      <c r="AQ10" s="634">
        <v>3</v>
      </c>
      <c r="AR10" s="635"/>
      <c r="AS10" s="647"/>
      <c r="AT10" s="635"/>
      <c r="AU10" s="538"/>
      <c r="AV10" s="525"/>
      <c r="AW10" s="525">
        <f t="shared" si="10"/>
        <v>0</v>
      </c>
      <c r="AZ10" s="648"/>
      <c r="BA10" s="634">
        <v>3</v>
      </c>
      <c r="BB10" s="635"/>
      <c r="BC10" s="647"/>
      <c r="BD10" s="635"/>
      <c r="BE10" s="538"/>
      <c r="BF10" s="525"/>
      <c r="BG10" s="5">
        <f t="shared" si="11"/>
        <v>0</v>
      </c>
      <c r="BJ10" s="661"/>
      <c r="BK10" s="634">
        <v>3</v>
      </c>
      <c r="BL10" s="635"/>
      <c r="BM10" s="647"/>
      <c r="BN10" s="635"/>
      <c r="BO10" s="538"/>
      <c r="BP10" s="525"/>
      <c r="BQ10" s="649">
        <f t="shared" si="12"/>
        <v>0</v>
      </c>
      <c r="BR10" s="5"/>
      <c r="BT10" s="633"/>
      <c r="BU10" s="634">
        <v>3</v>
      </c>
      <c r="BV10" s="635"/>
      <c r="BW10" s="650"/>
      <c r="BX10" s="635"/>
      <c r="BY10" s="651"/>
      <c r="BZ10" s="652"/>
      <c r="CA10" s="607">
        <f t="shared" si="5"/>
        <v>0</v>
      </c>
      <c r="CD10" s="653"/>
      <c r="CE10" s="634">
        <v>3</v>
      </c>
      <c r="CF10" s="635"/>
      <c r="CG10" s="650"/>
      <c r="CH10" s="635"/>
      <c r="CI10" s="654"/>
      <c r="CJ10" s="652"/>
      <c r="CK10" s="5">
        <f t="shared" si="13"/>
        <v>0</v>
      </c>
      <c r="CN10" s="641"/>
      <c r="CO10" s="634">
        <v>3</v>
      </c>
      <c r="CP10" s="635"/>
      <c r="CQ10" s="650"/>
      <c r="CR10" s="635"/>
      <c r="CS10" s="654"/>
      <c r="CT10" s="652"/>
      <c r="CU10" s="655">
        <f t="shared" ref="CU10:CU30" si="26">CT10*CR10</f>
        <v>0</v>
      </c>
      <c r="CX10" s="656"/>
      <c r="CY10" s="634">
        <v>3</v>
      </c>
      <c r="CZ10" s="635"/>
      <c r="DA10" s="647"/>
      <c r="DB10" s="635"/>
      <c r="DC10" s="538"/>
      <c r="DD10" s="525"/>
      <c r="DE10" s="5">
        <f t="shared" si="14"/>
        <v>0</v>
      </c>
      <c r="DH10" s="656"/>
      <c r="DI10" s="634">
        <v>3</v>
      </c>
      <c r="DJ10" s="635"/>
      <c r="DK10" s="647"/>
      <c r="DL10" s="635"/>
      <c r="DM10" s="538"/>
      <c r="DN10" s="525"/>
      <c r="DO10" s="5">
        <f t="shared" si="15"/>
        <v>0</v>
      </c>
      <c r="DR10" s="657"/>
      <c r="DS10" s="634">
        <v>3</v>
      </c>
      <c r="DT10" s="635"/>
      <c r="DU10" s="650"/>
      <c r="DV10" s="635"/>
      <c r="DW10" s="654"/>
      <c r="DX10" s="652"/>
      <c r="DY10" s="5">
        <f t="shared" si="16"/>
        <v>0</v>
      </c>
      <c r="EB10" s="661"/>
      <c r="EC10" s="634">
        <v>3</v>
      </c>
      <c r="ED10" s="357"/>
      <c r="EE10" s="658"/>
      <c r="EF10" s="357"/>
      <c r="EG10" s="659"/>
      <c r="EH10" s="525"/>
      <c r="EI10" s="5">
        <f t="shared" si="17"/>
        <v>0</v>
      </c>
      <c r="EL10" s="661"/>
      <c r="EM10" s="634">
        <v>3</v>
      </c>
      <c r="EN10" s="357"/>
      <c r="EO10" s="658"/>
      <c r="EP10" s="357"/>
      <c r="EQ10" s="660"/>
      <c r="ER10" s="525"/>
      <c r="ES10" s="5">
        <f t="shared" si="18"/>
        <v>0</v>
      </c>
      <c r="EV10" s="661"/>
      <c r="EW10" s="634">
        <v>3</v>
      </c>
      <c r="EX10" s="635"/>
      <c r="EY10" s="647"/>
      <c r="EZ10" s="635"/>
      <c r="FA10" s="660"/>
      <c r="FB10" s="525"/>
      <c r="FC10" s="5">
        <f t="shared" si="19"/>
        <v>0</v>
      </c>
      <c r="FF10" s="661"/>
      <c r="FG10" s="634">
        <v>3</v>
      </c>
      <c r="FH10" s="642"/>
      <c r="FI10" s="643"/>
      <c r="FJ10" s="642"/>
      <c r="FK10" s="659"/>
      <c r="FL10" s="645"/>
      <c r="FM10" s="607">
        <f t="shared" si="20"/>
        <v>0</v>
      </c>
      <c r="FP10" s="662"/>
      <c r="FQ10" s="634">
        <v>3</v>
      </c>
      <c r="FR10" s="635"/>
      <c r="FS10" s="647"/>
      <c r="FT10" s="635"/>
      <c r="FU10" s="660"/>
      <c r="FV10" s="525"/>
      <c r="FW10" s="607">
        <f t="shared" si="21"/>
        <v>0</v>
      </c>
      <c r="FZ10" s="661"/>
      <c r="GA10" s="663">
        <v>3</v>
      </c>
      <c r="GB10" s="635"/>
      <c r="GC10" s="647"/>
      <c r="GD10" s="635"/>
      <c r="GE10" s="660"/>
      <c r="GF10" s="525"/>
      <c r="GG10" s="5">
        <f t="shared" si="22"/>
        <v>0</v>
      </c>
      <c r="GJ10" s="661"/>
      <c r="GK10" s="634">
        <v>3</v>
      </c>
      <c r="GL10" s="668"/>
      <c r="GM10" s="647"/>
      <c r="GN10" s="668"/>
      <c r="GO10" s="538"/>
      <c r="GP10" s="525"/>
      <c r="GQ10" s="5">
        <f t="shared" si="23"/>
        <v>0</v>
      </c>
      <c r="GT10" s="661"/>
      <c r="GU10" s="634">
        <v>3</v>
      </c>
      <c r="GV10" s="635"/>
      <c r="GW10" s="647"/>
      <c r="GX10" s="635"/>
      <c r="GY10" s="538"/>
      <c r="GZ10" s="525"/>
      <c r="HA10" s="5">
        <f t="shared" si="24"/>
        <v>0</v>
      </c>
    </row>
    <row r="11" spans="1:209" ht="22.5" customHeight="1" x14ac:dyDescent="0.25">
      <c r="A11" s="562">
        <v>8</v>
      </c>
      <c r="B11" s="398">
        <f t="shared" ref="B11:I11" si="27">CC5</f>
        <v>0</v>
      </c>
      <c r="C11" s="398">
        <f t="shared" si="27"/>
        <v>0</v>
      </c>
      <c r="D11" s="576">
        <f t="shared" si="27"/>
        <v>0</v>
      </c>
      <c r="E11" s="577">
        <f t="shared" si="27"/>
        <v>0</v>
      </c>
      <c r="F11" s="322">
        <f t="shared" si="27"/>
        <v>0</v>
      </c>
      <c r="G11" s="6">
        <f t="shared" si="27"/>
        <v>0</v>
      </c>
      <c r="H11" s="341">
        <f t="shared" si="27"/>
        <v>0</v>
      </c>
      <c r="I11" s="578">
        <f t="shared" si="27"/>
        <v>0</v>
      </c>
      <c r="K11" s="367"/>
      <c r="L11" s="633"/>
      <c r="M11" s="634">
        <v>4</v>
      </c>
      <c r="N11" s="635">
        <v>966.6</v>
      </c>
      <c r="O11" s="636"/>
      <c r="P11" s="637"/>
      <c r="Q11" s="638"/>
      <c r="R11" s="639"/>
      <c r="S11" s="666">
        <f t="shared" si="7"/>
        <v>0</v>
      </c>
      <c r="U11" s="367"/>
      <c r="V11" s="641"/>
      <c r="W11" s="634">
        <v>4</v>
      </c>
      <c r="X11" s="642">
        <v>922.1</v>
      </c>
      <c r="Y11" s="643"/>
      <c r="Z11" s="642"/>
      <c r="AA11" s="644"/>
      <c r="AB11" s="645"/>
      <c r="AC11" s="607">
        <f t="shared" si="8"/>
        <v>0</v>
      </c>
      <c r="AD11" s="589"/>
      <c r="AE11" s="367"/>
      <c r="AF11" s="633"/>
      <c r="AG11" s="634">
        <v>4</v>
      </c>
      <c r="AH11" s="667">
        <v>951.63</v>
      </c>
      <c r="AI11" s="647"/>
      <c r="AJ11" s="667"/>
      <c r="AK11" s="538"/>
      <c r="AL11" s="525"/>
      <c r="AM11" s="525">
        <f t="shared" si="9"/>
        <v>0</v>
      </c>
      <c r="AO11" s="367"/>
      <c r="AP11" s="633"/>
      <c r="AQ11" s="634">
        <v>4</v>
      </c>
      <c r="AR11" s="635"/>
      <c r="AS11" s="647"/>
      <c r="AT11" s="635"/>
      <c r="AU11" s="538"/>
      <c r="AV11" s="525"/>
      <c r="AW11" s="525">
        <f t="shared" si="10"/>
        <v>0</v>
      </c>
      <c r="AY11" s="367"/>
      <c r="AZ11" s="648"/>
      <c r="BA11" s="634">
        <v>4</v>
      </c>
      <c r="BB11" s="635"/>
      <c r="BC11" s="647"/>
      <c r="BD11" s="635"/>
      <c r="BE11" s="538"/>
      <c r="BF11" s="525"/>
      <c r="BG11" s="5">
        <f t="shared" si="11"/>
        <v>0</v>
      </c>
      <c r="BI11" s="367"/>
      <c r="BJ11" s="633"/>
      <c r="BK11" s="634">
        <v>4</v>
      </c>
      <c r="BL11" s="635"/>
      <c r="BM11" s="647"/>
      <c r="BN11" s="635"/>
      <c r="BO11" s="538"/>
      <c r="BP11" s="525"/>
      <c r="BQ11" s="649">
        <f t="shared" si="12"/>
        <v>0</v>
      </c>
      <c r="BR11" s="5"/>
      <c r="BS11" s="367"/>
      <c r="BT11" s="633"/>
      <c r="BU11" s="634">
        <v>4</v>
      </c>
      <c r="BV11" s="635"/>
      <c r="BW11" s="650"/>
      <c r="BX11" s="635"/>
      <c r="BY11" s="651"/>
      <c r="BZ11" s="652"/>
      <c r="CA11" s="607">
        <f t="shared" si="5"/>
        <v>0</v>
      </c>
      <c r="CC11" s="367"/>
      <c r="CD11" s="653"/>
      <c r="CE11" s="634">
        <v>4</v>
      </c>
      <c r="CF11" s="635"/>
      <c r="CG11" s="650"/>
      <c r="CH11" s="635"/>
      <c r="CI11" s="654"/>
      <c r="CJ11" s="652"/>
      <c r="CK11" s="5">
        <f t="shared" si="13"/>
        <v>0</v>
      </c>
      <c r="CM11" s="367"/>
      <c r="CN11" s="641"/>
      <c r="CO11" s="634">
        <v>4</v>
      </c>
      <c r="CP11" s="635"/>
      <c r="CQ11" s="650"/>
      <c r="CR11" s="635"/>
      <c r="CS11" s="654"/>
      <c r="CT11" s="652"/>
      <c r="CU11" s="655">
        <f t="shared" si="26"/>
        <v>0</v>
      </c>
      <c r="CW11" s="367"/>
      <c r="CX11" s="656"/>
      <c r="CY11" s="634">
        <v>4</v>
      </c>
      <c r="CZ11" s="635"/>
      <c r="DA11" s="647"/>
      <c r="DB11" s="635"/>
      <c r="DC11" s="538"/>
      <c r="DD11" s="525"/>
      <c r="DE11" s="5">
        <f t="shared" si="14"/>
        <v>0</v>
      </c>
      <c r="DG11" s="367"/>
      <c r="DH11" s="656"/>
      <c r="DI11" s="634">
        <v>4</v>
      </c>
      <c r="DJ11" s="635"/>
      <c r="DK11" s="647"/>
      <c r="DL11" s="635"/>
      <c r="DM11" s="538"/>
      <c r="DN11" s="525"/>
      <c r="DO11" s="5">
        <f t="shared" si="15"/>
        <v>0</v>
      </c>
      <c r="DQ11" s="367"/>
      <c r="DR11" s="657"/>
      <c r="DS11" s="634">
        <v>4</v>
      </c>
      <c r="DT11" s="635"/>
      <c r="DU11" s="650"/>
      <c r="DV11" s="635"/>
      <c r="DW11" s="654"/>
      <c r="DX11" s="652"/>
      <c r="DY11" s="5">
        <f t="shared" si="16"/>
        <v>0</v>
      </c>
      <c r="EA11" s="367"/>
      <c r="EB11" s="633"/>
      <c r="EC11" s="634">
        <v>4</v>
      </c>
      <c r="ED11" s="357"/>
      <c r="EE11" s="658"/>
      <c r="EF11" s="357"/>
      <c r="EG11" s="659"/>
      <c r="EH11" s="525"/>
      <c r="EI11" s="5">
        <f t="shared" si="17"/>
        <v>0</v>
      </c>
      <c r="EK11" s="367"/>
      <c r="EL11" s="633"/>
      <c r="EM11" s="634">
        <v>4</v>
      </c>
      <c r="EN11" s="357"/>
      <c r="EO11" s="658"/>
      <c r="EP11" s="357"/>
      <c r="EQ11" s="660"/>
      <c r="ER11" s="525"/>
      <c r="ES11" s="5">
        <f t="shared" si="18"/>
        <v>0</v>
      </c>
      <c r="EU11" s="670"/>
      <c r="EV11" s="661"/>
      <c r="EW11" s="634">
        <v>4</v>
      </c>
      <c r="EX11" s="635"/>
      <c r="EY11" s="647"/>
      <c r="EZ11" s="635"/>
      <c r="FA11" s="660"/>
      <c r="FB11" s="525"/>
      <c r="FC11" s="5">
        <f t="shared" si="19"/>
        <v>0</v>
      </c>
      <c r="FE11" s="367"/>
      <c r="FF11" s="661"/>
      <c r="FG11" s="634">
        <v>4</v>
      </c>
      <c r="FH11" s="642"/>
      <c r="FI11" s="643"/>
      <c r="FJ11" s="642"/>
      <c r="FK11" s="659"/>
      <c r="FL11" s="645"/>
      <c r="FM11" s="607">
        <f t="shared" si="20"/>
        <v>0</v>
      </c>
      <c r="FO11" s="367"/>
      <c r="FP11" s="662"/>
      <c r="FQ11" s="634">
        <v>4</v>
      </c>
      <c r="FR11" s="635"/>
      <c r="FS11" s="647"/>
      <c r="FT11" s="635"/>
      <c r="FU11" s="660"/>
      <c r="FV11" s="525"/>
      <c r="FW11" s="607">
        <f t="shared" si="21"/>
        <v>0</v>
      </c>
      <c r="FY11" s="367"/>
      <c r="FZ11" s="661"/>
      <c r="GA11" s="663">
        <v>4</v>
      </c>
      <c r="GB11" s="635"/>
      <c r="GC11" s="647"/>
      <c r="GD11" s="635"/>
      <c r="GE11" s="660"/>
      <c r="GF11" s="525"/>
      <c r="GG11" s="5">
        <f t="shared" si="22"/>
        <v>0</v>
      </c>
      <c r="GI11" s="367"/>
      <c r="GJ11" s="633"/>
      <c r="GK11" s="634">
        <v>4</v>
      </c>
      <c r="GL11" s="668"/>
      <c r="GM11" s="647"/>
      <c r="GN11" s="668"/>
      <c r="GO11" s="538"/>
      <c r="GP11" s="525"/>
      <c r="GQ11" s="5">
        <f t="shared" si="23"/>
        <v>0</v>
      </c>
      <c r="GS11" s="367"/>
      <c r="GT11" s="633"/>
      <c r="GU11" s="634">
        <v>4</v>
      </c>
      <c r="GV11" s="635"/>
      <c r="GW11" s="647"/>
      <c r="GX11" s="635"/>
      <c r="GY11" s="538"/>
      <c r="GZ11" s="525"/>
      <c r="HA11" s="5">
        <f t="shared" si="24"/>
        <v>0</v>
      </c>
    </row>
    <row r="12" spans="1:209" ht="22.5" customHeight="1" x14ac:dyDescent="0.25">
      <c r="A12" s="562">
        <v>9</v>
      </c>
      <c r="B12" s="398">
        <f t="shared" ref="B12:I12" si="28">CM5</f>
        <v>0</v>
      </c>
      <c r="C12" s="398">
        <f t="shared" si="28"/>
        <v>0</v>
      </c>
      <c r="D12" s="576">
        <f t="shared" si="28"/>
        <v>0</v>
      </c>
      <c r="E12" s="577">
        <f t="shared" si="28"/>
        <v>0</v>
      </c>
      <c r="F12" s="322">
        <f t="shared" si="28"/>
        <v>0</v>
      </c>
      <c r="G12" s="6">
        <f t="shared" si="28"/>
        <v>0</v>
      </c>
      <c r="H12" s="341">
        <f t="shared" si="28"/>
        <v>0</v>
      </c>
      <c r="I12" s="578">
        <f t="shared" si="28"/>
        <v>0</v>
      </c>
      <c r="L12" s="633"/>
      <c r="M12" s="634">
        <v>5</v>
      </c>
      <c r="N12" s="635">
        <v>933.94</v>
      </c>
      <c r="O12" s="636"/>
      <c r="P12" s="637"/>
      <c r="Q12" s="638"/>
      <c r="R12" s="639"/>
      <c r="S12" s="666">
        <f t="shared" si="7"/>
        <v>0</v>
      </c>
      <c r="V12" s="641"/>
      <c r="W12" s="634">
        <v>5</v>
      </c>
      <c r="X12" s="642">
        <v>908.1</v>
      </c>
      <c r="Y12" s="643"/>
      <c r="Z12" s="642"/>
      <c r="AA12" s="644"/>
      <c r="AB12" s="645"/>
      <c r="AC12" s="607">
        <f t="shared" si="8"/>
        <v>0</v>
      </c>
      <c r="AD12" s="589"/>
      <c r="AF12" s="633"/>
      <c r="AG12" s="634">
        <v>5</v>
      </c>
      <c r="AH12" s="667">
        <v>911.72</v>
      </c>
      <c r="AI12" s="647"/>
      <c r="AJ12" s="667"/>
      <c r="AK12" s="538"/>
      <c r="AL12" s="525"/>
      <c r="AM12" s="525">
        <f t="shared" si="9"/>
        <v>0</v>
      </c>
      <c r="AP12" s="633"/>
      <c r="AQ12" s="634">
        <v>5</v>
      </c>
      <c r="AR12" s="635"/>
      <c r="AS12" s="647"/>
      <c r="AT12" s="635"/>
      <c r="AU12" s="538"/>
      <c r="AV12" s="525"/>
      <c r="AW12" s="525">
        <f t="shared" si="10"/>
        <v>0</v>
      </c>
      <c r="AZ12" s="648"/>
      <c r="BA12" s="634">
        <v>5</v>
      </c>
      <c r="BB12" s="635"/>
      <c r="BC12" s="647"/>
      <c r="BD12" s="635"/>
      <c r="BE12" s="538"/>
      <c r="BF12" s="525"/>
      <c r="BG12" s="5">
        <f t="shared" si="11"/>
        <v>0</v>
      </c>
      <c r="BJ12" s="633"/>
      <c r="BK12" s="634">
        <v>5</v>
      </c>
      <c r="BL12" s="635"/>
      <c r="BM12" s="647"/>
      <c r="BN12" s="642"/>
      <c r="BO12" s="538"/>
      <c r="BP12" s="525"/>
      <c r="BQ12" s="649">
        <f t="shared" si="12"/>
        <v>0</v>
      </c>
      <c r="BR12" s="5"/>
      <c r="BT12" s="633"/>
      <c r="BU12" s="634">
        <v>5</v>
      </c>
      <c r="BV12" s="635"/>
      <c r="BW12" s="650"/>
      <c r="BX12" s="635"/>
      <c r="BY12" s="651"/>
      <c r="BZ12" s="652"/>
      <c r="CA12" s="607">
        <f t="shared" si="5"/>
        <v>0</v>
      </c>
      <c r="CD12" s="653"/>
      <c r="CE12" s="634">
        <v>5</v>
      </c>
      <c r="CF12" s="635"/>
      <c r="CG12" s="650"/>
      <c r="CH12" s="635"/>
      <c r="CI12" s="654"/>
      <c r="CJ12" s="652"/>
      <c r="CK12" s="5">
        <f t="shared" si="13"/>
        <v>0</v>
      </c>
      <c r="CN12" s="641"/>
      <c r="CO12" s="634">
        <v>5</v>
      </c>
      <c r="CP12" s="635"/>
      <c r="CQ12" s="650"/>
      <c r="CR12" s="635"/>
      <c r="CS12" s="654"/>
      <c r="CT12" s="652"/>
      <c r="CU12" s="655">
        <f t="shared" si="26"/>
        <v>0</v>
      </c>
      <c r="CX12" s="656"/>
      <c r="CY12" s="634">
        <v>5</v>
      </c>
      <c r="CZ12" s="635"/>
      <c r="DA12" s="647"/>
      <c r="DB12" s="635"/>
      <c r="DC12" s="538"/>
      <c r="DD12" s="525"/>
      <c r="DE12" s="5">
        <f t="shared" si="14"/>
        <v>0</v>
      </c>
      <c r="DH12" s="656"/>
      <c r="DI12" s="634">
        <v>5</v>
      </c>
      <c r="DJ12" s="635"/>
      <c r="DK12" s="647"/>
      <c r="DL12" s="635"/>
      <c r="DM12" s="538"/>
      <c r="DN12" s="525"/>
      <c r="DO12" s="5">
        <f t="shared" si="15"/>
        <v>0</v>
      </c>
      <c r="DR12" s="633"/>
      <c r="DS12" s="634">
        <v>5</v>
      </c>
      <c r="DT12" s="635"/>
      <c r="DU12" s="650"/>
      <c r="DV12" s="635"/>
      <c r="DW12" s="654"/>
      <c r="DX12" s="652"/>
      <c r="DY12" s="5">
        <f t="shared" si="16"/>
        <v>0</v>
      </c>
      <c r="EB12" s="633"/>
      <c r="EC12" s="634">
        <v>5</v>
      </c>
      <c r="ED12" s="357"/>
      <c r="EE12" s="658"/>
      <c r="EF12" s="357"/>
      <c r="EG12" s="659"/>
      <c r="EH12" s="525"/>
      <c r="EI12" s="5">
        <f t="shared" si="17"/>
        <v>0</v>
      </c>
      <c r="EL12" s="633"/>
      <c r="EM12" s="634">
        <v>5</v>
      </c>
      <c r="EN12" s="357"/>
      <c r="EO12" s="658"/>
      <c r="EP12" s="357"/>
      <c r="EQ12" s="660"/>
      <c r="ER12" s="525"/>
      <c r="ES12" s="5">
        <f t="shared" si="18"/>
        <v>0</v>
      </c>
      <c r="EV12" s="661"/>
      <c r="EW12" s="634">
        <v>5</v>
      </c>
      <c r="EX12" s="635"/>
      <c r="EY12" s="647"/>
      <c r="EZ12" s="635"/>
      <c r="FA12" s="660"/>
      <c r="FB12" s="525"/>
      <c r="FC12" s="5">
        <f t="shared" si="19"/>
        <v>0</v>
      </c>
      <c r="FF12" s="661"/>
      <c r="FG12" s="634">
        <v>5</v>
      </c>
      <c r="FH12" s="642"/>
      <c r="FI12" s="643"/>
      <c r="FJ12" s="642"/>
      <c r="FK12" s="659"/>
      <c r="FL12" s="645"/>
      <c r="FM12" s="607">
        <f t="shared" si="20"/>
        <v>0</v>
      </c>
      <c r="FN12" s="398" t="s">
        <v>22</v>
      </c>
      <c r="FP12" s="662"/>
      <c r="FQ12" s="634">
        <v>5</v>
      </c>
      <c r="FR12" s="635"/>
      <c r="FS12" s="647"/>
      <c r="FT12" s="635"/>
      <c r="FU12" s="660"/>
      <c r="FV12" s="525"/>
      <c r="FW12" s="607">
        <f t="shared" si="21"/>
        <v>0</v>
      </c>
      <c r="FZ12" s="661"/>
      <c r="GA12" s="663">
        <v>5</v>
      </c>
      <c r="GB12" s="635"/>
      <c r="GC12" s="647"/>
      <c r="GD12" s="635"/>
      <c r="GE12" s="660"/>
      <c r="GF12" s="525"/>
      <c r="GG12" s="5">
        <f t="shared" si="22"/>
        <v>0</v>
      </c>
      <c r="GJ12" s="633"/>
      <c r="GK12" s="634">
        <v>5</v>
      </c>
      <c r="GL12" s="668"/>
      <c r="GM12" s="647"/>
      <c r="GN12" s="668"/>
      <c r="GO12" s="538"/>
      <c r="GP12" s="525"/>
      <c r="GQ12" s="5">
        <f t="shared" si="23"/>
        <v>0</v>
      </c>
      <c r="GT12" s="633"/>
      <c r="GU12" s="634">
        <v>5</v>
      </c>
      <c r="GV12" s="635"/>
      <c r="GW12" s="647"/>
      <c r="GX12" s="635"/>
      <c r="GY12" s="538"/>
      <c r="GZ12" s="525"/>
      <c r="HA12" s="5">
        <f t="shared" si="24"/>
        <v>0</v>
      </c>
    </row>
    <row r="13" spans="1:209" ht="22.5" customHeight="1" x14ac:dyDescent="0.25">
      <c r="A13" s="562">
        <v>10</v>
      </c>
      <c r="B13" s="398">
        <f t="shared" ref="B13:I13" si="29">CW5</f>
        <v>0</v>
      </c>
      <c r="C13" s="398">
        <f t="shared" si="29"/>
        <v>0</v>
      </c>
      <c r="D13" s="576">
        <f t="shared" si="29"/>
        <v>0</v>
      </c>
      <c r="E13" s="577">
        <f t="shared" si="29"/>
        <v>0</v>
      </c>
      <c r="F13" s="322">
        <f t="shared" si="29"/>
        <v>0</v>
      </c>
      <c r="G13" s="6">
        <f t="shared" si="29"/>
        <v>0</v>
      </c>
      <c r="H13" s="341">
        <f t="shared" si="29"/>
        <v>0</v>
      </c>
      <c r="I13" s="578">
        <f t="shared" si="29"/>
        <v>0</v>
      </c>
      <c r="L13" s="633"/>
      <c r="M13" s="634">
        <v>6</v>
      </c>
      <c r="N13" s="635">
        <v>987.47</v>
      </c>
      <c r="O13" s="647"/>
      <c r="P13" s="635"/>
      <c r="Q13" s="538"/>
      <c r="R13" s="525"/>
      <c r="S13" s="607">
        <f t="shared" si="7"/>
        <v>0</v>
      </c>
      <c r="V13" s="641"/>
      <c r="W13" s="634">
        <v>6</v>
      </c>
      <c r="X13" s="642">
        <v>872.7</v>
      </c>
      <c r="Y13" s="643"/>
      <c r="Z13" s="642"/>
      <c r="AA13" s="644"/>
      <c r="AB13" s="645"/>
      <c r="AC13" s="607">
        <f t="shared" si="8"/>
        <v>0</v>
      </c>
      <c r="AD13" s="589"/>
      <c r="AF13" s="633"/>
      <c r="AG13" s="634">
        <v>6</v>
      </c>
      <c r="AH13" s="667">
        <v>943.47</v>
      </c>
      <c r="AI13" s="647"/>
      <c r="AJ13" s="667"/>
      <c r="AK13" s="538"/>
      <c r="AL13" s="525"/>
      <c r="AM13" s="525">
        <f t="shared" si="9"/>
        <v>0</v>
      </c>
      <c r="AP13" s="633"/>
      <c r="AQ13" s="634">
        <v>6</v>
      </c>
      <c r="AR13" s="635"/>
      <c r="AS13" s="647"/>
      <c r="AT13" s="635"/>
      <c r="AU13" s="538"/>
      <c r="AV13" s="525"/>
      <c r="AW13" s="525">
        <f t="shared" si="10"/>
        <v>0</v>
      </c>
      <c r="AZ13" s="648"/>
      <c r="BA13" s="634">
        <v>6</v>
      </c>
      <c r="BB13" s="635"/>
      <c r="BC13" s="647"/>
      <c r="BD13" s="635"/>
      <c r="BE13" s="538"/>
      <c r="BF13" s="525"/>
      <c r="BG13" s="5">
        <f t="shared" si="11"/>
        <v>0</v>
      </c>
      <c r="BJ13" s="633"/>
      <c r="BK13" s="634">
        <v>6</v>
      </c>
      <c r="BL13" s="635"/>
      <c r="BM13" s="647"/>
      <c r="BN13" s="642"/>
      <c r="BO13" s="538"/>
      <c r="BP13" s="525"/>
      <c r="BQ13" s="649">
        <f t="shared" si="12"/>
        <v>0</v>
      </c>
      <c r="BR13" s="5"/>
      <c r="BT13" s="633"/>
      <c r="BU13" s="634">
        <v>6</v>
      </c>
      <c r="BV13" s="635"/>
      <c r="BW13" s="650"/>
      <c r="BX13" s="635"/>
      <c r="BY13" s="651"/>
      <c r="BZ13" s="652"/>
      <c r="CA13" s="607">
        <f t="shared" si="5"/>
        <v>0</v>
      </c>
      <c r="CD13" s="653"/>
      <c r="CE13" s="634">
        <v>6</v>
      </c>
      <c r="CF13" s="635"/>
      <c r="CG13" s="650"/>
      <c r="CH13" s="635"/>
      <c r="CI13" s="654"/>
      <c r="CJ13" s="652"/>
      <c r="CK13" s="5">
        <f t="shared" si="13"/>
        <v>0</v>
      </c>
      <c r="CN13" s="641"/>
      <c r="CO13" s="634">
        <v>6</v>
      </c>
      <c r="CP13" s="635"/>
      <c r="CQ13" s="650"/>
      <c r="CR13" s="635"/>
      <c r="CS13" s="654"/>
      <c r="CT13" s="652"/>
      <c r="CU13" s="655">
        <f t="shared" si="26"/>
        <v>0</v>
      </c>
      <c r="CX13" s="633"/>
      <c r="CY13" s="634">
        <v>6</v>
      </c>
      <c r="CZ13" s="635"/>
      <c r="DA13" s="647"/>
      <c r="DB13" s="635"/>
      <c r="DC13" s="538"/>
      <c r="DD13" s="525"/>
      <c r="DE13" s="607">
        <f t="shared" si="14"/>
        <v>0</v>
      </c>
      <c r="DH13" s="633"/>
      <c r="DI13" s="634">
        <v>6</v>
      </c>
      <c r="DJ13" s="635"/>
      <c r="DK13" s="647"/>
      <c r="DL13" s="635"/>
      <c r="DM13" s="538"/>
      <c r="DN13" s="525"/>
      <c r="DO13" s="607">
        <f t="shared" si="15"/>
        <v>0</v>
      </c>
      <c r="DR13" s="633"/>
      <c r="DS13" s="634">
        <v>6</v>
      </c>
      <c r="DT13" s="635"/>
      <c r="DU13" s="650"/>
      <c r="DV13" s="635"/>
      <c r="DW13" s="654"/>
      <c r="DX13" s="652"/>
      <c r="DY13" s="5">
        <f t="shared" si="16"/>
        <v>0</v>
      </c>
      <c r="EB13" s="633"/>
      <c r="EC13" s="634">
        <v>6</v>
      </c>
      <c r="ED13" s="357"/>
      <c r="EE13" s="658"/>
      <c r="EF13" s="357"/>
      <c r="EG13" s="659"/>
      <c r="EH13" s="525"/>
      <c r="EI13" s="5">
        <f t="shared" si="17"/>
        <v>0</v>
      </c>
      <c r="EL13" s="633"/>
      <c r="EM13" s="634">
        <v>6</v>
      </c>
      <c r="EN13" s="357"/>
      <c r="EO13" s="658"/>
      <c r="EP13" s="357"/>
      <c r="EQ13" s="660"/>
      <c r="ER13" s="525"/>
      <c r="ES13" s="5">
        <f t="shared" si="18"/>
        <v>0</v>
      </c>
      <c r="EV13" s="661"/>
      <c r="EW13" s="634">
        <v>6</v>
      </c>
      <c r="EX13" s="635"/>
      <c r="EY13" s="647"/>
      <c r="EZ13" s="635"/>
      <c r="FA13" s="660"/>
      <c r="FB13" s="525"/>
      <c r="FC13" s="5">
        <f t="shared" si="19"/>
        <v>0</v>
      </c>
      <c r="FF13" s="661"/>
      <c r="FG13" s="634">
        <v>6</v>
      </c>
      <c r="FH13" s="642"/>
      <c r="FI13" s="643"/>
      <c r="FJ13" s="642"/>
      <c r="FK13" s="659"/>
      <c r="FL13" s="645"/>
      <c r="FM13" s="607">
        <f t="shared" si="20"/>
        <v>0</v>
      </c>
      <c r="FP13" s="662"/>
      <c r="FQ13" s="634">
        <v>6</v>
      </c>
      <c r="FR13" s="635"/>
      <c r="FS13" s="647"/>
      <c r="FT13" s="635"/>
      <c r="FU13" s="660"/>
      <c r="FV13" s="525"/>
      <c r="FW13" s="607">
        <f t="shared" si="21"/>
        <v>0</v>
      </c>
      <c r="FZ13" s="633"/>
      <c r="GA13" s="663">
        <v>6</v>
      </c>
      <c r="GB13" s="635"/>
      <c r="GC13" s="647"/>
      <c r="GD13" s="635"/>
      <c r="GE13" s="660"/>
      <c r="GF13" s="525"/>
      <c r="GG13" s="5">
        <f t="shared" si="22"/>
        <v>0</v>
      </c>
      <c r="GJ13" s="633"/>
      <c r="GK13" s="634">
        <v>6</v>
      </c>
      <c r="GL13" s="668"/>
      <c r="GM13" s="647"/>
      <c r="GN13" s="668"/>
      <c r="GO13" s="538"/>
      <c r="GP13" s="525"/>
      <c r="GQ13" s="5">
        <f t="shared" si="23"/>
        <v>0</v>
      </c>
      <c r="GT13" s="633"/>
      <c r="GU13" s="634">
        <v>6</v>
      </c>
      <c r="GV13" s="635"/>
      <c r="GW13" s="647"/>
      <c r="GX13" s="635"/>
      <c r="GY13" s="538"/>
      <c r="GZ13" s="525"/>
      <c r="HA13" s="5">
        <f t="shared" si="24"/>
        <v>0</v>
      </c>
    </row>
    <row r="14" spans="1:209" ht="22.5" customHeight="1" x14ac:dyDescent="0.25">
      <c r="A14" s="562">
        <v>11</v>
      </c>
      <c r="B14" s="398">
        <f t="shared" ref="B14:I14" si="30">DG5</f>
        <v>0</v>
      </c>
      <c r="C14" s="398">
        <f t="shared" si="30"/>
        <v>0</v>
      </c>
      <c r="D14" s="576">
        <f t="shared" si="30"/>
        <v>0</v>
      </c>
      <c r="E14" s="577">
        <f t="shared" si="30"/>
        <v>0</v>
      </c>
      <c r="F14" s="322">
        <f t="shared" si="30"/>
        <v>0</v>
      </c>
      <c r="G14" s="6">
        <f t="shared" si="30"/>
        <v>0</v>
      </c>
      <c r="H14" s="341">
        <f t="shared" si="30"/>
        <v>0</v>
      </c>
      <c r="I14" s="578">
        <f t="shared" si="30"/>
        <v>0</v>
      </c>
      <c r="L14" s="633"/>
      <c r="M14" s="634">
        <v>7</v>
      </c>
      <c r="N14" s="635">
        <v>969.32</v>
      </c>
      <c r="O14" s="636"/>
      <c r="P14" s="637"/>
      <c r="Q14" s="638"/>
      <c r="R14" s="639"/>
      <c r="S14" s="666">
        <f t="shared" si="7"/>
        <v>0</v>
      </c>
      <c r="V14" s="641"/>
      <c r="W14" s="634">
        <v>7</v>
      </c>
      <c r="X14" s="642">
        <v>908.5</v>
      </c>
      <c r="Y14" s="643"/>
      <c r="Z14" s="642"/>
      <c r="AA14" s="644"/>
      <c r="AB14" s="645"/>
      <c r="AC14" s="607">
        <f t="shared" si="8"/>
        <v>0</v>
      </c>
      <c r="AD14" s="589"/>
      <c r="AF14" s="633"/>
      <c r="AG14" s="634">
        <v>7</v>
      </c>
      <c r="AH14" s="667">
        <v>904.46</v>
      </c>
      <c r="AI14" s="647"/>
      <c r="AJ14" s="667"/>
      <c r="AK14" s="538"/>
      <c r="AL14" s="525"/>
      <c r="AM14" s="525">
        <f t="shared" si="9"/>
        <v>0</v>
      </c>
      <c r="AP14" s="633"/>
      <c r="AQ14" s="634">
        <v>7</v>
      </c>
      <c r="AR14" s="635"/>
      <c r="AS14" s="647"/>
      <c r="AT14" s="635"/>
      <c r="AU14" s="538"/>
      <c r="AV14" s="525"/>
      <c r="AW14" s="525">
        <f t="shared" si="10"/>
        <v>0</v>
      </c>
      <c r="AZ14" s="648"/>
      <c r="BA14" s="634">
        <v>7</v>
      </c>
      <c r="BB14" s="635"/>
      <c r="BC14" s="647"/>
      <c r="BD14" s="635"/>
      <c r="BE14" s="538"/>
      <c r="BF14" s="525"/>
      <c r="BG14" s="5">
        <f t="shared" si="11"/>
        <v>0</v>
      </c>
      <c r="BJ14" s="633"/>
      <c r="BK14" s="634">
        <v>7</v>
      </c>
      <c r="BL14" s="635"/>
      <c r="BM14" s="647"/>
      <c r="BN14" s="642"/>
      <c r="BO14" s="538"/>
      <c r="BP14" s="525"/>
      <c r="BQ14" s="649">
        <f t="shared" si="12"/>
        <v>0</v>
      </c>
      <c r="BR14" s="5"/>
      <c r="BT14" s="633"/>
      <c r="BU14" s="634">
        <v>7</v>
      </c>
      <c r="BV14" s="357"/>
      <c r="BW14" s="650"/>
      <c r="BX14" s="357"/>
      <c r="BY14" s="651"/>
      <c r="BZ14" s="652"/>
      <c r="CA14" s="607">
        <f t="shared" si="5"/>
        <v>0</v>
      </c>
      <c r="CD14" s="653"/>
      <c r="CE14" s="634">
        <v>7</v>
      </c>
      <c r="CF14" s="635"/>
      <c r="CG14" s="650"/>
      <c r="CH14" s="635"/>
      <c r="CI14" s="654"/>
      <c r="CJ14" s="652"/>
      <c r="CK14" s="5">
        <f t="shared" si="13"/>
        <v>0</v>
      </c>
      <c r="CN14" s="641"/>
      <c r="CO14" s="634">
        <v>7</v>
      </c>
      <c r="CP14" s="635"/>
      <c r="CQ14" s="650"/>
      <c r="CR14" s="635"/>
      <c r="CS14" s="654"/>
      <c r="CT14" s="652"/>
      <c r="CU14" s="655">
        <f t="shared" si="26"/>
        <v>0</v>
      </c>
      <c r="CX14" s="656"/>
      <c r="CY14" s="634">
        <v>7</v>
      </c>
      <c r="CZ14" s="635"/>
      <c r="DA14" s="647"/>
      <c r="DB14" s="635"/>
      <c r="DC14" s="538"/>
      <c r="DD14" s="525"/>
      <c r="DE14" s="5">
        <f t="shared" si="14"/>
        <v>0</v>
      </c>
      <c r="DH14" s="656"/>
      <c r="DI14" s="634">
        <v>7</v>
      </c>
      <c r="DJ14" s="635"/>
      <c r="DK14" s="647"/>
      <c r="DL14" s="635"/>
      <c r="DM14" s="538"/>
      <c r="DN14" s="525"/>
      <c r="DO14" s="5">
        <f t="shared" si="15"/>
        <v>0</v>
      </c>
      <c r="DR14" s="633"/>
      <c r="DS14" s="634">
        <v>7</v>
      </c>
      <c r="DT14" s="635"/>
      <c r="DU14" s="650"/>
      <c r="DV14" s="635"/>
      <c r="DW14" s="654"/>
      <c r="DX14" s="652"/>
      <c r="DY14" s="5">
        <f t="shared" si="16"/>
        <v>0</v>
      </c>
      <c r="EB14" s="633"/>
      <c r="EC14" s="634">
        <v>7</v>
      </c>
      <c r="ED14" s="357"/>
      <c r="EE14" s="658"/>
      <c r="EF14" s="357"/>
      <c r="EG14" s="659"/>
      <c r="EH14" s="525"/>
      <c r="EI14" s="5">
        <f t="shared" si="17"/>
        <v>0</v>
      </c>
      <c r="EL14" s="633"/>
      <c r="EM14" s="634">
        <v>7</v>
      </c>
      <c r="EN14" s="357"/>
      <c r="EO14" s="658"/>
      <c r="EP14" s="357"/>
      <c r="EQ14" s="660"/>
      <c r="ER14" s="525"/>
      <c r="ES14" s="5">
        <f t="shared" si="18"/>
        <v>0</v>
      </c>
      <c r="EV14" s="661"/>
      <c r="EW14" s="634">
        <v>7</v>
      </c>
      <c r="EX14" s="635"/>
      <c r="EY14" s="647"/>
      <c r="EZ14" s="635"/>
      <c r="FA14" s="660"/>
      <c r="FB14" s="525"/>
      <c r="FC14" s="5">
        <f t="shared" si="19"/>
        <v>0</v>
      </c>
      <c r="FF14" s="661"/>
      <c r="FG14" s="634">
        <v>7</v>
      </c>
      <c r="FH14" s="642"/>
      <c r="FI14" s="643"/>
      <c r="FJ14" s="642"/>
      <c r="FK14" s="659"/>
      <c r="FL14" s="645"/>
      <c r="FM14" s="607">
        <f t="shared" si="20"/>
        <v>0</v>
      </c>
      <c r="FP14" s="662"/>
      <c r="FQ14" s="634">
        <v>7</v>
      </c>
      <c r="FR14" s="635"/>
      <c r="FS14" s="647"/>
      <c r="FT14" s="635"/>
      <c r="FU14" s="660"/>
      <c r="FV14" s="525"/>
      <c r="FW14" s="607">
        <f t="shared" si="21"/>
        <v>0</v>
      </c>
      <c r="FZ14" s="633"/>
      <c r="GA14" s="663">
        <v>7</v>
      </c>
      <c r="GB14" s="635"/>
      <c r="GC14" s="647"/>
      <c r="GD14" s="635"/>
      <c r="GE14" s="660"/>
      <c r="GF14" s="525"/>
      <c r="GG14" s="5">
        <f t="shared" si="22"/>
        <v>0</v>
      </c>
      <c r="GJ14" s="633"/>
      <c r="GK14" s="634">
        <v>7</v>
      </c>
      <c r="GL14" s="668"/>
      <c r="GM14" s="647"/>
      <c r="GN14" s="668"/>
      <c r="GO14" s="538"/>
      <c r="GP14" s="525"/>
      <c r="GQ14" s="5">
        <f t="shared" si="23"/>
        <v>0</v>
      </c>
      <c r="GT14" s="633"/>
      <c r="GU14" s="634">
        <v>7</v>
      </c>
      <c r="GV14" s="635"/>
      <c r="GW14" s="647"/>
      <c r="GX14" s="635"/>
      <c r="GY14" s="538"/>
      <c r="GZ14" s="525"/>
      <c r="HA14" s="5">
        <f t="shared" si="24"/>
        <v>0</v>
      </c>
    </row>
    <row r="15" spans="1:209" ht="22.5" customHeight="1" x14ac:dyDescent="0.25">
      <c r="A15" s="562">
        <v>12</v>
      </c>
      <c r="B15" s="398">
        <f t="shared" ref="B15:I15" si="31">DQ5</f>
        <v>0</v>
      </c>
      <c r="C15" s="398">
        <f t="shared" si="31"/>
        <v>0</v>
      </c>
      <c r="D15" s="576">
        <f t="shared" si="31"/>
        <v>0</v>
      </c>
      <c r="E15" s="577">
        <f t="shared" si="31"/>
        <v>0</v>
      </c>
      <c r="F15" s="322">
        <f t="shared" si="31"/>
        <v>0</v>
      </c>
      <c r="G15" s="6">
        <f t="shared" si="31"/>
        <v>0</v>
      </c>
      <c r="H15" s="341">
        <f t="shared" si="31"/>
        <v>0</v>
      </c>
      <c r="I15" s="578">
        <f t="shared" si="31"/>
        <v>0</v>
      </c>
      <c r="L15" s="633"/>
      <c r="M15" s="634">
        <v>8</v>
      </c>
      <c r="N15" s="635">
        <v>987.47</v>
      </c>
      <c r="O15" s="647"/>
      <c r="P15" s="635"/>
      <c r="Q15" s="538"/>
      <c r="R15" s="525"/>
      <c r="S15" s="607">
        <f t="shared" si="7"/>
        <v>0</v>
      </c>
      <c r="V15" s="641"/>
      <c r="W15" s="634">
        <v>8</v>
      </c>
      <c r="X15" s="642">
        <v>916.7</v>
      </c>
      <c r="Y15" s="643"/>
      <c r="Z15" s="642"/>
      <c r="AA15" s="644"/>
      <c r="AB15" s="645"/>
      <c r="AC15" s="607">
        <f t="shared" si="8"/>
        <v>0</v>
      </c>
      <c r="AD15" s="589"/>
      <c r="AF15" s="633"/>
      <c r="AG15" s="634">
        <v>8</v>
      </c>
      <c r="AH15" s="667">
        <v>923.51</v>
      </c>
      <c r="AI15" s="647"/>
      <c r="AJ15" s="667"/>
      <c r="AK15" s="538"/>
      <c r="AL15" s="525"/>
      <c r="AM15" s="525">
        <f t="shared" si="9"/>
        <v>0</v>
      </c>
      <c r="AP15" s="633"/>
      <c r="AQ15" s="634">
        <v>8</v>
      </c>
      <c r="AR15" s="635"/>
      <c r="AS15" s="647"/>
      <c r="AT15" s="635"/>
      <c r="AU15" s="538"/>
      <c r="AV15" s="525"/>
      <c r="AW15" s="525">
        <f t="shared" si="10"/>
        <v>0</v>
      </c>
      <c r="AZ15" s="648"/>
      <c r="BA15" s="634">
        <v>8</v>
      </c>
      <c r="BB15" s="635"/>
      <c r="BC15" s="647"/>
      <c r="BD15" s="635"/>
      <c r="BE15" s="538"/>
      <c r="BF15" s="525"/>
      <c r="BG15" s="5">
        <f t="shared" si="11"/>
        <v>0</v>
      </c>
      <c r="BJ15" s="633"/>
      <c r="BK15" s="634">
        <v>8</v>
      </c>
      <c r="BL15" s="635"/>
      <c r="BM15" s="647"/>
      <c r="BN15" s="642"/>
      <c r="BO15" s="538"/>
      <c r="BP15" s="525"/>
      <c r="BQ15" s="649">
        <f t="shared" si="12"/>
        <v>0</v>
      </c>
      <c r="BR15" s="5"/>
      <c r="BT15" s="633"/>
      <c r="BU15" s="634">
        <v>8</v>
      </c>
      <c r="BV15" s="635"/>
      <c r="BW15" s="650"/>
      <c r="BX15" s="635"/>
      <c r="BY15" s="651"/>
      <c r="BZ15" s="652"/>
      <c r="CA15" s="607">
        <f t="shared" si="5"/>
        <v>0</v>
      </c>
      <c r="CD15" s="653"/>
      <c r="CE15" s="634">
        <v>8</v>
      </c>
      <c r="CF15" s="635"/>
      <c r="CG15" s="650"/>
      <c r="CH15" s="635"/>
      <c r="CI15" s="654"/>
      <c r="CJ15" s="652"/>
      <c r="CK15" s="5">
        <f t="shared" si="13"/>
        <v>0</v>
      </c>
      <c r="CN15" s="641"/>
      <c r="CO15" s="634">
        <v>8</v>
      </c>
      <c r="CP15" s="635"/>
      <c r="CQ15" s="650"/>
      <c r="CR15" s="635"/>
      <c r="CS15" s="654"/>
      <c r="CT15" s="652"/>
      <c r="CU15" s="655">
        <f t="shared" si="26"/>
        <v>0</v>
      </c>
      <c r="CX15" s="656"/>
      <c r="CY15" s="634">
        <v>8</v>
      </c>
      <c r="CZ15" s="635"/>
      <c r="DA15" s="647"/>
      <c r="DB15" s="635"/>
      <c r="DC15" s="538"/>
      <c r="DD15" s="525"/>
      <c r="DE15" s="5">
        <f t="shared" si="14"/>
        <v>0</v>
      </c>
      <c r="DH15" s="656"/>
      <c r="DI15" s="634">
        <v>8</v>
      </c>
      <c r="DJ15" s="635"/>
      <c r="DK15" s="647"/>
      <c r="DL15" s="635"/>
      <c r="DM15" s="538"/>
      <c r="DN15" s="525"/>
      <c r="DO15" s="5">
        <f t="shared" si="15"/>
        <v>0</v>
      </c>
      <c r="DR15" s="633"/>
      <c r="DS15" s="634">
        <v>8</v>
      </c>
      <c r="DT15" s="635"/>
      <c r="DU15" s="650"/>
      <c r="DV15" s="635"/>
      <c r="DW15" s="654"/>
      <c r="DX15" s="652"/>
      <c r="DY15" s="5">
        <f t="shared" si="16"/>
        <v>0</v>
      </c>
      <c r="EB15" s="633"/>
      <c r="EC15" s="634">
        <v>8</v>
      </c>
      <c r="ED15" s="357"/>
      <c r="EE15" s="658"/>
      <c r="EF15" s="357"/>
      <c r="EG15" s="659"/>
      <c r="EH15" s="525"/>
      <c r="EI15" s="5">
        <f t="shared" si="17"/>
        <v>0</v>
      </c>
      <c r="EL15" s="633"/>
      <c r="EM15" s="634">
        <v>8</v>
      </c>
      <c r="EN15" s="357"/>
      <c r="EO15" s="658"/>
      <c r="EP15" s="357"/>
      <c r="EQ15" s="660"/>
      <c r="ER15" s="525"/>
      <c r="ES15" s="5">
        <f t="shared" si="18"/>
        <v>0</v>
      </c>
      <c r="EV15" s="661"/>
      <c r="EW15" s="634">
        <v>8</v>
      </c>
      <c r="EX15" s="635"/>
      <c r="EY15" s="647"/>
      <c r="EZ15" s="635"/>
      <c r="FA15" s="660"/>
      <c r="FB15" s="525"/>
      <c r="FC15" s="5">
        <f t="shared" si="19"/>
        <v>0</v>
      </c>
      <c r="FF15" s="661"/>
      <c r="FG15" s="634">
        <v>8</v>
      </c>
      <c r="FH15" s="642"/>
      <c r="FI15" s="643"/>
      <c r="FJ15" s="642"/>
      <c r="FK15" s="659"/>
      <c r="FL15" s="645"/>
      <c r="FM15" s="607">
        <f t="shared" si="20"/>
        <v>0</v>
      </c>
      <c r="FP15" s="662"/>
      <c r="FQ15" s="634">
        <v>8</v>
      </c>
      <c r="FR15" s="635"/>
      <c r="FS15" s="647"/>
      <c r="FT15" s="635"/>
      <c r="FU15" s="660"/>
      <c r="FV15" s="525"/>
      <c r="FW15" s="607">
        <f t="shared" si="21"/>
        <v>0</v>
      </c>
      <c r="FZ15" s="661"/>
      <c r="GA15" s="663">
        <v>8</v>
      </c>
      <c r="GB15" s="635"/>
      <c r="GC15" s="647"/>
      <c r="GD15" s="635"/>
      <c r="GE15" s="660"/>
      <c r="GF15" s="525"/>
      <c r="GG15" s="5">
        <f t="shared" si="22"/>
        <v>0</v>
      </c>
      <c r="GJ15" s="633"/>
      <c r="GK15" s="634">
        <v>8</v>
      </c>
      <c r="GL15" s="668"/>
      <c r="GM15" s="647"/>
      <c r="GN15" s="668"/>
      <c r="GO15" s="538"/>
      <c r="GP15" s="525"/>
      <c r="GQ15" s="5">
        <f t="shared" si="23"/>
        <v>0</v>
      </c>
      <c r="GT15" s="633"/>
      <c r="GU15" s="634">
        <v>8</v>
      </c>
      <c r="GV15" s="635"/>
      <c r="GW15" s="647"/>
      <c r="GX15" s="635"/>
      <c r="GY15" s="538"/>
      <c r="GZ15" s="525"/>
      <c r="HA15" s="5">
        <f t="shared" si="24"/>
        <v>0</v>
      </c>
    </row>
    <row r="16" spans="1:209" ht="22.5" customHeight="1" x14ac:dyDescent="0.25">
      <c r="A16" s="562">
        <v>13</v>
      </c>
      <c r="B16" s="398">
        <f t="shared" ref="B16:I16" si="32">EA5</f>
        <v>0</v>
      </c>
      <c r="C16" s="398">
        <f t="shared" si="32"/>
        <v>0</v>
      </c>
      <c r="D16" s="576">
        <f t="shared" si="32"/>
        <v>0</v>
      </c>
      <c r="E16" s="577">
        <f t="shared" si="32"/>
        <v>0</v>
      </c>
      <c r="F16" s="322">
        <f t="shared" si="32"/>
        <v>0</v>
      </c>
      <c r="G16" s="6">
        <f t="shared" si="32"/>
        <v>0</v>
      </c>
      <c r="H16" s="341">
        <f t="shared" si="32"/>
        <v>0</v>
      </c>
      <c r="I16" s="578">
        <f t="shared" si="32"/>
        <v>0</v>
      </c>
      <c r="L16" s="633"/>
      <c r="M16" s="634">
        <v>9</v>
      </c>
      <c r="N16" s="635">
        <v>984.74</v>
      </c>
      <c r="O16" s="647"/>
      <c r="P16" s="635"/>
      <c r="Q16" s="538"/>
      <c r="R16" s="525"/>
      <c r="S16" s="607">
        <f t="shared" si="7"/>
        <v>0</v>
      </c>
      <c r="V16" s="641"/>
      <c r="W16" s="634">
        <v>9</v>
      </c>
      <c r="X16" s="642">
        <v>899.9</v>
      </c>
      <c r="Y16" s="643"/>
      <c r="Z16" s="642"/>
      <c r="AA16" s="644"/>
      <c r="AB16" s="645"/>
      <c r="AC16" s="607">
        <f t="shared" si="8"/>
        <v>0</v>
      </c>
      <c r="AD16" s="589"/>
      <c r="AF16" s="633"/>
      <c r="AG16" s="634">
        <v>9</v>
      </c>
      <c r="AH16" s="667">
        <v>900.83</v>
      </c>
      <c r="AI16" s="647"/>
      <c r="AJ16" s="667"/>
      <c r="AK16" s="538"/>
      <c r="AL16" s="525"/>
      <c r="AM16" s="525">
        <f t="shared" si="9"/>
        <v>0</v>
      </c>
      <c r="AP16" s="633"/>
      <c r="AQ16" s="634">
        <v>9</v>
      </c>
      <c r="AR16" s="635"/>
      <c r="AS16" s="647"/>
      <c r="AT16" s="635"/>
      <c r="AU16" s="538"/>
      <c r="AV16" s="525"/>
      <c r="AW16" s="525">
        <f t="shared" si="10"/>
        <v>0</v>
      </c>
      <c r="AZ16" s="648"/>
      <c r="BA16" s="634">
        <v>9</v>
      </c>
      <c r="BB16" s="635"/>
      <c r="BC16" s="647"/>
      <c r="BD16" s="635"/>
      <c r="BE16" s="538"/>
      <c r="BF16" s="525"/>
      <c r="BG16" s="5">
        <f t="shared" si="11"/>
        <v>0</v>
      </c>
      <c r="BJ16" s="633"/>
      <c r="BK16" s="634">
        <v>9</v>
      </c>
      <c r="BL16" s="635"/>
      <c r="BM16" s="647"/>
      <c r="BN16" s="642"/>
      <c r="BO16" s="538"/>
      <c r="BP16" s="525"/>
      <c r="BQ16" s="649">
        <f t="shared" si="12"/>
        <v>0</v>
      </c>
      <c r="BR16" s="5"/>
      <c r="BT16" s="633"/>
      <c r="BU16" s="634">
        <v>9</v>
      </c>
      <c r="BV16" s="635"/>
      <c r="BW16" s="650"/>
      <c r="BX16" s="635"/>
      <c r="BY16" s="651"/>
      <c r="BZ16" s="652"/>
      <c r="CA16" s="5">
        <f t="shared" si="5"/>
        <v>0</v>
      </c>
      <c r="CD16" s="653"/>
      <c r="CE16" s="634">
        <v>9</v>
      </c>
      <c r="CF16" s="635"/>
      <c r="CG16" s="650"/>
      <c r="CH16" s="635"/>
      <c r="CI16" s="654"/>
      <c r="CJ16" s="652"/>
      <c r="CK16" s="5">
        <f t="shared" si="13"/>
        <v>0</v>
      </c>
      <c r="CN16" s="641"/>
      <c r="CO16" s="634">
        <v>9</v>
      </c>
      <c r="CP16" s="635"/>
      <c r="CQ16" s="650"/>
      <c r="CR16" s="635"/>
      <c r="CS16" s="654"/>
      <c r="CT16" s="652"/>
      <c r="CU16" s="655">
        <f t="shared" si="26"/>
        <v>0</v>
      </c>
      <c r="CX16" s="656"/>
      <c r="CY16" s="634">
        <v>9</v>
      </c>
      <c r="CZ16" s="635"/>
      <c r="DA16" s="647"/>
      <c r="DB16" s="635"/>
      <c r="DC16" s="538"/>
      <c r="DD16" s="525"/>
      <c r="DE16" s="5">
        <f t="shared" si="14"/>
        <v>0</v>
      </c>
      <c r="DH16" s="656"/>
      <c r="DI16" s="634">
        <v>9</v>
      </c>
      <c r="DJ16" s="635"/>
      <c r="DK16" s="647"/>
      <c r="DL16" s="635"/>
      <c r="DM16" s="538"/>
      <c r="DN16" s="525"/>
      <c r="DO16" s="5">
        <f t="shared" si="15"/>
        <v>0</v>
      </c>
      <c r="DR16" s="633"/>
      <c r="DS16" s="634">
        <v>9</v>
      </c>
      <c r="DT16" s="635"/>
      <c r="DU16" s="650"/>
      <c r="DV16" s="635"/>
      <c r="DW16" s="654"/>
      <c r="DX16" s="652"/>
      <c r="DY16" s="5">
        <f t="shared" si="16"/>
        <v>0</v>
      </c>
      <c r="EB16" s="633"/>
      <c r="EC16" s="634">
        <v>9</v>
      </c>
      <c r="ED16" s="357"/>
      <c r="EE16" s="658"/>
      <c r="EF16" s="357"/>
      <c r="EG16" s="659"/>
      <c r="EH16" s="525"/>
      <c r="EI16" s="5">
        <f t="shared" si="17"/>
        <v>0</v>
      </c>
      <c r="EL16" s="633"/>
      <c r="EM16" s="634">
        <v>9</v>
      </c>
      <c r="EN16" s="357"/>
      <c r="EO16" s="658"/>
      <c r="EP16" s="357"/>
      <c r="EQ16" s="660"/>
      <c r="ER16" s="525"/>
      <c r="ES16" s="5">
        <f t="shared" si="18"/>
        <v>0</v>
      </c>
      <c r="EV16" s="661"/>
      <c r="EW16" s="634">
        <v>9</v>
      </c>
      <c r="EX16" s="635"/>
      <c r="EY16" s="647"/>
      <c r="EZ16" s="635"/>
      <c r="FA16" s="660"/>
      <c r="FB16" s="525"/>
      <c r="FC16" s="5">
        <f t="shared" si="19"/>
        <v>0</v>
      </c>
      <c r="FF16" s="661"/>
      <c r="FG16" s="634">
        <v>9</v>
      </c>
      <c r="FH16" s="642"/>
      <c r="FI16" s="643"/>
      <c r="FJ16" s="642"/>
      <c r="FK16" s="659"/>
      <c r="FL16" s="645"/>
      <c r="FM16" s="607">
        <f t="shared" si="20"/>
        <v>0</v>
      </c>
      <c r="FP16" s="662"/>
      <c r="FQ16" s="634">
        <v>9</v>
      </c>
      <c r="FR16" s="635"/>
      <c r="FS16" s="647"/>
      <c r="FT16" s="635"/>
      <c r="FU16" s="660"/>
      <c r="FV16" s="525"/>
      <c r="FW16" s="607">
        <f t="shared" si="21"/>
        <v>0</v>
      </c>
      <c r="FZ16" s="661"/>
      <c r="GA16" s="663">
        <v>9</v>
      </c>
      <c r="GB16" s="635"/>
      <c r="GC16" s="647"/>
      <c r="GD16" s="635"/>
      <c r="GE16" s="660"/>
      <c r="GF16" s="525"/>
      <c r="GG16" s="5">
        <f t="shared" si="22"/>
        <v>0</v>
      </c>
      <c r="GJ16" s="633"/>
      <c r="GK16" s="634">
        <v>9</v>
      </c>
      <c r="GL16" s="668"/>
      <c r="GM16" s="647"/>
      <c r="GN16" s="668"/>
      <c r="GO16" s="538"/>
      <c r="GP16" s="525"/>
      <c r="GQ16" s="5">
        <f t="shared" si="23"/>
        <v>0</v>
      </c>
      <c r="GT16" s="633"/>
      <c r="GU16" s="634">
        <v>9</v>
      </c>
      <c r="GV16" s="635"/>
      <c r="GW16" s="647"/>
      <c r="GX16" s="635"/>
      <c r="GY16" s="538"/>
      <c r="GZ16" s="525"/>
      <c r="HA16" s="5">
        <f t="shared" si="24"/>
        <v>0</v>
      </c>
    </row>
    <row r="17" spans="1:209" x14ac:dyDescent="0.25">
      <c r="A17" s="562">
        <v>14</v>
      </c>
      <c r="B17" s="398">
        <f>EK5</f>
        <v>0</v>
      </c>
      <c r="C17" s="398">
        <f t="shared" ref="C17:I17" si="33">EL5</f>
        <v>0</v>
      </c>
      <c r="D17" s="576">
        <f t="shared" si="33"/>
        <v>0</v>
      </c>
      <c r="E17" s="577">
        <f t="shared" si="33"/>
        <v>0</v>
      </c>
      <c r="F17" s="322">
        <f t="shared" si="33"/>
        <v>0</v>
      </c>
      <c r="G17" s="6">
        <f t="shared" si="33"/>
        <v>0</v>
      </c>
      <c r="H17" s="341">
        <f t="shared" si="33"/>
        <v>0</v>
      </c>
      <c r="I17" s="578">
        <f t="shared" si="33"/>
        <v>0</v>
      </c>
      <c r="L17" s="633"/>
      <c r="M17" s="634">
        <v>10</v>
      </c>
      <c r="N17" s="635">
        <v>979.3</v>
      </c>
      <c r="O17" s="636"/>
      <c r="P17" s="637"/>
      <c r="Q17" s="638"/>
      <c r="R17" s="639"/>
      <c r="S17" s="666">
        <f t="shared" si="7"/>
        <v>0</v>
      </c>
      <c r="V17" s="641"/>
      <c r="W17" s="634">
        <v>10</v>
      </c>
      <c r="X17" s="642">
        <v>889.5</v>
      </c>
      <c r="Y17" s="643"/>
      <c r="Z17" s="642"/>
      <c r="AA17" s="644"/>
      <c r="AB17" s="645"/>
      <c r="AC17" s="607">
        <f t="shared" si="8"/>
        <v>0</v>
      </c>
      <c r="AD17" s="589"/>
      <c r="AF17" s="633"/>
      <c r="AG17" s="634">
        <v>10</v>
      </c>
      <c r="AH17" s="667">
        <v>894.48</v>
      </c>
      <c r="AI17" s="647"/>
      <c r="AJ17" s="667"/>
      <c r="AK17" s="538"/>
      <c r="AL17" s="525"/>
      <c r="AM17" s="525">
        <f t="shared" si="9"/>
        <v>0</v>
      </c>
      <c r="AP17" s="633"/>
      <c r="AQ17" s="634">
        <v>10</v>
      </c>
      <c r="AR17" s="357"/>
      <c r="AS17" s="647"/>
      <c r="AT17" s="357"/>
      <c r="AU17" s="538"/>
      <c r="AV17" s="525"/>
      <c r="AW17" s="525">
        <f t="shared" si="10"/>
        <v>0</v>
      </c>
      <c r="AZ17" s="648"/>
      <c r="BA17" s="634">
        <v>10</v>
      </c>
      <c r="BB17" s="635"/>
      <c r="BC17" s="647"/>
      <c r="BD17" s="635"/>
      <c r="BE17" s="538"/>
      <c r="BF17" s="525"/>
      <c r="BG17" s="5">
        <f t="shared" si="11"/>
        <v>0</v>
      </c>
      <c r="BJ17" s="633"/>
      <c r="BK17" s="634">
        <v>10</v>
      </c>
      <c r="BL17" s="635"/>
      <c r="BM17" s="647"/>
      <c r="BN17" s="642"/>
      <c r="BO17" s="538"/>
      <c r="BP17" s="525"/>
      <c r="BQ17" s="649">
        <f t="shared" si="12"/>
        <v>0</v>
      </c>
      <c r="BR17" s="5"/>
      <c r="BT17" s="633"/>
      <c r="BU17" s="634">
        <v>10</v>
      </c>
      <c r="BV17" s="635"/>
      <c r="BW17" s="650"/>
      <c r="BX17" s="635"/>
      <c r="BY17" s="651"/>
      <c r="BZ17" s="652"/>
      <c r="CA17" s="5">
        <f t="shared" si="5"/>
        <v>0</v>
      </c>
      <c r="CD17" s="653"/>
      <c r="CE17" s="634">
        <v>10</v>
      </c>
      <c r="CF17" s="635"/>
      <c r="CG17" s="650"/>
      <c r="CH17" s="635"/>
      <c r="CI17" s="654"/>
      <c r="CJ17" s="652"/>
      <c r="CK17" s="5">
        <f t="shared" si="13"/>
        <v>0</v>
      </c>
      <c r="CN17" s="641"/>
      <c r="CO17" s="634">
        <v>10</v>
      </c>
      <c r="CP17" s="635"/>
      <c r="CQ17" s="650"/>
      <c r="CR17" s="635"/>
      <c r="CS17" s="654"/>
      <c r="CT17" s="652"/>
      <c r="CU17" s="655">
        <f t="shared" si="26"/>
        <v>0</v>
      </c>
      <c r="CX17" s="633"/>
      <c r="CY17" s="634">
        <v>10</v>
      </c>
      <c r="CZ17" s="635"/>
      <c r="DA17" s="647"/>
      <c r="DB17" s="635"/>
      <c r="DC17" s="538"/>
      <c r="DD17" s="525"/>
      <c r="DE17" s="5">
        <f t="shared" si="14"/>
        <v>0</v>
      </c>
      <c r="DH17" s="633"/>
      <c r="DI17" s="634">
        <v>10</v>
      </c>
      <c r="DJ17" s="635"/>
      <c r="DK17" s="647"/>
      <c r="DL17" s="635"/>
      <c r="DM17" s="538"/>
      <c r="DN17" s="525"/>
      <c r="DO17" s="5">
        <f t="shared" si="15"/>
        <v>0</v>
      </c>
      <c r="DR17" s="633"/>
      <c r="DS17" s="634">
        <v>10</v>
      </c>
      <c r="DT17" s="635"/>
      <c r="DU17" s="650"/>
      <c r="DV17" s="635"/>
      <c r="DW17" s="654"/>
      <c r="DX17" s="652"/>
      <c r="DY17" s="5">
        <f t="shared" si="16"/>
        <v>0</v>
      </c>
      <c r="EB17" s="633"/>
      <c r="EC17" s="634">
        <v>10</v>
      </c>
      <c r="ED17" s="357"/>
      <c r="EE17" s="658"/>
      <c r="EF17" s="357"/>
      <c r="EG17" s="659"/>
      <c r="EH17" s="525"/>
      <c r="EI17" s="5">
        <f t="shared" si="17"/>
        <v>0</v>
      </c>
      <c r="EL17" s="633"/>
      <c r="EM17" s="634">
        <v>10</v>
      </c>
      <c r="EN17" s="357"/>
      <c r="EO17" s="658"/>
      <c r="EP17" s="357"/>
      <c r="EQ17" s="660"/>
      <c r="ER17" s="525"/>
      <c r="ES17" s="5">
        <f t="shared" si="18"/>
        <v>0</v>
      </c>
      <c r="EV17" s="661"/>
      <c r="EW17" s="634">
        <v>10</v>
      </c>
      <c r="EX17" s="635"/>
      <c r="EY17" s="647"/>
      <c r="EZ17" s="635"/>
      <c r="FA17" s="660"/>
      <c r="FB17" s="525"/>
      <c r="FC17" s="5">
        <f t="shared" si="19"/>
        <v>0</v>
      </c>
      <c r="FF17" s="661"/>
      <c r="FG17" s="634">
        <v>10</v>
      </c>
      <c r="FH17" s="642"/>
      <c r="FI17" s="643"/>
      <c r="FJ17" s="642"/>
      <c r="FK17" s="659"/>
      <c r="FL17" s="645"/>
      <c r="FM17" s="607">
        <f t="shared" si="20"/>
        <v>0</v>
      </c>
      <c r="FP17" s="633"/>
      <c r="FQ17" s="634">
        <v>10</v>
      </c>
      <c r="FR17" s="635"/>
      <c r="FS17" s="647"/>
      <c r="FT17" s="635"/>
      <c r="FU17" s="660"/>
      <c r="FV17" s="525"/>
      <c r="FW17" s="607">
        <f t="shared" si="21"/>
        <v>0</v>
      </c>
      <c r="FZ17" s="661"/>
      <c r="GA17" s="663">
        <v>10</v>
      </c>
      <c r="GB17" s="635"/>
      <c r="GC17" s="647"/>
      <c r="GD17" s="635"/>
      <c r="GE17" s="660"/>
      <c r="GF17" s="525"/>
      <c r="GG17" s="5">
        <f t="shared" si="22"/>
        <v>0</v>
      </c>
      <c r="GJ17" s="633"/>
      <c r="GK17" s="634">
        <v>10</v>
      </c>
      <c r="GL17" s="668"/>
      <c r="GM17" s="647"/>
      <c r="GN17" s="668"/>
      <c r="GO17" s="538"/>
      <c r="GP17" s="525"/>
      <c r="GQ17" s="5">
        <f t="shared" si="23"/>
        <v>0</v>
      </c>
      <c r="GT17" s="633"/>
      <c r="GU17" s="634">
        <v>10</v>
      </c>
      <c r="GV17" s="635"/>
      <c r="GW17" s="647"/>
      <c r="GX17" s="635"/>
      <c r="GY17" s="538"/>
      <c r="GZ17" s="525"/>
      <c r="HA17" s="5">
        <f t="shared" si="24"/>
        <v>0</v>
      </c>
    </row>
    <row r="18" spans="1:209" x14ac:dyDescent="0.25">
      <c r="A18" s="562">
        <v>15</v>
      </c>
      <c r="B18" s="398">
        <f t="shared" ref="B18:I18" si="34">EU5</f>
        <v>0</v>
      </c>
      <c r="C18" s="398">
        <f t="shared" si="34"/>
        <v>0</v>
      </c>
      <c r="D18" s="576">
        <f t="shared" si="34"/>
        <v>0</v>
      </c>
      <c r="E18" s="577">
        <f t="shared" si="34"/>
        <v>0</v>
      </c>
      <c r="F18" s="322">
        <f t="shared" si="34"/>
        <v>0</v>
      </c>
      <c r="G18" s="6">
        <f t="shared" si="34"/>
        <v>0</v>
      </c>
      <c r="H18" s="341">
        <f t="shared" si="34"/>
        <v>0</v>
      </c>
      <c r="I18" s="578">
        <f t="shared" si="34"/>
        <v>0</v>
      </c>
      <c r="L18" s="633"/>
      <c r="M18" s="634">
        <v>11</v>
      </c>
      <c r="N18" s="635">
        <v>976.58</v>
      </c>
      <c r="O18" s="636"/>
      <c r="P18" s="637"/>
      <c r="Q18" s="638"/>
      <c r="R18" s="639"/>
      <c r="S18" s="666">
        <f t="shared" si="7"/>
        <v>0</v>
      </c>
      <c r="V18" s="633"/>
      <c r="W18" s="634">
        <v>11</v>
      </c>
      <c r="X18" s="642">
        <v>885.4</v>
      </c>
      <c r="Y18" s="643"/>
      <c r="Z18" s="642"/>
      <c r="AA18" s="644"/>
      <c r="AB18" s="645"/>
      <c r="AC18" s="607">
        <f t="shared" si="8"/>
        <v>0</v>
      </c>
      <c r="AD18" s="589"/>
      <c r="AF18" s="633"/>
      <c r="AG18" s="634">
        <v>11</v>
      </c>
      <c r="AH18" s="667">
        <v>921.69</v>
      </c>
      <c r="AI18" s="647"/>
      <c r="AJ18" s="667"/>
      <c r="AK18" s="538"/>
      <c r="AL18" s="525"/>
      <c r="AM18" s="525">
        <f t="shared" si="9"/>
        <v>0</v>
      </c>
      <c r="AP18" s="633"/>
      <c r="AQ18" s="634">
        <v>11</v>
      </c>
      <c r="AR18" s="635"/>
      <c r="AS18" s="647"/>
      <c r="AT18" s="635"/>
      <c r="AU18" s="538"/>
      <c r="AV18" s="525"/>
      <c r="AW18" s="525">
        <f t="shared" si="10"/>
        <v>0</v>
      </c>
      <c r="AZ18" s="648"/>
      <c r="BA18" s="634">
        <v>11</v>
      </c>
      <c r="BB18" s="635"/>
      <c r="BC18" s="647"/>
      <c r="BD18" s="635"/>
      <c r="BE18" s="538"/>
      <c r="BF18" s="525"/>
      <c r="BG18" s="5">
        <f t="shared" si="11"/>
        <v>0</v>
      </c>
      <c r="BJ18" s="633"/>
      <c r="BK18" s="634">
        <v>11</v>
      </c>
      <c r="BL18" s="635"/>
      <c r="BM18" s="647"/>
      <c r="BN18" s="642"/>
      <c r="BO18" s="538"/>
      <c r="BP18" s="525"/>
      <c r="BQ18" s="649">
        <f t="shared" si="12"/>
        <v>0</v>
      </c>
      <c r="BR18" s="5"/>
      <c r="BT18" s="633"/>
      <c r="BU18" s="634">
        <v>11</v>
      </c>
      <c r="BV18" s="635"/>
      <c r="BW18" s="650"/>
      <c r="BX18" s="635"/>
      <c r="BY18" s="651"/>
      <c r="BZ18" s="652"/>
      <c r="CA18" s="5">
        <f t="shared" si="5"/>
        <v>0</v>
      </c>
      <c r="CD18" s="653"/>
      <c r="CE18" s="634">
        <v>11</v>
      </c>
      <c r="CF18" s="357"/>
      <c r="CG18" s="650"/>
      <c r="CH18" s="357"/>
      <c r="CI18" s="654"/>
      <c r="CJ18" s="652"/>
      <c r="CK18" s="5">
        <f t="shared" si="13"/>
        <v>0</v>
      </c>
      <c r="CN18" s="641"/>
      <c r="CO18" s="634">
        <v>11</v>
      </c>
      <c r="CP18" s="357"/>
      <c r="CQ18" s="650"/>
      <c r="CR18" s="357"/>
      <c r="CS18" s="654"/>
      <c r="CT18" s="652"/>
      <c r="CU18" s="655">
        <f t="shared" si="26"/>
        <v>0</v>
      </c>
      <c r="CX18" s="633"/>
      <c r="CY18" s="634">
        <v>11</v>
      </c>
      <c r="CZ18" s="635"/>
      <c r="DA18" s="647"/>
      <c r="DB18" s="635"/>
      <c r="DC18" s="538"/>
      <c r="DD18" s="525"/>
      <c r="DE18" s="5">
        <f t="shared" si="14"/>
        <v>0</v>
      </c>
      <c r="DH18" s="633"/>
      <c r="DI18" s="634">
        <v>11</v>
      </c>
      <c r="DJ18" s="635"/>
      <c r="DK18" s="647"/>
      <c r="DL18" s="635"/>
      <c r="DM18" s="538"/>
      <c r="DN18" s="525"/>
      <c r="DO18" s="5">
        <f t="shared" si="15"/>
        <v>0</v>
      </c>
      <c r="DR18" s="633"/>
      <c r="DS18" s="634">
        <v>11</v>
      </c>
      <c r="DT18" s="357"/>
      <c r="DU18" s="650"/>
      <c r="DV18" s="357"/>
      <c r="DW18" s="654"/>
      <c r="DX18" s="652"/>
      <c r="DY18" s="5">
        <f t="shared" si="16"/>
        <v>0</v>
      </c>
      <c r="EB18" s="633"/>
      <c r="EC18" s="634">
        <v>11</v>
      </c>
      <c r="ED18" s="357"/>
      <c r="EE18" s="658"/>
      <c r="EF18" s="357"/>
      <c r="EG18" s="659"/>
      <c r="EH18" s="525"/>
      <c r="EI18" s="5">
        <f t="shared" si="17"/>
        <v>0</v>
      </c>
      <c r="EL18" s="633"/>
      <c r="EM18" s="634">
        <v>11</v>
      </c>
      <c r="EN18" s="357"/>
      <c r="EO18" s="658"/>
      <c r="EP18" s="357"/>
      <c r="EQ18" s="660"/>
      <c r="ER18" s="525"/>
      <c r="ES18" s="5">
        <f t="shared" si="18"/>
        <v>0</v>
      </c>
      <c r="EV18" s="661"/>
      <c r="EW18" s="634">
        <v>11</v>
      </c>
      <c r="EX18" s="635"/>
      <c r="EY18" s="647"/>
      <c r="EZ18" s="635"/>
      <c r="FA18" s="660"/>
      <c r="FB18" s="525"/>
      <c r="FC18" s="5">
        <f t="shared" si="19"/>
        <v>0</v>
      </c>
      <c r="FF18" s="661"/>
      <c r="FG18" s="634">
        <v>11</v>
      </c>
      <c r="FH18" s="642"/>
      <c r="FI18" s="643"/>
      <c r="FJ18" s="642"/>
      <c r="FK18" s="659"/>
      <c r="FL18" s="645"/>
      <c r="FM18" s="607">
        <f t="shared" si="20"/>
        <v>0</v>
      </c>
      <c r="FP18" s="633"/>
      <c r="FQ18" s="634">
        <v>11</v>
      </c>
      <c r="FR18" s="635"/>
      <c r="FS18" s="647"/>
      <c r="FT18" s="635"/>
      <c r="FU18" s="660"/>
      <c r="FV18" s="525"/>
      <c r="FW18" s="607">
        <f t="shared" si="21"/>
        <v>0</v>
      </c>
      <c r="FX18" s="525"/>
      <c r="FZ18" s="661"/>
      <c r="GA18" s="663">
        <v>11</v>
      </c>
      <c r="GB18" s="635"/>
      <c r="GC18" s="647"/>
      <c r="GD18" s="635"/>
      <c r="GE18" s="660"/>
      <c r="GF18" s="525"/>
      <c r="GG18" s="5">
        <f t="shared" si="22"/>
        <v>0</v>
      </c>
      <c r="GJ18" s="633"/>
      <c r="GK18" s="634">
        <v>11</v>
      </c>
      <c r="GL18" s="668"/>
      <c r="GM18" s="647"/>
      <c r="GN18" s="668"/>
      <c r="GO18" s="538"/>
      <c r="GP18" s="525"/>
      <c r="GQ18" s="5">
        <f t="shared" si="23"/>
        <v>0</v>
      </c>
      <c r="GT18" s="633"/>
      <c r="GU18" s="634">
        <v>11</v>
      </c>
      <c r="GV18" s="635"/>
      <c r="GW18" s="647"/>
      <c r="GX18" s="635"/>
      <c r="GY18" s="538"/>
      <c r="GZ18" s="525"/>
      <c r="HA18" s="5">
        <f t="shared" si="24"/>
        <v>0</v>
      </c>
    </row>
    <row r="19" spans="1:209" x14ac:dyDescent="0.25">
      <c r="A19" s="562">
        <v>16</v>
      </c>
      <c r="B19" s="398">
        <f t="shared" ref="B19:I19" si="35">FE5</f>
        <v>0</v>
      </c>
      <c r="C19" s="398">
        <f t="shared" si="35"/>
        <v>0</v>
      </c>
      <c r="D19" s="576">
        <f t="shared" si="35"/>
        <v>0</v>
      </c>
      <c r="E19" s="577">
        <f t="shared" si="35"/>
        <v>0</v>
      </c>
      <c r="F19" s="322">
        <f t="shared" si="35"/>
        <v>0</v>
      </c>
      <c r="G19" s="6">
        <f t="shared" si="35"/>
        <v>0</v>
      </c>
      <c r="H19" s="341">
        <f t="shared" si="35"/>
        <v>0</v>
      </c>
      <c r="I19" s="578">
        <f t="shared" si="35"/>
        <v>0</v>
      </c>
      <c r="L19" s="633"/>
      <c r="M19" s="634">
        <v>12</v>
      </c>
      <c r="N19" s="635">
        <v>969.32</v>
      </c>
      <c r="O19" s="647"/>
      <c r="P19" s="635"/>
      <c r="Q19" s="538"/>
      <c r="R19" s="525"/>
      <c r="S19" s="607">
        <f t="shared" si="7"/>
        <v>0</v>
      </c>
      <c r="V19" s="633"/>
      <c r="W19" s="634">
        <v>12</v>
      </c>
      <c r="X19" s="642">
        <v>862.7</v>
      </c>
      <c r="Y19" s="643"/>
      <c r="Z19" s="642"/>
      <c r="AA19" s="644"/>
      <c r="AB19" s="645"/>
      <c r="AC19" s="607">
        <f t="shared" si="8"/>
        <v>0</v>
      </c>
      <c r="AD19" s="589"/>
      <c r="AF19" s="633"/>
      <c r="AG19" s="634">
        <v>12</v>
      </c>
      <c r="AH19" s="667">
        <v>933.49</v>
      </c>
      <c r="AI19" s="647"/>
      <c r="AJ19" s="667"/>
      <c r="AK19" s="538"/>
      <c r="AL19" s="525"/>
      <c r="AM19" s="525">
        <f t="shared" si="9"/>
        <v>0</v>
      </c>
      <c r="AP19" s="633"/>
      <c r="AQ19" s="634">
        <v>12</v>
      </c>
      <c r="AR19" s="635"/>
      <c r="AS19" s="647"/>
      <c r="AT19" s="635"/>
      <c r="AU19" s="538"/>
      <c r="AV19" s="525"/>
      <c r="AW19" s="525">
        <f t="shared" si="10"/>
        <v>0</v>
      </c>
      <c r="AZ19" s="671"/>
      <c r="BA19" s="634">
        <v>12</v>
      </c>
      <c r="BB19" s="635"/>
      <c r="BC19" s="647"/>
      <c r="BD19" s="635"/>
      <c r="BE19" s="538"/>
      <c r="BF19" s="525"/>
      <c r="BG19" s="5">
        <f t="shared" si="11"/>
        <v>0</v>
      </c>
      <c r="BJ19" s="633"/>
      <c r="BK19" s="634">
        <v>12</v>
      </c>
      <c r="BL19" s="635"/>
      <c r="BM19" s="647"/>
      <c r="BN19" s="642"/>
      <c r="BO19" s="538"/>
      <c r="BP19" s="525"/>
      <c r="BQ19" s="649">
        <f t="shared" si="12"/>
        <v>0</v>
      </c>
      <c r="BR19" s="5"/>
      <c r="BT19" s="633"/>
      <c r="BU19" s="634">
        <v>12</v>
      </c>
      <c r="BV19" s="635"/>
      <c r="BW19" s="650"/>
      <c r="BX19" s="635"/>
      <c r="BY19" s="651"/>
      <c r="BZ19" s="652"/>
      <c r="CA19" s="5">
        <f t="shared" si="5"/>
        <v>0</v>
      </c>
      <c r="CD19" s="653"/>
      <c r="CE19" s="634">
        <v>12</v>
      </c>
      <c r="CF19" s="635"/>
      <c r="CG19" s="650"/>
      <c r="CH19" s="635"/>
      <c r="CI19" s="654"/>
      <c r="CJ19" s="652"/>
      <c r="CK19" s="607">
        <f t="shared" si="13"/>
        <v>0</v>
      </c>
      <c r="CN19" s="641"/>
      <c r="CO19" s="634">
        <v>12</v>
      </c>
      <c r="CP19" s="635"/>
      <c r="CQ19" s="650"/>
      <c r="CR19" s="635"/>
      <c r="CS19" s="654"/>
      <c r="CT19" s="652"/>
      <c r="CU19" s="655">
        <f t="shared" si="26"/>
        <v>0</v>
      </c>
      <c r="CX19" s="633"/>
      <c r="CY19" s="634">
        <v>12</v>
      </c>
      <c r="CZ19" s="635"/>
      <c r="DA19" s="647"/>
      <c r="DB19" s="635"/>
      <c r="DC19" s="538"/>
      <c r="DD19" s="525"/>
      <c r="DE19" s="5">
        <f t="shared" si="14"/>
        <v>0</v>
      </c>
      <c r="DH19" s="633"/>
      <c r="DI19" s="634">
        <v>12</v>
      </c>
      <c r="DJ19" s="635"/>
      <c r="DK19" s="647"/>
      <c r="DL19" s="635"/>
      <c r="DM19" s="538"/>
      <c r="DN19" s="525"/>
      <c r="DO19" s="5">
        <f t="shared" si="15"/>
        <v>0</v>
      </c>
      <c r="DR19" s="633"/>
      <c r="DS19" s="634">
        <v>12</v>
      </c>
      <c r="DT19" s="635"/>
      <c r="DU19" s="650"/>
      <c r="DV19" s="635"/>
      <c r="DW19" s="654"/>
      <c r="DX19" s="652"/>
      <c r="DY19" s="5">
        <f t="shared" si="16"/>
        <v>0</v>
      </c>
      <c r="EB19" s="633"/>
      <c r="EC19" s="634">
        <v>12</v>
      </c>
      <c r="ED19" s="357"/>
      <c r="EE19" s="658"/>
      <c r="EF19" s="357"/>
      <c r="EG19" s="659"/>
      <c r="EH19" s="525"/>
      <c r="EI19" s="5">
        <f t="shared" si="17"/>
        <v>0</v>
      </c>
      <c r="EL19" s="633"/>
      <c r="EM19" s="634">
        <v>12</v>
      </c>
      <c r="EN19" s="357"/>
      <c r="EO19" s="658"/>
      <c r="EP19" s="357"/>
      <c r="EQ19" s="660"/>
      <c r="ER19" s="525"/>
      <c r="ES19" s="5">
        <f t="shared" si="18"/>
        <v>0</v>
      </c>
      <c r="EV19" s="672"/>
      <c r="EW19" s="634">
        <v>12</v>
      </c>
      <c r="EX19" s="635"/>
      <c r="EY19" s="647"/>
      <c r="EZ19" s="635"/>
      <c r="FA19" s="660"/>
      <c r="FB19" s="525"/>
      <c r="FC19" s="5">
        <f t="shared" si="19"/>
        <v>0</v>
      </c>
      <c r="FF19" s="661"/>
      <c r="FG19" s="634">
        <v>12</v>
      </c>
      <c r="FH19" s="642"/>
      <c r="FI19" s="643"/>
      <c r="FJ19" s="642"/>
      <c r="FK19" s="659"/>
      <c r="FL19" s="645"/>
      <c r="FM19" s="607">
        <f t="shared" si="20"/>
        <v>0</v>
      </c>
      <c r="FP19" s="633"/>
      <c r="FQ19" s="634">
        <v>12</v>
      </c>
      <c r="FR19" s="635"/>
      <c r="FS19" s="647"/>
      <c r="FT19" s="635"/>
      <c r="FU19" s="660"/>
      <c r="FV19" s="525"/>
      <c r="FW19" s="607">
        <f t="shared" si="21"/>
        <v>0</v>
      </c>
      <c r="FX19" s="525"/>
      <c r="FZ19" s="661"/>
      <c r="GA19" s="663">
        <v>12</v>
      </c>
      <c r="GB19" s="635"/>
      <c r="GC19" s="647"/>
      <c r="GD19" s="635"/>
      <c r="GE19" s="660"/>
      <c r="GF19" s="525"/>
      <c r="GG19" s="5">
        <f t="shared" si="22"/>
        <v>0</v>
      </c>
      <c r="GJ19" s="633"/>
      <c r="GK19" s="634">
        <v>12</v>
      </c>
      <c r="GL19" s="668"/>
      <c r="GM19" s="647"/>
      <c r="GN19" s="668"/>
      <c r="GO19" s="538"/>
      <c r="GP19" s="525"/>
      <c r="GQ19" s="5">
        <f t="shared" si="23"/>
        <v>0</v>
      </c>
      <c r="GT19" s="633"/>
      <c r="GU19" s="634">
        <v>12</v>
      </c>
      <c r="GV19" s="635"/>
      <c r="GW19" s="647"/>
      <c r="GX19" s="635"/>
      <c r="GY19" s="538"/>
      <c r="GZ19" s="525"/>
      <c r="HA19" s="5">
        <f t="shared" si="24"/>
        <v>0</v>
      </c>
    </row>
    <row r="20" spans="1:209" x14ac:dyDescent="0.25">
      <c r="A20" s="562">
        <v>17</v>
      </c>
      <c r="B20" s="306">
        <f t="shared" ref="B20:I20" si="36">FO5</f>
        <v>0</v>
      </c>
      <c r="C20" s="398">
        <f t="shared" si="36"/>
        <v>0</v>
      </c>
      <c r="D20" s="576">
        <f t="shared" si="36"/>
        <v>0</v>
      </c>
      <c r="E20" s="577">
        <f t="shared" si="36"/>
        <v>0</v>
      </c>
      <c r="F20" s="322">
        <f t="shared" si="36"/>
        <v>0</v>
      </c>
      <c r="G20" s="6">
        <f t="shared" si="36"/>
        <v>0</v>
      </c>
      <c r="H20" s="341">
        <f t="shared" si="36"/>
        <v>0</v>
      </c>
      <c r="I20" s="578">
        <f t="shared" si="36"/>
        <v>0</v>
      </c>
      <c r="L20" s="633"/>
      <c r="M20" s="634">
        <v>13</v>
      </c>
      <c r="N20" s="635">
        <v>974.77</v>
      </c>
      <c r="O20" s="647"/>
      <c r="P20" s="635"/>
      <c r="Q20" s="538"/>
      <c r="R20" s="525"/>
      <c r="S20" s="607">
        <f t="shared" si="7"/>
        <v>0</v>
      </c>
      <c r="V20" s="633"/>
      <c r="W20" s="634">
        <v>13</v>
      </c>
      <c r="X20" s="642">
        <v>865.4</v>
      </c>
      <c r="Y20" s="643"/>
      <c r="Z20" s="642"/>
      <c r="AA20" s="644"/>
      <c r="AB20" s="645"/>
      <c r="AC20" s="607">
        <f t="shared" si="8"/>
        <v>0</v>
      </c>
      <c r="AD20" s="589"/>
      <c r="AF20" s="633"/>
      <c r="AG20" s="634">
        <v>13</v>
      </c>
      <c r="AH20" s="667">
        <v>953.45</v>
      </c>
      <c r="AI20" s="647"/>
      <c r="AJ20" s="667"/>
      <c r="AK20" s="538"/>
      <c r="AL20" s="525"/>
      <c r="AM20" s="525">
        <f t="shared" si="9"/>
        <v>0</v>
      </c>
      <c r="AP20" s="633"/>
      <c r="AQ20" s="634">
        <v>13</v>
      </c>
      <c r="AR20" s="635"/>
      <c r="AS20" s="647"/>
      <c r="AT20" s="635"/>
      <c r="AU20" s="538"/>
      <c r="AV20" s="525"/>
      <c r="AW20" s="525">
        <f t="shared" si="10"/>
        <v>0</v>
      </c>
      <c r="AZ20" s="671"/>
      <c r="BA20" s="634">
        <v>13</v>
      </c>
      <c r="BB20" s="635"/>
      <c r="BC20" s="647"/>
      <c r="BD20" s="635"/>
      <c r="BE20" s="538"/>
      <c r="BF20" s="525"/>
      <c r="BG20" s="5">
        <f t="shared" si="11"/>
        <v>0</v>
      </c>
      <c r="BJ20" s="633"/>
      <c r="BK20" s="634">
        <v>13</v>
      </c>
      <c r="BL20" s="635"/>
      <c r="BM20" s="647"/>
      <c r="BN20" s="642"/>
      <c r="BO20" s="538"/>
      <c r="BP20" s="525"/>
      <c r="BQ20" s="649">
        <f t="shared" si="12"/>
        <v>0</v>
      </c>
      <c r="BR20" s="5"/>
      <c r="BT20" s="633"/>
      <c r="BU20" s="634">
        <v>13</v>
      </c>
      <c r="BV20" s="635"/>
      <c r="BW20" s="650"/>
      <c r="BX20" s="635"/>
      <c r="BY20" s="651"/>
      <c r="BZ20" s="652"/>
      <c r="CA20" s="5">
        <f t="shared" si="5"/>
        <v>0</v>
      </c>
      <c r="CD20" s="653"/>
      <c r="CE20" s="634">
        <v>13</v>
      </c>
      <c r="CF20" s="635"/>
      <c r="CG20" s="650"/>
      <c r="CH20" s="635"/>
      <c r="CI20" s="654"/>
      <c r="CJ20" s="652"/>
      <c r="CK20" s="607">
        <f t="shared" si="13"/>
        <v>0</v>
      </c>
      <c r="CN20" s="641"/>
      <c r="CO20" s="634">
        <v>13</v>
      </c>
      <c r="CP20" s="635"/>
      <c r="CQ20" s="650"/>
      <c r="CR20" s="635"/>
      <c r="CS20" s="654"/>
      <c r="CT20" s="652"/>
      <c r="CU20" s="655">
        <f t="shared" si="26"/>
        <v>0</v>
      </c>
      <c r="CX20" s="633"/>
      <c r="CY20" s="634">
        <v>13</v>
      </c>
      <c r="CZ20" s="635"/>
      <c r="DA20" s="647"/>
      <c r="DB20" s="635"/>
      <c r="DC20" s="538"/>
      <c r="DD20" s="525"/>
      <c r="DE20" s="5">
        <f t="shared" si="14"/>
        <v>0</v>
      </c>
      <c r="DH20" s="633"/>
      <c r="DI20" s="634">
        <v>13</v>
      </c>
      <c r="DJ20" s="635"/>
      <c r="DK20" s="647"/>
      <c r="DL20" s="635"/>
      <c r="DM20" s="538"/>
      <c r="DN20" s="525"/>
      <c r="DO20" s="5">
        <f t="shared" si="15"/>
        <v>0</v>
      </c>
      <c r="DR20" s="633"/>
      <c r="DS20" s="634">
        <v>13</v>
      </c>
      <c r="DT20" s="635"/>
      <c r="DU20" s="650"/>
      <c r="DV20" s="635"/>
      <c r="DW20" s="654"/>
      <c r="DX20" s="652"/>
      <c r="DY20" s="5">
        <f t="shared" si="16"/>
        <v>0</v>
      </c>
      <c r="EB20" s="633"/>
      <c r="EC20" s="634">
        <v>13</v>
      </c>
      <c r="ED20" s="357"/>
      <c r="EE20" s="658"/>
      <c r="EF20" s="357"/>
      <c r="EG20" s="659"/>
      <c r="EH20" s="525"/>
      <c r="EI20" s="5">
        <f t="shared" si="17"/>
        <v>0</v>
      </c>
      <c r="EL20" s="633"/>
      <c r="EM20" s="634">
        <v>13</v>
      </c>
      <c r="EN20" s="357"/>
      <c r="EO20" s="658"/>
      <c r="EP20" s="357"/>
      <c r="EQ20" s="660"/>
      <c r="ER20" s="525"/>
      <c r="ES20" s="5">
        <f t="shared" si="18"/>
        <v>0</v>
      </c>
      <c r="EV20" s="672"/>
      <c r="EW20" s="634">
        <v>13</v>
      </c>
      <c r="EX20" s="635"/>
      <c r="EY20" s="647"/>
      <c r="EZ20" s="635"/>
      <c r="FA20" s="660"/>
      <c r="FB20" s="525"/>
      <c r="FC20" s="5">
        <f t="shared" si="19"/>
        <v>0</v>
      </c>
      <c r="FF20" s="661"/>
      <c r="FG20" s="634">
        <v>13</v>
      </c>
      <c r="FH20" s="642"/>
      <c r="FI20" s="643"/>
      <c r="FJ20" s="642"/>
      <c r="FK20" s="659"/>
      <c r="FL20" s="645"/>
      <c r="FM20" s="607">
        <f t="shared" si="20"/>
        <v>0</v>
      </c>
      <c r="FP20" s="633"/>
      <c r="FQ20" s="634">
        <v>13</v>
      </c>
      <c r="FR20" s="635"/>
      <c r="FS20" s="647"/>
      <c r="FT20" s="635"/>
      <c r="FU20" s="660"/>
      <c r="FV20" s="525"/>
      <c r="FW20" s="607">
        <f t="shared" si="21"/>
        <v>0</v>
      </c>
      <c r="FX20" s="525"/>
      <c r="FZ20" s="633"/>
      <c r="GA20" s="663">
        <v>13</v>
      </c>
      <c r="GB20" s="635"/>
      <c r="GC20" s="647"/>
      <c r="GD20" s="635"/>
      <c r="GE20" s="660"/>
      <c r="GF20" s="525"/>
      <c r="GG20" s="5">
        <f t="shared" si="22"/>
        <v>0</v>
      </c>
      <c r="GJ20" s="633"/>
      <c r="GK20" s="634">
        <v>13</v>
      </c>
      <c r="GL20" s="668"/>
      <c r="GM20" s="647"/>
      <c r="GN20" s="668"/>
      <c r="GO20" s="538"/>
      <c r="GP20" s="525"/>
      <c r="GQ20" s="5">
        <f t="shared" si="23"/>
        <v>0</v>
      </c>
      <c r="GT20" s="633"/>
      <c r="GU20" s="634">
        <v>13</v>
      </c>
      <c r="GV20" s="635"/>
      <c r="GW20" s="647"/>
      <c r="GX20" s="635"/>
      <c r="GY20" s="538"/>
      <c r="GZ20" s="525"/>
      <c r="HA20" s="5">
        <f t="shared" si="24"/>
        <v>0</v>
      </c>
    </row>
    <row r="21" spans="1:209" x14ac:dyDescent="0.25">
      <c r="A21" s="562">
        <v>18</v>
      </c>
      <c r="B21" s="398">
        <f t="shared" ref="B21:I21" si="37">FY5</f>
        <v>0</v>
      </c>
      <c r="C21" s="398">
        <f t="shared" si="37"/>
        <v>0</v>
      </c>
      <c r="D21" s="403">
        <f>GA5</f>
        <v>0</v>
      </c>
      <c r="E21" s="577">
        <f t="shared" si="37"/>
        <v>0</v>
      </c>
      <c r="F21" s="322">
        <f t="shared" si="37"/>
        <v>0</v>
      </c>
      <c r="G21" s="6">
        <f t="shared" si="37"/>
        <v>0</v>
      </c>
      <c r="H21" s="341">
        <f t="shared" si="37"/>
        <v>0</v>
      </c>
      <c r="I21" s="578">
        <f t="shared" si="37"/>
        <v>0</v>
      </c>
      <c r="L21" s="633"/>
      <c r="M21" s="634">
        <v>14</v>
      </c>
      <c r="N21" s="635">
        <v>907.18</v>
      </c>
      <c r="O21" s="636"/>
      <c r="P21" s="637"/>
      <c r="Q21" s="638"/>
      <c r="R21" s="639"/>
      <c r="S21" s="666">
        <f t="shared" si="7"/>
        <v>0</v>
      </c>
      <c r="V21" s="633"/>
      <c r="W21" s="634">
        <v>14</v>
      </c>
      <c r="X21" s="642">
        <v>918.1</v>
      </c>
      <c r="Y21" s="643"/>
      <c r="Z21" s="642"/>
      <c r="AA21" s="644"/>
      <c r="AB21" s="645"/>
      <c r="AC21" s="607">
        <f t="shared" si="8"/>
        <v>0</v>
      </c>
      <c r="AD21" s="589"/>
      <c r="AF21" s="633"/>
      <c r="AG21" s="634">
        <v>14</v>
      </c>
      <c r="AH21" s="667">
        <v>912.62</v>
      </c>
      <c r="AI21" s="647"/>
      <c r="AJ21" s="667"/>
      <c r="AK21" s="538"/>
      <c r="AL21" s="525"/>
      <c r="AM21" s="525">
        <f t="shared" si="9"/>
        <v>0</v>
      </c>
      <c r="AP21" s="633"/>
      <c r="AQ21" s="634">
        <v>14</v>
      </c>
      <c r="AR21" s="635"/>
      <c r="AS21" s="647"/>
      <c r="AT21" s="635"/>
      <c r="AU21" s="538"/>
      <c r="AV21" s="525"/>
      <c r="AW21" s="525">
        <f t="shared" si="10"/>
        <v>0</v>
      </c>
      <c r="AZ21" s="671"/>
      <c r="BA21" s="634">
        <v>14</v>
      </c>
      <c r="BB21" s="635"/>
      <c r="BC21" s="647"/>
      <c r="BD21" s="635"/>
      <c r="BE21" s="538"/>
      <c r="BF21" s="525"/>
      <c r="BG21" s="5">
        <f t="shared" si="11"/>
        <v>0</v>
      </c>
      <c r="BJ21" s="633"/>
      <c r="BK21" s="634">
        <v>14</v>
      </c>
      <c r="BL21" s="635"/>
      <c r="BM21" s="647"/>
      <c r="BN21" s="635"/>
      <c r="BO21" s="538"/>
      <c r="BP21" s="525"/>
      <c r="BQ21" s="649">
        <f t="shared" si="12"/>
        <v>0</v>
      </c>
      <c r="BR21" s="5"/>
      <c r="BT21" s="633"/>
      <c r="BU21" s="634">
        <v>14</v>
      </c>
      <c r="BV21" s="635"/>
      <c r="BW21" s="650"/>
      <c r="BX21" s="635"/>
      <c r="BY21" s="651"/>
      <c r="BZ21" s="652"/>
      <c r="CA21" s="5">
        <f t="shared" si="5"/>
        <v>0</v>
      </c>
      <c r="CD21" s="653"/>
      <c r="CE21" s="634">
        <v>14</v>
      </c>
      <c r="CF21" s="635"/>
      <c r="CG21" s="650"/>
      <c r="CH21" s="635"/>
      <c r="CI21" s="654"/>
      <c r="CJ21" s="652"/>
      <c r="CK21" s="607">
        <f t="shared" si="13"/>
        <v>0</v>
      </c>
      <c r="CN21" s="641"/>
      <c r="CO21" s="634">
        <v>14</v>
      </c>
      <c r="CP21" s="635"/>
      <c r="CQ21" s="650"/>
      <c r="CR21" s="635"/>
      <c r="CS21" s="654"/>
      <c r="CT21" s="652"/>
      <c r="CU21" s="655">
        <f t="shared" si="26"/>
        <v>0</v>
      </c>
      <c r="CX21" s="633"/>
      <c r="CY21" s="634">
        <v>14</v>
      </c>
      <c r="CZ21" s="635"/>
      <c r="DA21" s="647"/>
      <c r="DB21" s="635"/>
      <c r="DC21" s="538"/>
      <c r="DD21" s="525"/>
      <c r="DE21" s="5">
        <f t="shared" si="14"/>
        <v>0</v>
      </c>
      <c r="DH21" s="633"/>
      <c r="DI21" s="634">
        <v>14</v>
      </c>
      <c r="DJ21" s="635"/>
      <c r="DK21" s="647"/>
      <c r="DL21" s="635"/>
      <c r="DM21" s="538"/>
      <c r="DN21" s="525"/>
      <c r="DO21" s="5">
        <f t="shared" si="15"/>
        <v>0</v>
      </c>
      <c r="DR21" s="633"/>
      <c r="DS21" s="634">
        <v>14</v>
      </c>
      <c r="DT21" s="635"/>
      <c r="DU21" s="650"/>
      <c r="DV21" s="635"/>
      <c r="DW21" s="654"/>
      <c r="DX21" s="652"/>
      <c r="DY21" s="5">
        <f t="shared" si="16"/>
        <v>0</v>
      </c>
      <c r="EB21" s="633"/>
      <c r="EC21" s="634">
        <v>14</v>
      </c>
      <c r="ED21" s="357"/>
      <c r="EE21" s="658"/>
      <c r="EF21" s="357"/>
      <c r="EG21" s="659"/>
      <c r="EH21" s="525"/>
      <c r="EI21" s="5">
        <f t="shared" si="17"/>
        <v>0</v>
      </c>
      <c r="EL21" s="633"/>
      <c r="EM21" s="634">
        <v>14</v>
      </c>
      <c r="EN21" s="357"/>
      <c r="EO21" s="658"/>
      <c r="EP21" s="357"/>
      <c r="EQ21" s="660"/>
      <c r="ER21" s="525"/>
      <c r="ES21" s="5">
        <f t="shared" si="18"/>
        <v>0</v>
      </c>
      <c r="EV21" s="672"/>
      <c r="EW21" s="634">
        <v>14</v>
      </c>
      <c r="EX21" s="635"/>
      <c r="EY21" s="647"/>
      <c r="EZ21" s="635"/>
      <c r="FA21" s="660"/>
      <c r="FB21" s="525"/>
      <c r="FC21" s="5">
        <f t="shared" si="19"/>
        <v>0</v>
      </c>
      <c r="FF21" s="661"/>
      <c r="FG21" s="634">
        <v>14</v>
      </c>
      <c r="FH21" s="642"/>
      <c r="FI21" s="643"/>
      <c r="FJ21" s="642"/>
      <c r="FK21" s="659"/>
      <c r="FL21" s="645"/>
      <c r="FM21" s="607">
        <f t="shared" si="20"/>
        <v>0</v>
      </c>
      <c r="FP21" s="633"/>
      <c r="FQ21" s="634">
        <v>14</v>
      </c>
      <c r="FR21" s="635"/>
      <c r="FS21" s="647"/>
      <c r="FT21" s="635"/>
      <c r="FU21" s="660"/>
      <c r="FV21" s="525"/>
      <c r="FW21" s="607">
        <f t="shared" si="21"/>
        <v>0</v>
      </c>
      <c r="FX21" s="525"/>
      <c r="FZ21" s="633"/>
      <c r="GA21" s="663">
        <v>14</v>
      </c>
      <c r="GB21" s="635"/>
      <c r="GC21" s="647"/>
      <c r="GD21" s="635"/>
      <c r="GE21" s="660"/>
      <c r="GF21" s="525"/>
      <c r="GG21" s="5">
        <f t="shared" si="22"/>
        <v>0</v>
      </c>
      <c r="GJ21" s="633"/>
      <c r="GK21" s="634">
        <v>14</v>
      </c>
      <c r="GL21" s="668"/>
      <c r="GM21" s="647"/>
      <c r="GN21" s="668"/>
      <c r="GO21" s="538"/>
      <c r="GP21" s="525"/>
      <c r="GQ21" s="5">
        <f t="shared" si="23"/>
        <v>0</v>
      </c>
      <c r="GT21" s="633"/>
      <c r="GU21" s="634">
        <v>14</v>
      </c>
      <c r="GV21" s="635"/>
      <c r="GW21" s="647"/>
      <c r="GX21" s="635"/>
      <c r="GY21" s="538"/>
      <c r="GZ21" s="525"/>
      <c r="HA21" s="5">
        <f t="shared" si="24"/>
        <v>0</v>
      </c>
    </row>
    <row r="22" spans="1:209" x14ac:dyDescent="0.25">
      <c r="A22" s="562">
        <v>19</v>
      </c>
      <c r="B22" s="398">
        <f t="shared" ref="B22:H22" si="38">GI5</f>
        <v>0</v>
      </c>
      <c r="C22" s="398">
        <f t="shared" si="38"/>
        <v>0</v>
      </c>
      <c r="D22" s="576">
        <f t="shared" si="38"/>
        <v>0</v>
      </c>
      <c r="E22" s="577">
        <f t="shared" si="38"/>
        <v>0</v>
      </c>
      <c r="F22" s="322">
        <f t="shared" si="38"/>
        <v>0</v>
      </c>
      <c r="G22" s="6">
        <f t="shared" si="38"/>
        <v>0</v>
      </c>
      <c r="H22" s="341">
        <f t="shared" si="38"/>
        <v>0</v>
      </c>
      <c r="I22" s="578">
        <f>GP5</f>
        <v>0</v>
      </c>
      <c r="L22" s="633"/>
      <c r="M22" s="634">
        <v>15</v>
      </c>
      <c r="N22" s="635">
        <v>963.88</v>
      </c>
      <c r="O22" s="647"/>
      <c r="P22" s="635"/>
      <c r="Q22" s="538"/>
      <c r="R22" s="525"/>
      <c r="S22" s="607">
        <f t="shared" si="7"/>
        <v>0</v>
      </c>
      <c r="V22" s="633"/>
      <c r="W22" s="634">
        <v>15</v>
      </c>
      <c r="X22" s="642">
        <v>874.5</v>
      </c>
      <c r="Y22" s="643"/>
      <c r="Z22" s="642"/>
      <c r="AA22" s="644"/>
      <c r="AB22" s="645"/>
      <c r="AC22" s="607">
        <f t="shared" si="8"/>
        <v>0</v>
      </c>
      <c r="AD22" s="589"/>
      <c r="AF22" s="633"/>
      <c r="AG22" s="634">
        <v>15</v>
      </c>
      <c r="AH22" s="667">
        <v>924.42</v>
      </c>
      <c r="AI22" s="647"/>
      <c r="AJ22" s="667"/>
      <c r="AK22" s="538"/>
      <c r="AL22" s="525"/>
      <c r="AM22" s="525">
        <f t="shared" si="9"/>
        <v>0</v>
      </c>
      <c r="AP22" s="633"/>
      <c r="AQ22" s="634">
        <v>15</v>
      </c>
      <c r="AR22" s="635"/>
      <c r="AS22" s="647"/>
      <c r="AT22" s="635"/>
      <c r="AU22" s="538"/>
      <c r="AV22" s="525"/>
      <c r="AW22" s="525">
        <f t="shared" si="10"/>
        <v>0</v>
      </c>
      <c r="AZ22" s="671"/>
      <c r="BA22" s="634">
        <v>15</v>
      </c>
      <c r="BB22" s="635"/>
      <c r="BC22" s="647"/>
      <c r="BD22" s="635"/>
      <c r="BE22" s="538"/>
      <c r="BF22" s="525"/>
      <c r="BG22" s="5">
        <f t="shared" si="11"/>
        <v>0</v>
      </c>
      <c r="BJ22" s="633"/>
      <c r="BK22" s="634">
        <v>15</v>
      </c>
      <c r="BL22" s="635"/>
      <c r="BM22" s="647"/>
      <c r="BN22" s="635"/>
      <c r="BO22" s="538"/>
      <c r="BP22" s="525"/>
      <c r="BQ22" s="649">
        <f t="shared" si="12"/>
        <v>0</v>
      </c>
      <c r="BR22" s="5"/>
      <c r="BT22" s="633"/>
      <c r="BU22" s="634">
        <v>15</v>
      </c>
      <c r="BV22" s="635"/>
      <c r="BW22" s="650"/>
      <c r="BX22" s="635"/>
      <c r="BY22" s="651"/>
      <c r="BZ22" s="652"/>
      <c r="CA22" s="5">
        <f t="shared" si="5"/>
        <v>0</v>
      </c>
      <c r="CD22" s="653"/>
      <c r="CE22" s="634">
        <v>15</v>
      </c>
      <c r="CF22" s="635"/>
      <c r="CG22" s="650"/>
      <c r="CH22" s="635"/>
      <c r="CI22" s="654"/>
      <c r="CJ22" s="652"/>
      <c r="CK22" s="607">
        <f t="shared" si="13"/>
        <v>0</v>
      </c>
      <c r="CN22" s="641"/>
      <c r="CO22" s="634">
        <v>15</v>
      </c>
      <c r="CP22" s="357"/>
      <c r="CQ22" s="650"/>
      <c r="CR22" s="357"/>
      <c r="CS22" s="654"/>
      <c r="CT22" s="652"/>
      <c r="CU22" s="655">
        <f t="shared" si="26"/>
        <v>0</v>
      </c>
      <c r="CX22" s="633"/>
      <c r="CY22" s="634">
        <v>15</v>
      </c>
      <c r="CZ22" s="635"/>
      <c r="DA22" s="647"/>
      <c r="DB22" s="635"/>
      <c r="DC22" s="538"/>
      <c r="DD22" s="525"/>
      <c r="DE22" s="5">
        <f t="shared" si="14"/>
        <v>0</v>
      </c>
      <c r="DH22" s="633"/>
      <c r="DI22" s="634">
        <v>15</v>
      </c>
      <c r="DJ22" s="635"/>
      <c r="DK22" s="647"/>
      <c r="DL22" s="635"/>
      <c r="DM22" s="538"/>
      <c r="DN22" s="525"/>
      <c r="DO22" s="5">
        <f t="shared" si="15"/>
        <v>0</v>
      </c>
      <c r="DR22" s="633"/>
      <c r="DS22" s="634">
        <v>15</v>
      </c>
      <c r="DT22" s="635"/>
      <c r="DU22" s="650"/>
      <c r="DV22" s="635"/>
      <c r="DW22" s="654"/>
      <c r="DX22" s="652"/>
      <c r="DY22" s="5">
        <f t="shared" si="16"/>
        <v>0</v>
      </c>
      <c r="EB22" s="633"/>
      <c r="EC22" s="634">
        <v>15</v>
      </c>
      <c r="ED22" s="357"/>
      <c r="EE22" s="658"/>
      <c r="EF22" s="357"/>
      <c r="EG22" s="659"/>
      <c r="EH22" s="525"/>
      <c r="EI22" s="5">
        <f t="shared" si="17"/>
        <v>0</v>
      </c>
      <c r="EL22" s="633"/>
      <c r="EM22" s="634">
        <v>15</v>
      </c>
      <c r="EN22" s="357"/>
      <c r="EO22" s="658"/>
      <c r="EP22" s="357"/>
      <c r="EQ22" s="660"/>
      <c r="ER22" s="525"/>
      <c r="ES22" s="5">
        <f t="shared" si="18"/>
        <v>0</v>
      </c>
      <c r="EV22" s="672"/>
      <c r="EW22" s="634">
        <v>15</v>
      </c>
      <c r="EX22" s="635"/>
      <c r="EY22" s="647"/>
      <c r="EZ22" s="635"/>
      <c r="FA22" s="660"/>
      <c r="FB22" s="525"/>
      <c r="FC22" s="5">
        <f t="shared" si="19"/>
        <v>0</v>
      </c>
      <c r="FF22" s="661"/>
      <c r="FG22" s="634">
        <v>15</v>
      </c>
      <c r="FH22" s="642"/>
      <c r="FI22" s="643"/>
      <c r="FJ22" s="642"/>
      <c r="FK22" s="659"/>
      <c r="FL22" s="645"/>
      <c r="FM22" s="607">
        <f t="shared" si="20"/>
        <v>0</v>
      </c>
      <c r="FP22" s="633"/>
      <c r="FQ22" s="634">
        <v>15</v>
      </c>
      <c r="FR22" s="635"/>
      <c r="FS22" s="647"/>
      <c r="FT22" s="635"/>
      <c r="FU22" s="660"/>
      <c r="FV22" s="525"/>
      <c r="FW22" s="607">
        <f t="shared" si="21"/>
        <v>0</v>
      </c>
      <c r="FX22" s="525"/>
      <c r="FZ22" s="633"/>
      <c r="GA22" s="663">
        <v>15</v>
      </c>
      <c r="GB22" s="635"/>
      <c r="GC22" s="647"/>
      <c r="GD22" s="635"/>
      <c r="GE22" s="660"/>
      <c r="GF22" s="525"/>
      <c r="GG22" s="5">
        <f t="shared" si="22"/>
        <v>0</v>
      </c>
      <c r="GJ22" s="633"/>
      <c r="GK22" s="634">
        <v>15</v>
      </c>
      <c r="GL22" s="668"/>
      <c r="GM22" s="647"/>
      <c r="GN22" s="668"/>
      <c r="GO22" s="538"/>
      <c r="GP22" s="525"/>
      <c r="GQ22" s="5">
        <f t="shared" si="23"/>
        <v>0</v>
      </c>
      <c r="GT22" s="633"/>
      <c r="GU22" s="634">
        <v>15</v>
      </c>
      <c r="GV22" s="635"/>
      <c r="GW22" s="647"/>
      <c r="GX22" s="635"/>
      <c r="GY22" s="538"/>
      <c r="GZ22" s="525"/>
      <c r="HA22" s="5">
        <f t="shared" si="24"/>
        <v>0</v>
      </c>
    </row>
    <row r="23" spans="1:209" x14ac:dyDescent="0.25">
      <c r="A23" s="562">
        <v>20</v>
      </c>
      <c r="B23" s="398">
        <f t="shared" ref="B23:H23" si="39">GS5</f>
        <v>0</v>
      </c>
      <c r="C23" s="398">
        <f>GT5</f>
        <v>0</v>
      </c>
      <c r="D23" s="576">
        <f>GU5</f>
        <v>0</v>
      </c>
      <c r="E23" s="577">
        <f t="shared" si="39"/>
        <v>0</v>
      </c>
      <c r="F23" s="322">
        <f t="shared" si="39"/>
        <v>0</v>
      </c>
      <c r="G23" s="6">
        <f t="shared" si="39"/>
        <v>0</v>
      </c>
      <c r="H23" s="341">
        <f t="shared" si="39"/>
        <v>0</v>
      </c>
      <c r="I23" s="578">
        <f>F23-H23</f>
        <v>0</v>
      </c>
      <c r="L23" s="633"/>
      <c r="M23" s="634">
        <v>16</v>
      </c>
      <c r="N23" s="635">
        <v>912.17</v>
      </c>
      <c r="O23" s="647"/>
      <c r="P23" s="635"/>
      <c r="Q23" s="538"/>
      <c r="R23" s="525"/>
      <c r="S23" s="607">
        <f t="shared" si="7"/>
        <v>0</v>
      </c>
      <c r="V23" s="633"/>
      <c r="W23" s="634">
        <v>16</v>
      </c>
      <c r="X23" s="642">
        <v>900.8</v>
      </c>
      <c r="Y23" s="643"/>
      <c r="Z23" s="642"/>
      <c r="AA23" s="644"/>
      <c r="AB23" s="645"/>
      <c r="AC23" s="607">
        <f t="shared" si="8"/>
        <v>0</v>
      </c>
      <c r="AD23" s="589"/>
      <c r="AF23" s="633"/>
      <c r="AG23" s="634">
        <v>16</v>
      </c>
      <c r="AH23" s="667">
        <v>968.87</v>
      </c>
      <c r="AI23" s="647"/>
      <c r="AJ23" s="667"/>
      <c r="AK23" s="538"/>
      <c r="AL23" s="525"/>
      <c r="AM23" s="525">
        <f t="shared" si="9"/>
        <v>0</v>
      </c>
      <c r="AP23" s="633"/>
      <c r="AQ23" s="634">
        <v>16</v>
      </c>
      <c r="AR23" s="635"/>
      <c r="AS23" s="647"/>
      <c r="AT23" s="635"/>
      <c r="AU23" s="538"/>
      <c r="AV23" s="525"/>
      <c r="AW23" s="525">
        <f t="shared" si="10"/>
        <v>0</v>
      </c>
      <c r="AZ23" s="671"/>
      <c r="BA23" s="634">
        <v>16</v>
      </c>
      <c r="BB23" s="635"/>
      <c r="BC23" s="647"/>
      <c r="BD23" s="635"/>
      <c r="BE23" s="538"/>
      <c r="BF23" s="525"/>
      <c r="BG23" s="5">
        <f t="shared" si="11"/>
        <v>0</v>
      </c>
      <c r="BJ23" s="633"/>
      <c r="BK23" s="634">
        <v>16</v>
      </c>
      <c r="BL23" s="635"/>
      <c r="BM23" s="647"/>
      <c r="BN23" s="635"/>
      <c r="BO23" s="538"/>
      <c r="BP23" s="525"/>
      <c r="BQ23" s="649">
        <f t="shared" si="12"/>
        <v>0</v>
      </c>
      <c r="BR23" s="5"/>
      <c r="BT23" s="633"/>
      <c r="BU23" s="634">
        <v>16</v>
      </c>
      <c r="BV23" s="635"/>
      <c r="BW23" s="650"/>
      <c r="BX23" s="635"/>
      <c r="BY23" s="651"/>
      <c r="BZ23" s="652"/>
      <c r="CA23" s="5">
        <f t="shared" si="5"/>
        <v>0</v>
      </c>
      <c r="CD23" s="653"/>
      <c r="CE23" s="634">
        <v>16</v>
      </c>
      <c r="CF23" s="635"/>
      <c r="CG23" s="650"/>
      <c r="CH23" s="635"/>
      <c r="CI23" s="654"/>
      <c r="CJ23" s="652"/>
      <c r="CK23" s="607">
        <f t="shared" si="13"/>
        <v>0</v>
      </c>
      <c r="CN23" s="641"/>
      <c r="CO23" s="634">
        <v>16</v>
      </c>
      <c r="CP23" s="635"/>
      <c r="CQ23" s="650"/>
      <c r="CR23" s="635"/>
      <c r="CS23" s="654"/>
      <c r="CT23" s="652"/>
      <c r="CU23" s="655">
        <f t="shared" si="26"/>
        <v>0</v>
      </c>
      <c r="CX23" s="633"/>
      <c r="CY23" s="634">
        <v>16</v>
      </c>
      <c r="CZ23" s="635"/>
      <c r="DA23" s="647"/>
      <c r="DB23" s="635"/>
      <c r="DC23" s="538"/>
      <c r="DD23" s="525"/>
      <c r="DE23" s="5">
        <f t="shared" si="14"/>
        <v>0</v>
      </c>
      <c r="DH23" s="633"/>
      <c r="DI23" s="634">
        <v>16</v>
      </c>
      <c r="DJ23" s="635"/>
      <c r="DK23" s="647"/>
      <c r="DL23" s="635"/>
      <c r="DM23" s="538"/>
      <c r="DN23" s="525"/>
      <c r="DO23" s="5">
        <f t="shared" si="15"/>
        <v>0</v>
      </c>
      <c r="DR23" s="633"/>
      <c r="DS23" s="634">
        <v>16</v>
      </c>
      <c r="DT23" s="635"/>
      <c r="DU23" s="650"/>
      <c r="DV23" s="635"/>
      <c r="DW23" s="654"/>
      <c r="DX23" s="652"/>
      <c r="DY23" s="5">
        <f t="shared" si="16"/>
        <v>0</v>
      </c>
      <c r="EB23" s="633"/>
      <c r="EC23" s="634">
        <v>16</v>
      </c>
      <c r="ED23" s="357"/>
      <c r="EE23" s="658"/>
      <c r="EF23" s="357"/>
      <c r="EG23" s="659"/>
      <c r="EH23" s="525"/>
      <c r="EI23" s="5">
        <f t="shared" si="17"/>
        <v>0</v>
      </c>
      <c r="EL23" s="633"/>
      <c r="EM23" s="634">
        <v>16</v>
      </c>
      <c r="EN23" s="357"/>
      <c r="EO23" s="658"/>
      <c r="EP23" s="357"/>
      <c r="EQ23" s="660"/>
      <c r="ER23" s="525"/>
      <c r="ES23" s="5">
        <f t="shared" si="18"/>
        <v>0</v>
      </c>
      <c r="EV23" s="672"/>
      <c r="EW23" s="634">
        <v>16</v>
      </c>
      <c r="EX23" s="635"/>
      <c r="EY23" s="647"/>
      <c r="EZ23" s="635"/>
      <c r="FA23" s="660"/>
      <c r="FB23" s="525"/>
      <c r="FC23" s="5">
        <f t="shared" si="19"/>
        <v>0</v>
      </c>
      <c r="FF23" s="661"/>
      <c r="FG23" s="634">
        <v>16</v>
      </c>
      <c r="FH23" s="642"/>
      <c r="FI23" s="643"/>
      <c r="FJ23" s="642"/>
      <c r="FK23" s="659"/>
      <c r="FL23" s="645"/>
      <c r="FM23" s="607">
        <f t="shared" si="20"/>
        <v>0</v>
      </c>
      <c r="FP23" s="633"/>
      <c r="FQ23" s="634">
        <v>16</v>
      </c>
      <c r="FR23" s="635"/>
      <c r="FS23" s="647"/>
      <c r="FT23" s="635"/>
      <c r="FU23" s="660"/>
      <c r="FV23" s="525"/>
      <c r="FW23" s="607">
        <f t="shared" si="21"/>
        <v>0</v>
      </c>
      <c r="FX23" s="525"/>
      <c r="FZ23" s="633"/>
      <c r="GA23" s="663">
        <v>16</v>
      </c>
      <c r="GB23" s="635"/>
      <c r="GC23" s="647"/>
      <c r="GD23" s="635"/>
      <c r="GE23" s="660"/>
      <c r="GF23" s="525"/>
      <c r="GG23" s="5">
        <f t="shared" si="22"/>
        <v>0</v>
      </c>
      <c r="GJ23" s="633"/>
      <c r="GK23" s="634">
        <v>16</v>
      </c>
      <c r="GL23" s="668"/>
      <c r="GM23" s="647"/>
      <c r="GN23" s="668"/>
      <c r="GO23" s="538"/>
      <c r="GP23" s="525"/>
      <c r="GQ23" s="5">
        <f t="shared" si="23"/>
        <v>0</v>
      </c>
      <c r="GT23" s="633"/>
      <c r="GU23" s="634">
        <v>16</v>
      </c>
      <c r="GV23" s="635"/>
      <c r="GW23" s="647"/>
      <c r="GX23" s="635"/>
      <c r="GY23" s="538"/>
      <c r="GZ23" s="525"/>
      <c r="HA23" s="5">
        <f t="shared" si="24"/>
        <v>0</v>
      </c>
    </row>
    <row r="24" spans="1:209" x14ac:dyDescent="0.25">
      <c r="A24" s="562">
        <v>21</v>
      </c>
      <c r="D24" s="576"/>
      <c r="F24" s="322"/>
      <c r="G24" s="6"/>
      <c r="H24" s="341"/>
      <c r="I24" s="578"/>
      <c r="L24" s="633"/>
      <c r="M24" s="634">
        <v>17</v>
      </c>
      <c r="N24" s="635">
        <v>913.08</v>
      </c>
      <c r="O24" s="647"/>
      <c r="P24" s="635"/>
      <c r="Q24" s="538"/>
      <c r="R24" s="525"/>
      <c r="S24" s="607">
        <f t="shared" si="7"/>
        <v>0</v>
      </c>
      <c r="V24" s="633"/>
      <c r="W24" s="634">
        <v>17</v>
      </c>
      <c r="X24" s="642">
        <v>878.6</v>
      </c>
      <c r="Y24" s="643"/>
      <c r="Z24" s="642"/>
      <c r="AA24" s="644"/>
      <c r="AB24" s="645"/>
      <c r="AC24" s="607">
        <f t="shared" si="8"/>
        <v>0</v>
      </c>
      <c r="AD24" s="589"/>
      <c r="AF24" s="633"/>
      <c r="AG24" s="634">
        <v>17</v>
      </c>
      <c r="AH24" s="667">
        <v>938.02</v>
      </c>
      <c r="AI24" s="647"/>
      <c r="AJ24" s="667"/>
      <c r="AK24" s="538"/>
      <c r="AL24" s="525"/>
      <c r="AM24" s="525">
        <f t="shared" si="9"/>
        <v>0</v>
      </c>
      <c r="AP24" s="633"/>
      <c r="AQ24" s="634">
        <v>17</v>
      </c>
      <c r="AR24" s="635"/>
      <c r="AS24" s="647"/>
      <c r="AT24" s="635"/>
      <c r="AU24" s="538"/>
      <c r="AV24" s="525"/>
      <c r="AW24" s="525">
        <f t="shared" si="10"/>
        <v>0</v>
      </c>
      <c r="AZ24" s="671"/>
      <c r="BA24" s="634">
        <v>17</v>
      </c>
      <c r="BB24" s="635"/>
      <c r="BC24" s="647"/>
      <c r="BD24" s="635"/>
      <c r="BE24" s="538"/>
      <c r="BF24" s="525"/>
      <c r="BG24" s="5">
        <f t="shared" si="11"/>
        <v>0</v>
      </c>
      <c r="BJ24" s="633"/>
      <c r="BK24" s="634">
        <v>17</v>
      </c>
      <c r="BL24" s="635"/>
      <c r="BM24" s="647"/>
      <c r="BN24" s="635"/>
      <c r="BO24" s="538"/>
      <c r="BP24" s="525"/>
      <c r="BQ24" s="649">
        <f t="shared" si="12"/>
        <v>0</v>
      </c>
      <c r="BR24" s="5"/>
      <c r="BT24" s="633"/>
      <c r="BU24" s="634">
        <v>17</v>
      </c>
      <c r="BV24" s="635"/>
      <c r="BW24" s="650"/>
      <c r="BX24" s="635"/>
      <c r="BY24" s="651"/>
      <c r="BZ24" s="652"/>
      <c r="CA24" s="5">
        <f t="shared" si="5"/>
        <v>0</v>
      </c>
      <c r="CD24" s="653"/>
      <c r="CE24" s="634">
        <v>17</v>
      </c>
      <c r="CF24" s="635"/>
      <c r="CG24" s="650"/>
      <c r="CH24" s="635"/>
      <c r="CI24" s="654"/>
      <c r="CJ24" s="652"/>
      <c r="CK24" s="607">
        <f t="shared" si="13"/>
        <v>0</v>
      </c>
      <c r="CN24" s="641"/>
      <c r="CO24" s="634">
        <v>17</v>
      </c>
      <c r="CP24" s="635"/>
      <c r="CQ24" s="650"/>
      <c r="CR24" s="635"/>
      <c r="CS24" s="654"/>
      <c r="CT24" s="652"/>
      <c r="CU24" s="655">
        <f t="shared" si="26"/>
        <v>0</v>
      </c>
      <c r="CX24" s="633"/>
      <c r="CY24" s="634">
        <v>17</v>
      </c>
      <c r="CZ24" s="635"/>
      <c r="DA24" s="647"/>
      <c r="DB24" s="635"/>
      <c r="DC24" s="538"/>
      <c r="DD24" s="525"/>
      <c r="DE24" s="5">
        <f t="shared" si="14"/>
        <v>0</v>
      </c>
      <c r="DH24" s="633"/>
      <c r="DI24" s="634">
        <v>17</v>
      </c>
      <c r="DJ24" s="635"/>
      <c r="DK24" s="647"/>
      <c r="DL24" s="635"/>
      <c r="DM24" s="538"/>
      <c r="DN24" s="525"/>
      <c r="DO24" s="5">
        <f t="shared" si="15"/>
        <v>0</v>
      </c>
      <c r="DR24" s="633"/>
      <c r="DS24" s="634">
        <v>17</v>
      </c>
      <c r="DT24" s="635"/>
      <c r="DU24" s="650"/>
      <c r="DV24" s="635"/>
      <c r="DW24" s="654"/>
      <c r="DX24" s="652"/>
      <c r="DY24" s="5">
        <f t="shared" si="16"/>
        <v>0</v>
      </c>
      <c r="EB24" s="633"/>
      <c r="EC24" s="634">
        <v>17</v>
      </c>
      <c r="ED24" s="357"/>
      <c r="EE24" s="658"/>
      <c r="EF24" s="357"/>
      <c r="EG24" s="659"/>
      <c r="EH24" s="525"/>
      <c r="EI24" s="5">
        <f t="shared" si="17"/>
        <v>0</v>
      </c>
      <c r="EL24" s="633"/>
      <c r="EM24" s="634">
        <v>17</v>
      </c>
      <c r="EN24" s="357"/>
      <c r="EO24" s="658"/>
      <c r="EP24" s="357"/>
      <c r="EQ24" s="660"/>
      <c r="ER24" s="525"/>
      <c r="ES24" s="5">
        <f t="shared" si="18"/>
        <v>0</v>
      </c>
      <c r="EV24" s="672"/>
      <c r="EW24" s="634">
        <v>17</v>
      </c>
      <c r="EX24" s="635"/>
      <c r="EY24" s="647"/>
      <c r="EZ24" s="635"/>
      <c r="FA24" s="660"/>
      <c r="FB24" s="525"/>
      <c r="FC24" s="5">
        <f t="shared" si="19"/>
        <v>0</v>
      </c>
      <c r="FF24" s="661"/>
      <c r="FG24" s="634">
        <v>17</v>
      </c>
      <c r="FH24" s="642"/>
      <c r="FI24" s="643"/>
      <c r="FJ24" s="642"/>
      <c r="FK24" s="659"/>
      <c r="FL24" s="645"/>
      <c r="FM24" s="607">
        <f t="shared" si="20"/>
        <v>0</v>
      </c>
      <c r="FP24" s="633"/>
      <c r="FQ24" s="634">
        <v>17</v>
      </c>
      <c r="FR24" s="635"/>
      <c r="FS24" s="647"/>
      <c r="FT24" s="635"/>
      <c r="FU24" s="660"/>
      <c r="FV24" s="525"/>
      <c r="FW24" s="607">
        <f t="shared" si="21"/>
        <v>0</v>
      </c>
      <c r="FX24" s="525"/>
      <c r="FZ24" s="633"/>
      <c r="GA24" s="663">
        <v>17</v>
      </c>
      <c r="GB24" s="635"/>
      <c r="GC24" s="647"/>
      <c r="GD24" s="635"/>
      <c r="GE24" s="660"/>
      <c r="GF24" s="525"/>
      <c r="GG24" s="5">
        <f t="shared" si="22"/>
        <v>0</v>
      </c>
      <c r="GJ24" s="633"/>
      <c r="GK24" s="634">
        <v>17</v>
      </c>
      <c r="GL24" s="668"/>
      <c r="GM24" s="647"/>
      <c r="GN24" s="668"/>
      <c r="GO24" s="538"/>
      <c r="GP24" s="525"/>
      <c r="GQ24" s="5">
        <f t="shared" si="23"/>
        <v>0</v>
      </c>
      <c r="GT24" s="633"/>
      <c r="GU24" s="634">
        <v>17</v>
      </c>
      <c r="GV24" s="635"/>
      <c r="GW24" s="647"/>
      <c r="GX24" s="635"/>
      <c r="GY24" s="538"/>
      <c r="GZ24" s="525"/>
      <c r="HA24" s="5">
        <f t="shared" si="24"/>
        <v>0</v>
      </c>
    </row>
    <row r="25" spans="1:209" x14ac:dyDescent="0.25">
      <c r="A25" s="562">
        <v>22</v>
      </c>
      <c r="C25" s="525"/>
      <c r="D25" s="576"/>
      <c r="F25" s="322"/>
      <c r="G25" s="6"/>
      <c r="H25" s="341"/>
      <c r="I25" s="578"/>
      <c r="L25" s="661"/>
      <c r="M25" s="634">
        <v>18</v>
      </c>
      <c r="N25" s="635">
        <v>948.46</v>
      </c>
      <c r="O25" s="647"/>
      <c r="P25" s="635"/>
      <c r="Q25" s="538"/>
      <c r="R25" s="525"/>
      <c r="S25" s="607">
        <f t="shared" si="7"/>
        <v>0</v>
      </c>
      <c r="V25" s="657"/>
      <c r="W25" s="634">
        <v>18</v>
      </c>
      <c r="X25" s="642">
        <v>870.9</v>
      </c>
      <c r="Y25" s="643"/>
      <c r="Z25" s="642"/>
      <c r="AA25" s="644"/>
      <c r="AB25" s="645"/>
      <c r="AC25" s="607">
        <f t="shared" si="8"/>
        <v>0</v>
      </c>
      <c r="AD25" s="589"/>
      <c r="AF25" s="661"/>
      <c r="AG25" s="634">
        <v>18</v>
      </c>
      <c r="AH25" s="667">
        <v>936.21</v>
      </c>
      <c r="AI25" s="647"/>
      <c r="AJ25" s="667"/>
      <c r="AK25" s="538"/>
      <c r="AL25" s="525"/>
      <c r="AM25" s="525">
        <f t="shared" si="9"/>
        <v>0</v>
      </c>
      <c r="AP25" s="661"/>
      <c r="AQ25" s="634">
        <v>18</v>
      </c>
      <c r="AR25" s="635"/>
      <c r="AS25" s="647"/>
      <c r="AT25" s="635"/>
      <c r="AU25" s="538"/>
      <c r="AV25" s="525"/>
      <c r="AW25" s="525">
        <f t="shared" si="10"/>
        <v>0</v>
      </c>
      <c r="AZ25" s="673"/>
      <c r="BA25" s="634">
        <v>18</v>
      </c>
      <c r="BB25" s="635"/>
      <c r="BC25" s="647"/>
      <c r="BD25" s="635"/>
      <c r="BE25" s="538"/>
      <c r="BF25" s="525"/>
      <c r="BG25" s="5">
        <f t="shared" si="11"/>
        <v>0</v>
      </c>
      <c r="BJ25" s="661"/>
      <c r="BK25" s="634">
        <v>18</v>
      </c>
      <c r="BL25" s="635"/>
      <c r="BM25" s="647"/>
      <c r="BN25" s="635"/>
      <c r="BO25" s="538"/>
      <c r="BP25" s="525"/>
      <c r="BQ25" s="649">
        <f t="shared" si="12"/>
        <v>0</v>
      </c>
      <c r="BR25" s="5"/>
      <c r="BT25" s="633"/>
      <c r="BU25" s="634">
        <v>18</v>
      </c>
      <c r="BV25" s="667"/>
      <c r="BW25" s="650"/>
      <c r="BX25" s="667"/>
      <c r="BY25" s="651"/>
      <c r="BZ25" s="652"/>
      <c r="CA25" s="5">
        <f t="shared" si="5"/>
        <v>0</v>
      </c>
      <c r="CD25" s="653"/>
      <c r="CE25" s="634">
        <v>18</v>
      </c>
      <c r="CF25" s="635"/>
      <c r="CG25" s="650"/>
      <c r="CH25" s="635"/>
      <c r="CI25" s="654"/>
      <c r="CJ25" s="652"/>
      <c r="CK25" s="5">
        <f t="shared" si="13"/>
        <v>0</v>
      </c>
      <c r="CN25" s="641"/>
      <c r="CO25" s="634">
        <v>18</v>
      </c>
      <c r="CP25" s="635"/>
      <c r="CQ25" s="650"/>
      <c r="CR25" s="635"/>
      <c r="CS25" s="654"/>
      <c r="CT25" s="652"/>
      <c r="CU25" s="655">
        <f t="shared" si="26"/>
        <v>0</v>
      </c>
      <c r="CX25" s="633"/>
      <c r="CY25" s="634">
        <v>18</v>
      </c>
      <c r="CZ25" s="635"/>
      <c r="DA25" s="647"/>
      <c r="DB25" s="635"/>
      <c r="DC25" s="538"/>
      <c r="DD25" s="525"/>
      <c r="DE25" s="5">
        <f t="shared" si="14"/>
        <v>0</v>
      </c>
      <c r="DH25" s="633"/>
      <c r="DI25" s="634">
        <v>18</v>
      </c>
      <c r="DJ25" s="635"/>
      <c r="DK25" s="647"/>
      <c r="DL25" s="635"/>
      <c r="DM25" s="538"/>
      <c r="DN25" s="525"/>
      <c r="DO25" s="5">
        <f t="shared" si="15"/>
        <v>0</v>
      </c>
      <c r="DR25" s="633"/>
      <c r="DS25" s="634">
        <v>18</v>
      </c>
      <c r="DT25" s="635"/>
      <c r="DU25" s="650"/>
      <c r="DV25" s="635"/>
      <c r="DW25" s="654"/>
      <c r="DX25" s="652"/>
      <c r="DY25" s="5">
        <f t="shared" si="16"/>
        <v>0</v>
      </c>
      <c r="EB25" s="661"/>
      <c r="EC25" s="634">
        <v>18</v>
      </c>
      <c r="ED25" s="357"/>
      <c r="EE25" s="658"/>
      <c r="EF25" s="357"/>
      <c r="EG25" s="659"/>
      <c r="EH25" s="525"/>
      <c r="EI25" s="5">
        <f t="shared" si="17"/>
        <v>0</v>
      </c>
      <c r="EL25" s="661"/>
      <c r="EM25" s="634">
        <v>18</v>
      </c>
      <c r="EN25" s="357"/>
      <c r="EO25" s="658"/>
      <c r="EP25" s="357"/>
      <c r="EQ25" s="660"/>
      <c r="ER25" s="525"/>
      <c r="ES25" s="5">
        <f t="shared" si="18"/>
        <v>0</v>
      </c>
      <c r="EV25" s="672"/>
      <c r="EW25" s="634">
        <v>18</v>
      </c>
      <c r="EX25" s="635"/>
      <c r="EY25" s="647"/>
      <c r="EZ25" s="635"/>
      <c r="FA25" s="660"/>
      <c r="FB25" s="525"/>
      <c r="FC25" s="5">
        <f t="shared" si="19"/>
        <v>0</v>
      </c>
      <c r="FF25" s="661"/>
      <c r="FG25" s="634">
        <v>18</v>
      </c>
      <c r="FH25" s="642"/>
      <c r="FI25" s="643"/>
      <c r="FJ25" s="642"/>
      <c r="FK25" s="659"/>
      <c r="FL25" s="645"/>
      <c r="FM25" s="607">
        <f t="shared" si="20"/>
        <v>0</v>
      </c>
      <c r="FP25" s="661"/>
      <c r="FQ25" s="634">
        <v>18</v>
      </c>
      <c r="FR25" s="635"/>
      <c r="FS25" s="647"/>
      <c r="FT25" s="635"/>
      <c r="FU25" s="660"/>
      <c r="FV25" s="525"/>
      <c r="FW25" s="607">
        <f t="shared" si="21"/>
        <v>0</v>
      </c>
      <c r="FX25" s="525"/>
      <c r="FZ25" s="633"/>
      <c r="GA25" s="663">
        <v>18</v>
      </c>
      <c r="GB25" s="635"/>
      <c r="GC25" s="647"/>
      <c r="GD25" s="635"/>
      <c r="GE25" s="660"/>
      <c r="GF25" s="525"/>
      <c r="GG25" s="5">
        <f t="shared" si="22"/>
        <v>0</v>
      </c>
      <c r="GJ25" s="661"/>
      <c r="GK25" s="634">
        <v>18</v>
      </c>
      <c r="GL25" s="668"/>
      <c r="GM25" s="647"/>
      <c r="GN25" s="668"/>
      <c r="GO25" s="538"/>
      <c r="GP25" s="525"/>
      <c r="GQ25" s="5">
        <f t="shared" si="23"/>
        <v>0</v>
      </c>
      <c r="GT25" s="661"/>
      <c r="GU25" s="634">
        <v>18</v>
      </c>
      <c r="GV25" s="635"/>
      <c r="GW25" s="647"/>
      <c r="GX25" s="635"/>
      <c r="GY25" s="538"/>
      <c r="GZ25" s="525"/>
      <c r="HA25" s="5">
        <f t="shared" si="24"/>
        <v>0</v>
      </c>
    </row>
    <row r="26" spans="1:209" x14ac:dyDescent="0.25">
      <c r="A26" s="562">
        <v>23</v>
      </c>
      <c r="D26" s="576"/>
      <c r="F26" s="322"/>
      <c r="G26" s="6"/>
      <c r="H26" s="341"/>
      <c r="I26" s="578"/>
      <c r="L26" s="633"/>
      <c r="M26" s="634">
        <v>19</v>
      </c>
      <c r="N26" s="635">
        <v>936.66</v>
      </c>
      <c r="O26" s="636"/>
      <c r="P26" s="637"/>
      <c r="Q26" s="638"/>
      <c r="R26" s="639"/>
      <c r="S26" s="640">
        <f t="shared" si="7"/>
        <v>0</v>
      </c>
      <c r="V26" s="633"/>
      <c r="W26" s="634">
        <v>19</v>
      </c>
      <c r="X26" s="642">
        <v>880.9</v>
      </c>
      <c r="Y26" s="643"/>
      <c r="Z26" s="642"/>
      <c r="AA26" s="644"/>
      <c r="AB26" s="645"/>
      <c r="AC26" s="5">
        <f t="shared" si="8"/>
        <v>0</v>
      </c>
      <c r="AF26" s="633"/>
      <c r="AG26" s="634">
        <v>19</v>
      </c>
      <c r="AH26" s="667">
        <v>899.92</v>
      </c>
      <c r="AI26" s="647"/>
      <c r="AJ26" s="667"/>
      <c r="AK26" s="538"/>
      <c r="AL26" s="525"/>
      <c r="AM26" s="525">
        <f t="shared" si="9"/>
        <v>0</v>
      </c>
      <c r="AP26" s="633"/>
      <c r="AQ26" s="634">
        <v>19</v>
      </c>
      <c r="AR26" s="635"/>
      <c r="AS26" s="647"/>
      <c r="AT26" s="635"/>
      <c r="AU26" s="538"/>
      <c r="AV26" s="525"/>
      <c r="AW26" s="525">
        <f t="shared" si="10"/>
        <v>0</v>
      </c>
      <c r="AZ26" s="671"/>
      <c r="BA26" s="634">
        <v>19</v>
      </c>
      <c r="BB26" s="635"/>
      <c r="BC26" s="647"/>
      <c r="BD26" s="635"/>
      <c r="BE26" s="538"/>
      <c r="BF26" s="525"/>
      <c r="BG26" s="5">
        <f t="shared" si="11"/>
        <v>0</v>
      </c>
      <c r="BJ26" s="633"/>
      <c r="BK26" s="634">
        <v>19</v>
      </c>
      <c r="BL26" s="635"/>
      <c r="BM26" s="647"/>
      <c r="BN26" s="635"/>
      <c r="BO26" s="538"/>
      <c r="BP26" s="525"/>
      <c r="BQ26" s="649">
        <f t="shared" si="12"/>
        <v>0</v>
      </c>
      <c r="BR26" s="5"/>
      <c r="BT26" s="633"/>
      <c r="BU26" s="634">
        <v>19</v>
      </c>
      <c r="BV26" s="667"/>
      <c r="BW26" s="650"/>
      <c r="BX26" s="667"/>
      <c r="BY26" s="651"/>
      <c r="BZ26" s="652"/>
      <c r="CA26" s="5">
        <f t="shared" si="5"/>
        <v>0</v>
      </c>
      <c r="CD26" s="653"/>
      <c r="CE26" s="634">
        <v>19</v>
      </c>
      <c r="CF26" s="635"/>
      <c r="CG26" s="650"/>
      <c r="CH26" s="635"/>
      <c r="CI26" s="654"/>
      <c r="CJ26" s="652"/>
      <c r="CK26" s="5">
        <f t="shared" si="13"/>
        <v>0</v>
      </c>
      <c r="CN26" s="641"/>
      <c r="CO26" s="634">
        <v>19</v>
      </c>
      <c r="CP26" s="635"/>
      <c r="CQ26" s="650"/>
      <c r="CR26" s="635"/>
      <c r="CS26" s="654"/>
      <c r="CT26" s="652"/>
      <c r="CU26" s="655">
        <f t="shared" si="26"/>
        <v>0</v>
      </c>
      <c r="CX26" s="633"/>
      <c r="CY26" s="634">
        <v>19</v>
      </c>
      <c r="CZ26" s="635"/>
      <c r="DA26" s="647"/>
      <c r="DB26" s="635"/>
      <c r="DC26" s="538"/>
      <c r="DD26" s="525"/>
      <c r="DE26" s="5">
        <f t="shared" si="14"/>
        <v>0</v>
      </c>
      <c r="DH26" s="633"/>
      <c r="DI26" s="634">
        <v>19</v>
      </c>
      <c r="DJ26" s="635"/>
      <c r="DK26" s="647"/>
      <c r="DL26" s="635"/>
      <c r="DM26" s="538"/>
      <c r="DN26" s="525"/>
      <c r="DO26" s="5">
        <f t="shared" si="15"/>
        <v>0</v>
      </c>
      <c r="DR26" s="633"/>
      <c r="DS26" s="634">
        <v>19</v>
      </c>
      <c r="DT26" s="635"/>
      <c r="DU26" s="650"/>
      <c r="DV26" s="635"/>
      <c r="DW26" s="654"/>
      <c r="DX26" s="652"/>
      <c r="DY26" s="5">
        <f t="shared" si="16"/>
        <v>0</v>
      </c>
      <c r="EB26" s="633"/>
      <c r="EC26" s="634">
        <v>19</v>
      </c>
      <c r="ED26" s="357"/>
      <c r="EE26" s="658"/>
      <c r="EF26" s="357"/>
      <c r="EG26" s="659"/>
      <c r="EH26" s="525"/>
      <c r="EI26" s="5">
        <f t="shared" si="17"/>
        <v>0</v>
      </c>
      <c r="EL26" s="633"/>
      <c r="EM26" s="634">
        <v>19</v>
      </c>
      <c r="EN26" s="357"/>
      <c r="EO26" s="658"/>
      <c r="EP26" s="357"/>
      <c r="EQ26" s="660"/>
      <c r="ER26" s="525"/>
      <c r="ES26" s="5">
        <f t="shared" si="18"/>
        <v>0</v>
      </c>
      <c r="EV26" s="672"/>
      <c r="EW26" s="634">
        <v>19</v>
      </c>
      <c r="EX26" s="635"/>
      <c r="EY26" s="647"/>
      <c r="EZ26" s="635"/>
      <c r="FA26" s="660"/>
      <c r="FB26" s="525"/>
      <c r="FC26" s="5">
        <f t="shared" si="19"/>
        <v>0</v>
      </c>
      <c r="FF26" s="661"/>
      <c r="FG26" s="634">
        <v>19</v>
      </c>
      <c r="FH26" s="642"/>
      <c r="FI26" s="643"/>
      <c r="FJ26" s="642"/>
      <c r="FK26" s="659"/>
      <c r="FL26" s="645"/>
      <c r="FM26" s="607">
        <f t="shared" si="20"/>
        <v>0</v>
      </c>
      <c r="FP26" s="661"/>
      <c r="FQ26" s="634">
        <v>19</v>
      </c>
      <c r="FR26" s="635"/>
      <c r="FS26" s="647"/>
      <c r="FT26" s="635"/>
      <c r="FU26" s="660"/>
      <c r="FV26" s="525"/>
      <c r="FW26" s="607">
        <f t="shared" si="21"/>
        <v>0</v>
      </c>
      <c r="FX26" s="525"/>
      <c r="FZ26" s="633"/>
      <c r="GA26" s="663">
        <v>19</v>
      </c>
      <c r="GB26" s="635"/>
      <c r="GC26" s="647"/>
      <c r="GD26" s="635"/>
      <c r="GE26" s="660"/>
      <c r="GF26" s="525"/>
      <c r="GG26" s="5">
        <f t="shared" si="22"/>
        <v>0</v>
      </c>
      <c r="GJ26" s="633"/>
      <c r="GK26" s="634">
        <v>19</v>
      </c>
      <c r="GL26" s="668"/>
      <c r="GM26" s="647"/>
      <c r="GN26" s="668"/>
      <c r="GO26" s="538"/>
      <c r="GP26" s="525"/>
      <c r="GQ26" s="5">
        <f t="shared" si="23"/>
        <v>0</v>
      </c>
      <c r="GT26" s="633"/>
      <c r="GU26" s="634">
        <v>19</v>
      </c>
      <c r="GV26" s="635"/>
      <c r="GW26" s="647"/>
      <c r="GX26" s="635"/>
      <c r="GY26" s="538"/>
      <c r="GZ26" s="525"/>
      <c r="HA26" s="5">
        <f t="shared" si="24"/>
        <v>0</v>
      </c>
    </row>
    <row r="27" spans="1:209" ht="20.25" customHeight="1" x14ac:dyDescent="0.25">
      <c r="A27" s="562">
        <v>24</v>
      </c>
      <c r="C27" s="674"/>
      <c r="D27" s="576"/>
      <c r="F27" s="322"/>
      <c r="G27" s="6"/>
      <c r="H27" s="341"/>
      <c r="I27" s="578"/>
      <c r="L27" s="633"/>
      <c r="M27" s="634">
        <v>20</v>
      </c>
      <c r="N27" s="635">
        <v>972.95</v>
      </c>
      <c r="O27" s="636"/>
      <c r="P27" s="637"/>
      <c r="Q27" s="638"/>
      <c r="R27" s="639"/>
      <c r="S27" s="640">
        <f t="shared" si="7"/>
        <v>0</v>
      </c>
      <c r="V27" s="633"/>
      <c r="W27" s="634">
        <v>20</v>
      </c>
      <c r="X27" s="642">
        <v>879.1</v>
      </c>
      <c r="Y27" s="643"/>
      <c r="Z27" s="642"/>
      <c r="AA27" s="644"/>
      <c r="AB27" s="645"/>
      <c r="AC27" s="5">
        <f t="shared" si="8"/>
        <v>0</v>
      </c>
      <c r="AF27" s="633"/>
      <c r="AG27" s="634">
        <v>20</v>
      </c>
      <c r="AH27" s="667">
        <v>897.2</v>
      </c>
      <c r="AI27" s="647"/>
      <c r="AJ27" s="667"/>
      <c r="AK27" s="538"/>
      <c r="AL27" s="525"/>
      <c r="AM27" s="525">
        <f t="shared" si="9"/>
        <v>0</v>
      </c>
      <c r="AP27" s="633"/>
      <c r="AQ27" s="634">
        <v>20</v>
      </c>
      <c r="AR27" s="635"/>
      <c r="AS27" s="647"/>
      <c r="AT27" s="635"/>
      <c r="AU27" s="538"/>
      <c r="AV27" s="525"/>
      <c r="AW27" s="525">
        <f t="shared" si="10"/>
        <v>0</v>
      </c>
      <c r="AZ27" s="671"/>
      <c r="BA27" s="634">
        <v>20</v>
      </c>
      <c r="BB27" s="635"/>
      <c r="BC27" s="647"/>
      <c r="BD27" s="635"/>
      <c r="BE27" s="538"/>
      <c r="BF27" s="525"/>
      <c r="BG27" s="5">
        <f t="shared" si="11"/>
        <v>0</v>
      </c>
      <c r="BJ27" s="633"/>
      <c r="BK27" s="634">
        <v>20</v>
      </c>
      <c r="BL27" s="635"/>
      <c r="BM27" s="647"/>
      <c r="BN27" s="635"/>
      <c r="BO27" s="538"/>
      <c r="BP27" s="525"/>
      <c r="BQ27" s="649">
        <f t="shared" si="12"/>
        <v>0</v>
      </c>
      <c r="BR27" s="5"/>
      <c r="BT27" s="633"/>
      <c r="BU27" s="634">
        <v>20</v>
      </c>
      <c r="BV27" s="667"/>
      <c r="BW27" s="650"/>
      <c r="BX27" s="667"/>
      <c r="BY27" s="651"/>
      <c r="BZ27" s="652"/>
      <c r="CA27" s="5">
        <f t="shared" si="5"/>
        <v>0</v>
      </c>
      <c r="CD27" s="653"/>
      <c r="CE27" s="634">
        <v>20</v>
      </c>
      <c r="CF27" s="635"/>
      <c r="CG27" s="650"/>
      <c r="CH27" s="635"/>
      <c r="CI27" s="654"/>
      <c r="CJ27" s="652"/>
      <c r="CK27" s="5">
        <f t="shared" si="13"/>
        <v>0</v>
      </c>
      <c r="CN27" s="641"/>
      <c r="CO27" s="634">
        <v>20</v>
      </c>
      <c r="CP27" s="635"/>
      <c r="CQ27" s="650"/>
      <c r="CR27" s="635"/>
      <c r="CS27" s="654"/>
      <c r="CT27" s="652"/>
      <c r="CU27" s="655">
        <f t="shared" si="26"/>
        <v>0</v>
      </c>
      <c r="CX27" s="633"/>
      <c r="CY27" s="634">
        <v>20</v>
      </c>
      <c r="CZ27" s="635"/>
      <c r="DA27" s="647"/>
      <c r="DB27" s="635"/>
      <c r="DC27" s="538"/>
      <c r="DD27" s="525"/>
      <c r="DE27" s="5">
        <f t="shared" si="14"/>
        <v>0</v>
      </c>
      <c r="DH27" s="633"/>
      <c r="DI27" s="634">
        <v>20</v>
      </c>
      <c r="DJ27" s="635"/>
      <c r="DK27" s="647"/>
      <c r="DL27" s="635"/>
      <c r="DM27" s="538"/>
      <c r="DN27" s="525"/>
      <c r="DO27" s="5">
        <f t="shared" si="15"/>
        <v>0</v>
      </c>
      <c r="DR27" s="633"/>
      <c r="DS27" s="634">
        <v>20</v>
      </c>
      <c r="DT27" s="635"/>
      <c r="DU27" s="650"/>
      <c r="DV27" s="635"/>
      <c r="DW27" s="654"/>
      <c r="DX27" s="652"/>
      <c r="DY27" s="5">
        <f t="shared" si="16"/>
        <v>0</v>
      </c>
      <c r="EB27" s="633"/>
      <c r="EC27" s="634">
        <v>20</v>
      </c>
      <c r="ED27" s="357"/>
      <c r="EE27" s="658"/>
      <c r="EF27" s="357"/>
      <c r="EG27" s="659"/>
      <c r="EH27" s="525"/>
      <c r="EI27" s="5">
        <f t="shared" si="17"/>
        <v>0</v>
      </c>
      <c r="EL27" s="633"/>
      <c r="EM27" s="634">
        <v>20</v>
      </c>
      <c r="EN27" s="357"/>
      <c r="EO27" s="658"/>
      <c r="EP27" s="357"/>
      <c r="EQ27" s="660"/>
      <c r="ER27" s="525"/>
      <c r="ES27" s="5">
        <f t="shared" si="18"/>
        <v>0</v>
      </c>
      <c r="EV27" s="672"/>
      <c r="EW27" s="634">
        <v>20</v>
      </c>
      <c r="EX27" s="635"/>
      <c r="EY27" s="647"/>
      <c r="EZ27" s="635"/>
      <c r="FA27" s="660"/>
      <c r="FB27" s="525"/>
      <c r="FC27" s="5">
        <f t="shared" si="19"/>
        <v>0</v>
      </c>
      <c r="FF27" s="661"/>
      <c r="FG27" s="634">
        <v>20</v>
      </c>
      <c r="FH27" s="642"/>
      <c r="FI27" s="643"/>
      <c r="FJ27" s="642"/>
      <c r="FK27" s="659"/>
      <c r="FL27" s="645"/>
      <c r="FM27" s="607">
        <f t="shared" si="20"/>
        <v>0</v>
      </c>
      <c r="FP27" s="661"/>
      <c r="FQ27" s="634">
        <v>20</v>
      </c>
      <c r="FR27" s="635"/>
      <c r="FS27" s="647"/>
      <c r="FT27" s="635"/>
      <c r="FU27" s="660"/>
      <c r="FV27" s="525"/>
      <c r="FW27" s="607">
        <f t="shared" si="21"/>
        <v>0</v>
      </c>
      <c r="FX27" s="525"/>
      <c r="FZ27" s="633"/>
      <c r="GA27" s="663">
        <v>20</v>
      </c>
      <c r="GB27" s="635"/>
      <c r="GC27" s="647"/>
      <c r="GD27" s="635"/>
      <c r="GE27" s="660"/>
      <c r="GF27" s="525"/>
      <c r="GG27" s="5">
        <f t="shared" si="22"/>
        <v>0</v>
      </c>
      <c r="GJ27" s="633"/>
      <c r="GK27" s="634">
        <v>20</v>
      </c>
      <c r="GL27" s="668"/>
      <c r="GM27" s="647"/>
      <c r="GN27" s="668"/>
      <c r="GO27" s="538"/>
      <c r="GP27" s="525"/>
      <c r="GQ27" s="5">
        <f t="shared" si="23"/>
        <v>0</v>
      </c>
      <c r="GT27" s="633"/>
      <c r="GU27" s="634">
        <v>20</v>
      </c>
      <c r="GV27" s="635"/>
      <c r="GW27" s="647"/>
      <c r="GX27" s="635"/>
      <c r="GY27" s="538"/>
      <c r="GZ27" s="525"/>
      <c r="HA27" s="5">
        <f t="shared" si="24"/>
        <v>0</v>
      </c>
    </row>
    <row r="28" spans="1:209" x14ac:dyDescent="0.25">
      <c r="A28" s="562">
        <v>25</v>
      </c>
      <c r="D28" s="576"/>
      <c r="F28" s="322"/>
      <c r="G28" s="6"/>
      <c r="H28" s="341"/>
      <c r="I28" s="578"/>
      <c r="L28" s="633"/>
      <c r="M28" s="634">
        <v>21</v>
      </c>
      <c r="N28" s="635"/>
      <c r="O28" s="647"/>
      <c r="P28" s="635"/>
      <c r="Q28" s="538"/>
      <c r="R28" s="525"/>
      <c r="S28" s="5">
        <f t="shared" si="7"/>
        <v>0</v>
      </c>
      <c r="V28" s="633"/>
      <c r="W28" s="634">
        <v>21</v>
      </c>
      <c r="X28" s="642">
        <v>898.6</v>
      </c>
      <c r="Y28" s="643"/>
      <c r="Z28" s="642"/>
      <c r="AA28" s="644"/>
      <c r="AB28" s="645"/>
      <c r="AC28" s="5">
        <f t="shared" si="8"/>
        <v>0</v>
      </c>
      <c r="AF28" s="633"/>
      <c r="AG28" s="634">
        <v>21</v>
      </c>
      <c r="AH28" s="667"/>
      <c r="AI28" s="647"/>
      <c r="AJ28" s="667"/>
      <c r="AK28" s="538"/>
      <c r="AL28" s="525"/>
      <c r="AM28" s="525">
        <f t="shared" si="9"/>
        <v>0</v>
      </c>
      <c r="AP28" s="633"/>
      <c r="AQ28" s="634">
        <v>21</v>
      </c>
      <c r="AR28" s="635"/>
      <c r="AS28" s="647"/>
      <c r="AT28" s="635"/>
      <c r="AU28" s="538"/>
      <c r="AV28" s="525"/>
      <c r="AW28" s="525">
        <f t="shared" si="10"/>
        <v>0</v>
      </c>
      <c r="AZ28" s="671"/>
      <c r="BA28" s="634">
        <v>21</v>
      </c>
      <c r="BB28" s="635"/>
      <c r="BC28" s="647"/>
      <c r="BD28" s="635"/>
      <c r="BE28" s="538"/>
      <c r="BF28" s="525"/>
      <c r="BG28" s="5">
        <f t="shared" si="11"/>
        <v>0</v>
      </c>
      <c r="BJ28" s="633"/>
      <c r="BK28" s="634">
        <v>21</v>
      </c>
      <c r="BL28" s="635"/>
      <c r="BM28" s="647"/>
      <c r="BN28" s="635"/>
      <c r="BO28" s="538"/>
      <c r="BP28" s="525"/>
      <c r="BQ28" s="407">
        <f t="shared" si="12"/>
        <v>0</v>
      </c>
      <c r="BR28" s="5"/>
      <c r="BT28" s="633"/>
      <c r="BU28" s="634">
        <v>21</v>
      </c>
      <c r="BV28" s="675"/>
      <c r="BW28" s="650"/>
      <c r="BX28" s="675"/>
      <c r="BY28" s="651"/>
      <c r="BZ28" s="652"/>
      <c r="CA28" s="5">
        <f t="shared" si="5"/>
        <v>0</v>
      </c>
      <c r="CD28" s="676"/>
      <c r="CE28" s="634">
        <v>21</v>
      </c>
      <c r="CF28" s="635"/>
      <c r="CG28" s="650"/>
      <c r="CH28" s="635"/>
      <c r="CI28" s="654"/>
      <c r="CJ28" s="652"/>
      <c r="CK28" s="5">
        <f t="shared" si="13"/>
        <v>0</v>
      </c>
      <c r="CN28" s="677"/>
      <c r="CO28" s="634">
        <v>21</v>
      </c>
      <c r="CP28" s="635"/>
      <c r="CQ28" s="650"/>
      <c r="CR28" s="635"/>
      <c r="CS28" s="654"/>
      <c r="CT28" s="652"/>
      <c r="CU28" s="655">
        <f t="shared" si="26"/>
        <v>0</v>
      </c>
      <c r="CX28" s="633"/>
      <c r="CY28" s="634">
        <v>21</v>
      </c>
      <c r="CZ28" s="635"/>
      <c r="DA28" s="647"/>
      <c r="DB28" s="635"/>
      <c r="DC28" s="538"/>
      <c r="DD28" s="525"/>
      <c r="DE28" s="5">
        <f t="shared" si="14"/>
        <v>0</v>
      </c>
      <c r="DH28" s="633"/>
      <c r="DI28" s="634">
        <v>21</v>
      </c>
      <c r="DJ28" s="635"/>
      <c r="DK28" s="647"/>
      <c r="DL28" s="635"/>
      <c r="DM28" s="538"/>
      <c r="DN28" s="525"/>
      <c r="DO28" s="5">
        <f t="shared" si="15"/>
        <v>0</v>
      </c>
      <c r="DR28" s="633"/>
      <c r="DS28" s="634">
        <v>21</v>
      </c>
      <c r="DT28" s="635"/>
      <c r="DU28" s="650"/>
      <c r="DV28" s="635"/>
      <c r="DW28" s="654"/>
      <c r="DX28" s="652"/>
      <c r="DY28" s="5">
        <f t="shared" si="16"/>
        <v>0</v>
      </c>
      <c r="EB28" s="633"/>
      <c r="EC28" s="634">
        <v>21</v>
      </c>
      <c r="ED28" s="357"/>
      <c r="EE28" s="658"/>
      <c r="EF28" s="357"/>
      <c r="EG28" s="659"/>
      <c r="EH28" s="525"/>
      <c r="EI28" s="5">
        <f t="shared" si="17"/>
        <v>0</v>
      </c>
      <c r="EL28" s="633"/>
      <c r="EM28" s="634">
        <v>21</v>
      </c>
      <c r="EN28" s="357"/>
      <c r="EO28" s="658"/>
      <c r="EP28" s="357"/>
      <c r="EQ28" s="660"/>
      <c r="ER28" s="525"/>
      <c r="ES28" s="5">
        <f t="shared" si="18"/>
        <v>0</v>
      </c>
      <c r="EV28" s="661"/>
      <c r="EW28" s="634">
        <v>21</v>
      </c>
      <c r="EX28" s="635"/>
      <c r="EY28" s="647"/>
      <c r="EZ28" s="635"/>
      <c r="FA28" s="660"/>
      <c r="FB28" s="525"/>
      <c r="FC28" s="5">
        <f t="shared" si="19"/>
        <v>0</v>
      </c>
      <c r="FF28" s="661"/>
      <c r="FG28" s="634">
        <v>21</v>
      </c>
      <c r="FH28" s="642"/>
      <c r="FI28" s="643"/>
      <c r="FJ28" s="642"/>
      <c r="FK28" s="659"/>
      <c r="FL28" s="645"/>
      <c r="FM28" s="607">
        <f t="shared" si="20"/>
        <v>0</v>
      </c>
      <c r="FP28" s="661"/>
      <c r="FQ28" s="634">
        <v>21</v>
      </c>
      <c r="FR28" s="635"/>
      <c r="FS28" s="647"/>
      <c r="FT28" s="635"/>
      <c r="FU28" s="660"/>
      <c r="FV28" s="525"/>
      <c r="FW28" s="607">
        <f t="shared" si="21"/>
        <v>0</v>
      </c>
      <c r="FX28" s="525"/>
      <c r="FZ28" s="633"/>
      <c r="GA28" s="663">
        <v>21</v>
      </c>
      <c r="GB28" s="635"/>
      <c r="GC28" s="647"/>
      <c r="GD28" s="635"/>
      <c r="GE28" s="660"/>
      <c r="GF28" s="525"/>
      <c r="GG28" s="5">
        <f t="shared" si="22"/>
        <v>0</v>
      </c>
      <c r="GJ28" s="633"/>
      <c r="GK28" s="634">
        <v>21</v>
      </c>
      <c r="GL28" s="668"/>
      <c r="GM28" s="647"/>
      <c r="GN28" s="668"/>
      <c r="GO28" s="538"/>
      <c r="GP28" s="525"/>
      <c r="GQ28" s="5">
        <f t="shared" si="23"/>
        <v>0</v>
      </c>
      <c r="GT28" s="633"/>
      <c r="GU28" s="634">
        <v>21</v>
      </c>
      <c r="GV28" s="635"/>
      <c r="GW28" s="647"/>
      <c r="GX28" s="635"/>
      <c r="GY28" s="538"/>
      <c r="GZ28" s="525"/>
      <c r="HA28" s="5">
        <f t="shared" si="24"/>
        <v>0</v>
      </c>
    </row>
    <row r="29" spans="1:209" x14ac:dyDescent="0.25">
      <c r="A29" s="562">
        <v>26</v>
      </c>
      <c r="D29" s="576"/>
      <c r="F29" s="322"/>
      <c r="G29" s="6"/>
      <c r="H29" s="341"/>
      <c r="I29" s="578"/>
      <c r="L29" s="633"/>
      <c r="M29" s="634"/>
      <c r="N29" s="635"/>
      <c r="O29" s="647"/>
      <c r="P29" s="635"/>
      <c r="Q29" s="538"/>
      <c r="R29" s="525"/>
      <c r="S29" s="5">
        <f t="shared" si="7"/>
        <v>0</v>
      </c>
      <c r="V29" s="633"/>
      <c r="W29" s="634"/>
      <c r="X29" s="642"/>
      <c r="Y29" s="643"/>
      <c r="Z29" s="642"/>
      <c r="AA29" s="644"/>
      <c r="AB29" s="645"/>
      <c r="AC29" s="5">
        <f t="shared" si="8"/>
        <v>0</v>
      </c>
      <c r="AF29" s="633"/>
      <c r="AG29" s="634">
        <v>22</v>
      </c>
      <c r="AH29" s="667"/>
      <c r="AI29" s="647"/>
      <c r="AJ29" s="667"/>
      <c r="AK29" s="538"/>
      <c r="AL29" s="525"/>
      <c r="AM29" s="525">
        <f>SUM(AM8:AM28)</f>
        <v>0</v>
      </c>
      <c r="AP29" s="661"/>
      <c r="AQ29" s="634"/>
      <c r="AR29" s="635"/>
      <c r="AS29" s="647"/>
      <c r="AT29" s="635"/>
      <c r="AU29" s="538"/>
      <c r="AV29" s="525"/>
      <c r="AW29" s="525">
        <f>SUM(AW8:AW28)</f>
        <v>0</v>
      </c>
      <c r="AZ29" s="671"/>
      <c r="BA29" s="634"/>
      <c r="BB29" s="635"/>
      <c r="BC29" s="647"/>
      <c r="BD29" s="635"/>
      <c r="BE29" s="538"/>
      <c r="BF29" s="525"/>
      <c r="BG29" s="5">
        <f t="shared" si="11"/>
        <v>0</v>
      </c>
      <c r="BJ29" s="633"/>
      <c r="BK29" s="634"/>
      <c r="BL29" s="635"/>
      <c r="BM29" s="647"/>
      <c r="BN29" s="635"/>
      <c r="BO29" s="538"/>
      <c r="BP29" s="525"/>
      <c r="BQ29" s="407">
        <f t="shared" si="12"/>
        <v>0</v>
      </c>
      <c r="BT29" s="633"/>
      <c r="BU29" s="634">
        <v>22</v>
      </c>
      <c r="BV29" s="667"/>
      <c r="BW29" s="678"/>
      <c r="BX29" s="635"/>
      <c r="BY29" s="538"/>
      <c r="BZ29" s="525"/>
      <c r="CA29" s="5">
        <v>0</v>
      </c>
      <c r="CD29" s="633"/>
      <c r="CE29" s="634">
        <v>22</v>
      </c>
      <c r="CF29" s="635"/>
      <c r="CG29" s="650"/>
      <c r="CH29" s="635"/>
      <c r="CI29" s="679"/>
      <c r="CJ29" s="652"/>
      <c r="CK29" s="5">
        <f t="shared" si="13"/>
        <v>0</v>
      </c>
      <c r="CN29" s="677"/>
      <c r="CO29" s="634">
        <v>22</v>
      </c>
      <c r="CP29" s="635"/>
      <c r="CQ29" s="650"/>
      <c r="CR29" s="635"/>
      <c r="CS29" s="654"/>
      <c r="CT29" s="652"/>
      <c r="CU29" s="655">
        <f t="shared" si="26"/>
        <v>0</v>
      </c>
      <c r="CX29" s="633"/>
      <c r="CY29" s="634">
        <v>22</v>
      </c>
      <c r="CZ29" s="635"/>
      <c r="DA29" s="647"/>
      <c r="DB29" s="635"/>
      <c r="DC29" s="538"/>
      <c r="DD29" s="525"/>
      <c r="DE29" s="5">
        <f t="shared" si="14"/>
        <v>0</v>
      </c>
      <c r="DH29" s="633"/>
      <c r="DI29" s="634">
        <v>22</v>
      </c>
      <c r="DJ29" s="635"/>
      <c r="DK29" s="647"/>
      <c r="DL29" s="635"/>
      <c r="DM29" s="538"/>
      <c r="DN29" s="525"/>
      <c r="DO29" s="5">
        <f t="shared" si="15"/>
        <v>0</v>
      </c>
      <c r="DR29" s="661"/>
      <c r="DS29" s="634">
        <v>22</v>
      </c>
      <c r="DT29" s="635"/>
      <c r="DU29" s="647"/>
      <c r="DV29" s="635"/>
      <c r="DW29" s="538"/>
      <c r="DX29" s="525"/>
      <c r="DY29" s="5">
        <f t="shared" si="16"/>
        <v>0</v>
      </c>
      <c r="EB29" s="633"/>
      <c r="EC29" s="634">
        <v>22</v>
      </c>
      <c r="ED29" s="357"/>
      <c r="EE29" s="658"/>
      <c r="EF29" s="357"/>
      <c r="EG29" s="659"/>
      <c r="EH29" s="525"/>
      <c r="EI29" s="5">
        <f>SUM(EI8:EI28)</f>
        <v>0</v>
      </c>
      <c r="EL29" s="633"/>
      <c r="EM29" s="634">
        <v>22</v>
      </c>
      <c r="EN29" s="357"/>
      <c r="EO29" s="658"/>
      <c r="EP29" s="357"/>
      <c r="EQ29" s="660"/>
      <c r="ER29" s="525"/>
      <c r="ES29" s="5">
        <f>SUM(ES8:ES28)</f>
        <v>0</v>
      </c>
      <c r="EV29" s="661"/>
      <c r="EW29" s="634">
        <v>22</v>
      </c>
      <c r="EX29" s="635"/>
      <c r="EY29" s="647"/>
      <c r="EZ29" s="635"/>
      <c r="FA29" s="660"/>
      <c r="FB29" s="525"/>
      <c r="FC29" s="5">
        <f t="shared" si="19"/>
        <v>0</v>
      </c>
      <c r="FF29" s="661"/>
      <c r="FG29" s="634">
        <v>22</v>
      </c>
      <c r="FH29" s="642"/>
      <c r="FI29" s="643"/>
      <c r="FJ29" s="642"/>
      <c r="FK29" s="659"/>
      <c r="FL29" s="645"/>
      <c r="FM29" s="5">
        <f t="shared" si="20"/>
        <v>0</v>
      </c>
      <c r="FP29" s="661"/>
      <c r="FQ29" s="634">
        <v>22</v>
      </c>
      <c r="FR29" s="635"/>
      <c r="FS29" s="647"/>
      <c r="FT29" s="635"/>
      <c r="FU29" s="660"/>
      <c r="FV29" s="525"/>
      <c r="FW29" s="5">
        <f t="shared" si="21"/>
        <v>0</v>
      </c>
      <c r="FZ29" s="633"/>
      <c r="GA29" s="663">
        <v>22</v>
      </c>
      <c r="GB29" s="635"/>
      <c r="GC29" s="647"/>
      <c r="GD29" s="635"/>
      <c r="GE29" s="660"/>
      <c r="GF29" s="525"/>
      <c r="GG29" s="5">
        <f t="shared" si="22"/>
        <v>0</v>
      </c>
      <c r="GJ29" s="633"/>
      <c r="GK29" s="634"/>
      <c r="GL29" s="668"/>
      <c r="GM29" s="647"/>
      <c r="GN29" s="635"/>
      <c r="GO29" s="538"/>
      <c r="GP29" s="525"/>
      <c r="GQ29" s="5">
        <f t="shared" si="23"/>
        <v>0</v>
      </c>
      <c r="GT29" s="633" t="s">
        <v>53</v>
      </c>
      <c r="GU29" s="634">
        <v>22</v>
      </c>
      <c r="GV29" s="635"/>
      <c r="GW29" s="647"/>
      <c r="GX29" s="635"/>
      <c r="GY29" s="538"/>
      <c r="GZ29" s="525"/>
      <c r="HA29" s="5">
        <f>SUM(HA8:HA28)</f>
        <v>0</v>
      </c>
    </row>
    <row r="30" spans="1:209" x14ac:dyDescent="0.25">
      <c r="A30" s="562">
        <v>27</v>
      </c>
      <c r="D30" s="576"/>
      <c r="F30" s="322"/>
      <c r="G30" s="6"/>
      <c r="H30" s="341"/>
      <c r="I30" s="578"/>
      <c r="L30" s="633"/>
      <c r="M30" s="634"/>
      <c r="N30" s="635"/>
      <c r="O30" s="647"/>
      <c r="P30" s="635"/>
      <c r="Q30" s="538"/>
      <c r="R30" s="525"/>
      <c r="S30" s="5">
        <f>SUM(S8:S29)</f>
        <v>0</v>
      </c>
      <c r="V30" s="633"/>
      <c r="W30" s="634"/>
      <c r="X30" s="635"/>
      <c r="Y30" s="647"/>
      <c r="Z30" s="635"/>
      <c r="AA30" s="538"/>
      <c r="AB30" s="525"/>
      <c r="AC30" s="5">
        <f>SUM(AC8:AC29)</f>
        <v>0</v>
      </c>
      <c r="AF30" s="633"/>
      <c r="AG30" s="634">
        <v>23</v>
      </c>
      <c r="AH30" s="667"/>
      <c r="AI30" s="647"/>
      <c r="AJ30" s="357"/>
      <c r="AK30" s="538"/>
      <c r="AL30" s="525"/>
      <c r="AM30" s="525"/>
      <c r="AP30" s="633"/>
      <c r="AQ30" s="634"/>
      <c r="AR30" s="357"/>
      <c r="AS30" s="647"/>
      <c r="AT30" s="357"/>
      <c r="AU30" s="538"/>
      <c r="AV30" s="525"/>
      <c r="AW30" s="525"/>
      <c r="AZ30" s="671"/>
      <c r="BA30" s="634"/>
      <c r="BB30" s="635"/>
      <c r="BC30" s="647"/>
      <c r="BD30" s="635"/>
      <c r="BE30" s="538"/>
      <c r="BF30" s="525"/>
      <c r="BG30" s="5">
        <f>SUM(BG8:BG29)</f>
        <v>0</v>
      </c>
      <c r="BJ30" s="633"/>
      <c r="BK30" s="634"/>
      <c r="BL30" s="635"/>
      <c r="BM30" s="647"/>
      <c r="BN30" s="635"/>
      <c r="BO30" s="538"/>
      <c r="BP30" s="525"/>
      <c r="BQ30" s="5">
        <f>SUM(BQ8:BQ29)</f>
        <v>0</v>
      </c>
      <c r="BT30" s="633"/>
      <c r="BU30" s="634"/>
      <c r="BV30" s="667"/>
      <c r="BW30" s="678"/>
      <c r="BX30" s="357"/>
      <c r="BY30" s="538"/>
      <c r="BZ30" s="525"/>
      <c r="CA30" s="5">
        <f>SUM(CA8:CA29)</f>
        <v>0</v>
      </c>
      <c r="CD30" s="633"/>
      <c r="CE30" s="634">
        <v>23</v>
      </c>
      <c r="CF30" s="357"/>
      <c r="CG30" s="650"/>
      <c r="CH30" s="357"/>
      <c r="CI30" s="679"/>
      <c r="CJ30" s="652"/>
      <c r="CK30" s="5">
        <f>SUM(CK8:CK29)</f>
        <v>0</v>
      </c>
      <c r="CN30" s="633"/>
      <c r="CO30" s="634"/>
      <c r="CP30" s="357"/>
      <c r="CQ30" s="647"/>
      <c r="CR30" s="357"/>
      <c r="CS30" s="538"/>
      <c r="CT30" s="525"/>
      <c r="CU30" s="655">
        <f t="shared" si="26"/>
        <v>0</v>
      </c>
      <c r="CX30" s="633"/>
      <c r="CY30" s="634">
        <v>23</v>
      </c>
      <c r="CZ30" s="357"/>
      <c r="DA30" s="647"/>
      <c r="DB30" s="357"/>
      <c r="DC30" s="538"/>
      <c r="DD30" s="525"/>
      <c r="DE30" s="5">
        <f t="shared" si="14"/>
        <v>0</v>
      </c>
      <c r="DH30" s="633"/>
      <c r="DI30" s="634">
        <v>23</v>
      </c>
      <c r="DJ30" s="357"/>
      <c r="DK30" s="647"/>
      <c r="DL30" s="357"/>
      <c r="DM30" s="538"/>
      <c r="DN30" s="525"/>
      <c r="DO30" s="5">
        <f t="shared" si="15"/>
        <v>0</v>
      </c>
      <c r="DR30" s="633"/>
      <c r="DS30" s="634"/>
      <c r="DT30" s="357"/>
      <c r="DU30" s="647"/>
      <c r="DV30" s="357"/>
      <c r="DW30" s="538"/>
      <c r="DX30" s="525"/>
      <c r="DY30" s="5">
        <f>SUM(DY8:DY29)</f>
        <v>0</v>
      </c>
      <c r="EB30" s="633"/>
      <c r="EC30" s="634"/>
      <c r="ED30" s="357"/>
      <c r="EE30" s="658"/>
      <c r="EF30" s="578"/>
      <c r="EG30" s="660"/>
      <c r="EH30" s="525"/>
      <c r="EL30" s="633"/>
      <c r="EM30" s="634"/>
      <c r="EN30" s="357"/>
      <c r="EO30" s="658"/>
      <c r="EP30" s="578"/>
      <c r="EQ30" s="660"/>
      <c r="ER30" s="525"/>
      <c r="EV30" s="633"/>
      <c r="EW30" s="634"/>
      <c r="EX30" s="357"/>
      <c r="EY30" s="658"/>
      <c r="EZ30" s="578"/>
      <c r="FA30" s="660"/>
      <c r="FB30" s="525"/>
      <c r="FC30" s="5">
        <f>SUM(FC8:FC29)</f>
        <v>0</v>
      </c>
      <c r="FF30" s="661"/>
      <c r="FG30" s="634"/>
      <c r="FH30" s="635"/>
      <c r="FI30" s="647"/>
      <c r="FJ30" s="578"/>
      <c r="FK30" s="660"/>
      <c r="FL30" s="525"/>
      <c r="FM30" s="5">
        <f>SUM(FM8:FM29)</f>
        <v>0</v>
      </c>
      <c r="FP30" s="661"/>
      <c r="FQ30" s="634"/>
      <c r="FR30" s="635"/>
      <c r="FS30" s="647"/>
      <c r="FT30" s="578"/>
      <c r="FU30" s="660"/>
      <c r="FV30" s="525"/>
      <c r="FW30" s="5">
        <f>SUM(FW8:FW29)</f>
        <v>0</v>
      </c>
      <c r="FZ30" s="633"/>
      <c r="GA30" s="634"/>
      <c r="GB30" s="635"/>
      <c r="GC30" s="647"/>
      <c r="GD30" s="635"/>
      <c r="GE30" s="660"/>
      <c r="GF30" s="525"/>
      <c r="GG30" s="5">
        <f>SUM(GG8:GG29)</f>
        <v>0</v>
      </c>
      <c r="GJ30" s="633"/>
      <c r="GK30" s="634"/>
      <c r="GL30" s="668"/>
      <c r="GM30" s="647"/>
      <c r="GN30" s="357"/>
      <c r="GO30" s="538"/>
      <c r="GP30" s="525"/>
      <c r="GQ30" s="5">
        <f>SUM(GQ8:GQ29)</f>
        <v>0</v>
      </c>
      <c r="GT30" s="633"/>
      <c r="GU30" s="634">
        <v>23</v>
      </c>
      <c r="GV30" s="635"/>
      <c r="GW30" s="647"/>
      <c r="GX30" s="635"/>
      <c r="GY30" s="538"/>
      <c r="GZ30" s="525"/>
    </row>
    <row r="31" spans="1:209" ht="16.5" thickBot="1" x14ac:dyDescent="0.3">
      <c r="A31" s="562">
        <v>28</v>
      </c>
      <c r="D31" s="576"/>
      <c r="F31" s="322"/>
      <c r="G31" s="6"/>
      <c r="H31" s="341"/>
      <c r="I31" s="578"/>
      <c r="L31" s="680"/>
      <c r="M31" s="681"/>
      <c r="N31" s="682"/>
      <c r="O31" s="683"/>
      <c r="P31" s="682"/>
      <c r="Q31" s="684"/>
      <c r="R31" s="685"/>
      <c r="S31" s="632"/>
      <c r="V31" s="680"/>
      <c r="W31" s="681"/>
      <c r="X31" s="682"/>
      <c r="Y31" s="683"/>
      <c r="Z31" s="682"/>
      <c r="AA31" s="684"/>
      <c r="AB31" s="685"/>
      <c r="AC31" s="632"/>
      <c r="AF31" s="680"/>
      <c r="AG31" s="681"/>
      <c r="AH31" s="686"/>
      <c r="AI31" s="687"/>
      <c r="AJ31" s="688"/>
      <c r="AK31" s="538"/>
      <c r="AL31" s="525"/>
      <c r="AM31" s="525"/>
      <c r="AP31" s="680"/>
      <c r="AQ31" s="681"/>
      <c r="AR31" s="688"/>
      <c r="AS31" s="689"/>
      <c r="AT31" s="690"/>
      <c r="AU31" s="691"/>
      <c r="AV31" s="652"/>
      <c r="AW31" s="652"/>
      <c r="AZ31" s="680"/>
      <c r="BA31" s="681"/>
      <c r="BB31" s="682"/>
      <c r="BC31" s="683"/>
      <c r="BD31" s="682"/>
      <c r="BE31" s="684"/>
      <c r="BF31" s="685"/>
      <c r="BG31" s="632"/>
      <c r="BJ31" s="680"/>
      <c r="BK31" s="681"/>
      <c r="BL31" s="682"/>
      <c r="BM31" s="683"/>
      <c r="BN31" s="682"/>
      <c r="BO31" s="684"/>
      <c r="BP31" s="685"/>
      <c r="BT31" s="680"/>
      <c r="BU31" s="681"/>
      <c r="BV31" s="686"/>
      <c r="BW31" s="687"/>
      <c r="BX31" s="688"/>
      <c r="BY31" s="631"/>
      <c r="BZ31" s="685"/>
      <c r="CD31" s="680"/>
      <c r="CE31" s="681">
        <v>24</v>
      </c>
      <c r="CF31" s="688"/>
      <c r="CG31" s="692"/>
      <c r="CH31" s="688"/>
      <c r="CI31" s="693"/>
      <c r="CJ31" s="694"/>
      <c r="CN31" s="680"/>
      <c r="CO31" s="681"/>
      <c r="CP31" s="688"/>
      <c r="CQ31" s="695"/>
      <c r="CR31" s="688"/>
      <c r="CS31" s="631"/>
      <c r="CT31" s="525"/>
      <c r="CU31" s="655">
        <f>SUM(CU8:CU30)</f>
        <v>0</v>
      </c>
      <c r="CX31" s="680"/>
      <c r="CY31" s="681">
        <v>24</v>
      </c>
      <c r="CZ31" s="688"/>
      <c r="DA31" s="695"/>
      <c r="DB31" s="688"/>
      <c r="DC31" s="684"/>
      <c r="DD31" s="685"/>
      <c r="DE31" s="696">
        <f t="shared" si="14"/>
        <v>0</v>
      </c>
      <c r="DH31" s="680"/>
      <c r="DI31" s="681">
        <v>24</v>
      </c>
      <c r="DJ31" s="688"/>
      <c r="DK31" s="695"/>
      <c r="DL31" s="688"/>
      <c r="DM31" s="684"/>
      <c r="DN31" s="685"/>
      <c r="DO31" s="696">
        <f t="shared" si="15"/>
        <v>0</v>
      </c>
      <c r="DR31" s="680"/>
      <c r="DS31" s="681"/>
      <c r="DT31" s="688"/>
      <c r="DU31" s="695"/>
      <c r="DV31" s="688"/>
      <c r="DW31" s="631"/>
      <c r="DX31" s="685"/>
      <c r="EB31" s="680"/>
      <c r="EC31" s="681"/>
      <c r="ED31" s="688"/>
      <c r="EE31" s="683"/>
      <c r="EF31" s="697"/>
      <c r="EG31" s="698"/>
      <c r="EH31" s="685"/>
      <c r="EI31" s="632"/>
      <c r="EL31" s="680"/>
      <c r="EM31" s="681"/>
      <c r="EN31" s="688"/>
      <c r="EO31" s="683"/>
      <c r="EP31" s="697"/>
      <c r="EQ31" s="698"/>
      <c r="ER31" s="685"/>
      <c r="ES31" s="632"/>
      <c r="EV31" s="680"/>
      <c r="EW31" s="681"/>
      <c r="EX31" s="688"/>
      <c r="EY31" s="683"/>
      <c r="EZ31" s="697"/>
      <c r="FA31" s="698"/>
      <c r="FB31" s="685"/>
      <c r="FC31" s="632"/>
      <c r="FF31" s="699"/>
      <c r="FG31" s="681"/>
      <c r="FH31" s="688"/>
      <c r="FI31" s="687"/>
      <c r="FJ31" s="688"/>
      <c r="FK31" s="698"/>
      <c r="FL31" s="685"/>
      <c r="FM31" s="632"/>
      <c r="FP31" s="699"/>
      <c r="FQ31" s="681"/>
      <c r="FR31" s="688"/>
      <c r="FS31" s="687"/>
      <c r="FT31" s="688"/>
      <c r="FU31" s="698"/>
      <c r="FV31" s="685"/>
      <c r="FW31" s="632"/>
      <c r="FZ31" s="680"/>
      <c r="GA31" s="681"/>
      <c r="GB31" s="682"/>
      <c r="GC31" s="683"/>
      <c r="GD31" s="682"/>
      <c r="GE31" s="698"/>
      <c r="GF31" s="685"/>
      <c r="GG31" s="632"/>
      <c r="GJ31" s="680"/>
      <c r="GK31" s="700"/>
      <c r="GL31" s="701"/>
      <c r="GM31" s="702"/>
      <c r="GN31" s="688"/>
      <c r="GO31" s="631"/>
      <c r="GT31" s="703"/>
      <c r="GU31" s="704"/>
      <c r="GV31" s="705"/>
      <c r="GW31" s="706"/>
      <c r="GX31" s="707"/>
      <c r="GY31" s="708"/>
      <c r="GZ31" s="709"/>
      <c r="HA31" s="710"/>
    </row>
    <row r="32" spans="1:209" ht="18.75" customHeight="1" thickTop="1" thickBot="1" x14ac:dyDescent="0.3">
      <c r="A32" s="562">
        <v>29</v>
      </c>
      <c r="D32" s="576"/>
      <c r="F32" s="322"/>
      <c r="G32" s="6"/>
      <c r="H32" s="341"/>
      <c r="I32" s="578"/>
      <c r="N32" s="322">
        <f>SUM(N8:N31)</f>
        <v>19159.2</v>
      </c>
      <c r="P32" s="578">
        <f>SUM(P8:P31)</f>
        <v>0</v>
      </c>
      <c r="S32" s="5"/>
      <c r="X32" s="322">
        <f>SUM(X8:X31)</f>
        <v>18773.099999999995</v>
      </c>
      <c r="Z32" s="578">
        <f>SUM(Z8:Z31)</f>
        <v>0</v>
      </c>
      <c r="AH32" s="578">
        <f>SUM(AH8:AH31)</f>
        <v>18501.04</v>
      </c>
      <c r="AJ32" s="578">
        <f>SUM(AJ8:AJ31)</f>
        <v>0</v>
      </c>
      <c r="AR32" s="322">
        <f>SUM(AR8:AR31)</f>
        <v>0</v>
      </c>
      <c r="AT32" s="322">
        <f>SUM(AT8:AT31)</f>
        <v>0</v>
      </c>
      <c r="AW32" s="398"/>
      <c r="AZ32" s="398"/>
      <c r="BB32" s="322">
        <f>SUM(BB8:BB31)</f>
        <v>0</v>
      </c>
      <c r="BD32" s="578">
        <f>SUM(BD8:BD31)</f>
        <v>0</v>
      </c>
      <c r="BL32" s="322">
        <f>SUM(BL8:BL31)</f>
        <v>0</v>
      </c>
      <c r="BN32" s="578">
        <f>SUM(BN8:BN31)</f>
        <v>0</v>
      </c>
      <c r="BV32" s="578">
        <f>SUM(BV8:BV31)</f>
        <v>0</v>
      </c>
      <c r="BX32" s="578">
        <f>SUM(BX8:BX31)</f>
        <v>0</v>
      </c>
      <c r="CE32" s="634"/>
      <c r="CF32" s="578">
        <f>SUM(CF8:CF31)</f>
        <v>0</v>
      </c>
      <c r="CH32" s="578">
        <f>SUM(CH8:CH31)</f>
        <v>0</v>
      </c>
      <c r="CP32" s="578">
        <f>SUM(CP8:CP31)</f>
        <v>0</v>
      </c>
      <c r="CR32" s="578">
        <f>SUM(CR8:CR31)</f>
        <v>0</v>
      </c>
      <c r="CZ32" s="578">
        <f>SUM(CZ8:CZ31)</f>
        <v>0</v>
      </c>
      <c r="DB32" s="578">
        <f>SUM(DB8:DB31)</f>
        <v>0</v>
      </c>
      <c r="DE32" s="5">
        <f>SUM(DE8:DE31)</f>
        <v>0</v>
      </c>
      <c r="DJ32" s="578">
        <f>SUM(DJ8:DJ31)</f>
        <v>0</v>
      </c>
      <c r="DL32" s="578">
        <f>SUM(DL8:DL31)</f>
        <v>0</v>
      </c>
      <c r="DO32" s="5">
        <f>SUM(DO8:DO31)</f>
        <v>0</v>
      </c>
      <c r="DT32" s="578">
        <f>SUM(DT8:DT31)</f>
        <v>0</v>
      </c>
      <c r="DV32" s="578">
        <f>SUM(DV8:DV31)</f>
        <v>0</v>
      </c>
      <c r="ED32" s="578">
        <f>SUM(ED8:ED31)</f>
        <v>0</v>
      </c>
      <c r="EF32" s="578">
        <f>SUM(EF8:EF31)</f>
        <v>0</v>
      </c>
      <c r="EN32" s="578">
        <f>SUM(EN8:EN31)</f>
        <v>0</v>
      </c>
      <c r="EP32" s="578">
        <f>SUM(EP8:EP31)</f>
        <v>0</v>
      </c>
      <c r="EX32" s="578">
        <f>SUM(EX8:EX31)</f>
        <v>0</v>
      </c>
      <c r="EZ32" s="578">
        <f>SUM(EZ8:EZ31)</f>
        <v>0</v>
      </c>
      <c r="FH32" s="587">
        <f>SUM(FH8:FH31)</f>
        <v>0</v>
      </c>
      <c r="FJ32" s="578">
        <f>SUM(FJ8:FJ31)</f>
        <v>0</v>
      </c>
      <c r="FR32" s="587">
        <f>SUM(FR8:FR31)</f>
        <v>0</v>
      </c>
      <c r="FT32" s="578">
        <f>SUM(FT8:FT31)</f>
        <v>0</v>
      </c>
      <c r="GB32" s="578">
        <f>SUM(GB8:GB31)</f>
        <v>0</v>
      </c>
      <c r="GC32" s="578"/>
      <c r="GD32" s="578">
        <f>SUM(GD8:GD31)</f>
        <v>0</v>
      </c>
      <c r="GE32" s="398" t="s">
        <v>54</v>
      </c>
      <c r="GL32" s="578">
        <f>SUM(GL8:GL31)</f>
        <v>0</v>
      </c>
      <c r="GN32" s="578">
        <f>SUM(GN8:GN31)</f>
        <v>0</v>
      </c>
      <c r="GV32" s="578">
        <f>SUM(GV8:GV31)</f>
        <v>0</v>
      </c>
      <c r="GX32" s="578">
        <f>SUM(GX8:GX31)</f>
        <v>0</v>
      </c>
    </row>
    <row r="33" spans="1:206" ht="18.75" customHeight="1" x14ac:dyDescent="0.25">
      <c r="A33" s="562">
        <v>30</v>
      </c>
      <c r="D33" s="576"/>
      <c r="F33" s="322"/>
      <c r="G33" s="6"/>
      <c r="H33" s="341"/>
      <c r="I33" s="578"/>
      <c r="N33" s="711" t="s">
        <v>55</v>
      </c>
      <c r="O33" s="712"/>
      <c r="P33" s="713">
        <f>Q5-P32</f>
        <v>19159.2</v>
      </c>
      <c r="S33" s="5"/>
      <c r="X33" s="711" t="s">
        <v>55</v>
      </c>
      <c r="Y33" s="712"/>
      <c r="Z33" s="713">
        <f>AA5-Z32</f>
        <v>18773.099999999999</v>
      </c>
      <c r="AH33" s="711" t="s">
        <v>55</v>
      </c>
      <c r="AI33" s="712"/>
      <c r="AJ33" s="713">
        <f>AK5-AJ32</f>
        <v>18501.04</v>
      </c>
      <c r="AR33" s="711" t="s">
        <v>55</v>
      </c>
      <c r="AS33" s="712"/>
      <c r="AT33" s="713">
        <f>AU5-AT32</f>
        <v>0</v>
      </c>
      <c r="AW33" s="398"/>
      <c r="AZ33" s="398"/>
      <c r="BB33" s="711" t="s">
        <v>55</v>
      </c>
      <c r="BC33" s="712"/>
      <c r="BD33" s="713">
        <f>BE5-BD32</f>
        <v>0</v>
      </c>
      <c r="BL33" s="711" t="s">
        <v>55</v>
      </c>
      <c r="BM33" s="712"/>
      <c r="BN33" s="713">
        <f>BO5-BN32</f>
        <v>0</v>
      </c>
      <c r="BV33" s="711" t="s">
        <v>55</v>
      </c>
      <c r="BW33" s="712"/>
      <c r="BX33" s="713">
        <f>BV32-BX32</f>
        <v>0</v>
      </c>
      <c r="CE33" s="634"/>
      <c r="CF33" s="711" t="s">
        <v>55</v>
      </c>
      <c r="CG33" s="712"/>
      <c r="CH33" s="713">
        <f>CF32-CH32</f>
        <v>0</v>
      </c>
      <c r="CP33" s="711" t="s">
        <v>55</v>
      </c>
      <c r="CQ33" s="712"/>
      <c r="CR33" s="713">
        <f>CP32-CR32</f>
        <v>0</v>
      </c>
      <c r="CZ33" s="711" t="s">
        <v>55</v>
      </c>
      <c r="DA33" s="712"/>
      <c r="DB33" s="713">
        <f>CZ32-DB32</f>
        <v>0</v>
      </c>
      <c r="DJ33" s="711" t="s">
        <v>55</v>
      </c>
      <c r="DK33" s="712"/>
      <c r="DL33" s="713">
        <f>DJ32-DL32</f>
        <v>0</v>
      </c>
      <c r="DT33" s="711" t="s">
        <v>55</v>
      </c>
      <c r="DU33" s="712"/>
      <c r="DV33" s="713">
        <f>DT32-DV32</f>
        <v>0</v>
      </c>
      <c r="ED33" s="711" t="s">
        <v>55</v>
      </c>
      <c r="EE33" s="712"/>
      <c r="EF33" s="713">
        <f>ED32-EF32</f>
        <v>0</v>
      </c>
      <c r="EN33" s="711" t="s">
        <v>55</v>
      </c>
      <c r="EO33" s="712"/>
      <c r="EP33" s="713">
        <f>EN32-EP32</f>
        <v>0</v>
      </c>
      <c r="EX33" s="711" t="s">
        <v>55</v>
      </c>
      <c r="EY33" s="712"/>
      <c r="EZ33" s="714">
        <f>EX32-EZ32</f>
        <v>0</v>
      </c>
      <c r="FH33" s="711" t="s">
        <v>55</v>
      </c>
      <c r="FI33" s="712"/>
      <c r="FJ33" s="714">
        <f>FH32-FJ32</f>
        <v>0</v>
      </c>
      <c r="FR33" s="711" t="s">
        <v>55</v>
      </c>
      <c r="FS33" s="712"/>
      <c r="FT33" s="714">
        <f>FR32-FT32</f>
        <v>0</v>
      </c>
      <c r="GB33" s="711" t="s">
        <v>55</v>
      </c>
      <c r="GC33" s="712"/>
      <c r="GD33" s="713">
        <f>GB32-GD32</f>
        <v>0</v>
      </c>
      <c r="GL33" s="711" t="s">
        <v>55</v>
      </c>
      <c r="GM33" s="712"/>
      <c r="GN33" s="713">
        <f>GL32-GN32</f>
        <v>0</v>
      </c>
      <c r="GV33" s="711" t="s">
        <v>55</v>
      </c>
      <c r="GW33" s="712"/>
      <c r="GX33" s="713">
        <f>GV32-GX32</f>
        <v>0</v>
      </c>
    </row>
    <row r="34" spans="1:206" ht="16.5" thickBot="1" x14ac:dyDescent="0.3">
      <c r="A34" s="562">
        <v>31</v>
      </c>
      <c r="D34" s="576"/>
      <c r="F34" s="322"/>
      <c r="G34" s="6"/>
      <c r="H34" s="341"/>
      <c r="I34" s="578"/>
      <c r="N34" s="703" t="s">
        <v>9</v>
      </c>
      <c r="O34" s="14"/>
      <c r="P34" s="715"/>
      <c r="S34" s="5"/>
      <c r="X34" s="703" t="s">
        <v>9</v>
      </c>
      <c r="Y34" s="14"/>
      <c r="Z34" s="715"/>
      <c r="AH34" s="703" t="s">
        <v>9</v>
      </c>
      <c r="AI34" s="14"/>
      <c r="AJ34" s="715"/>
      <c r="AR34" s="703" t="s">
        <v>9</v>
      </c>
      <c r="AS34" s="14"/>
      <c r="AT34" s="715"/>
      <c r="AW34" s="398"/>
      <c r="AZ34" s="398"/>
      <c r="BB34" s="703" t="s">
        <v>9</v>
      </c>
      <c r="BC34" s="14"/>
      <c r="BD34" s="715"/>
      <c r="BL34" s="703" t="s">
        <v>9</v>
      </c>
      <c r="BM34" s="14"/>
      <c r="BN34" s="715"/>
      <c r="BV34" s="703" t="s">
        <v>9</v>
      </c>
      <c r="BW34" s="14"/>
      <c r="BX34" s="715"/>
      <c r="CE34" s="634"/>
      <c r="CF34" s="703" t="s">
        <v>9</v>
      </c>
      <c r="CG34" s="14"/>
      <c r="CH34" s="715"/>
      <c r="CP34" s="703" t="s">
        <v>9</v>
      </c>
      <c r="CQ34" s="14"/>
      <c r="CR34" s="715"/>
      <c r="CZ34" s="703" t="s">
        <v>9</v>
      </c>
      <c r="DA34" s="14"/>
      <c r="DB34" s="715"/>
      <c r="DJ34" s="703" t="s">
        <v>9</v>
      </c>
      <c r="DK34" s="14"/>
      <c r="DL34" s="715"/>
      <c r="DT34" s="703" t="s">
        <v>9</v>
      </c>
      <c r="DU34" s="14"/>
      <c r="DV34" s="715"/>
      <c r="ED34" s="703" t="s">
        <v>9</v>
      </c>
      <c r="EE34" s="14"/>
      <c r="EF34" s="715"/>
      <c r="EN34" s="703" t="s">
        <v>9</v>
      </c>
      <c r="EO34" s="14"/>
      <c r="EP34" s="715"/>
      <c r="EX34" s="703" t="s">
        <v>9</v>
      </c>
      <c r="EY34" s="14"/>
      <c r="EZ34" s="715"/>
      <c r="FH34" s="703" t="s">
        <v>9</v>
      </c>
      <c r="FI34" s="14"/>
      <c r="FJ34" s="715"/>
      <c r="FR34" s="703" t="s">
        <v>9</v>
      </c>
      <c r="FS34" s="14"/>
      <c r="FT34" s="715"/>
      <c r="GB34" s="703" t="s">
        <v>9</v>
      </c>
      <c r="GC34" s="14"/>
      <c r="GD34" s="715"/>
      <c r="GL34" s="703" t="s">
        <v>9</v>
      </c>
      <c r="GM34" s="14"/>
      <c r="GN34" s="715"/>
      <c r="GV34" s="703" t="s">
        <v>9</v>
      </c>
      <c r="GW34" s="14"/>
      <c r="GX34" s="715"/>
    </row>
    <row r="35" spans="1:206" x14ac:dyDescent="0.25">
      <c r="A35" s="562">
        <v>32</v>
      </c>
      <c r="D35" s="576"/>
      <c r="F35" s="322"/>
      <c r="G35" s="6"/>
      <c r="H35" s="341"/>
      <c r="I35" s="578"/>
      <c r="S35" s="5"/>
      <c r="AW35" s="398"/>
      <c r="AZ35" s="398"/>
      <c r="CP35" s="398" t="s">
        <v>22</v>
      </c>
    </row>
    <row r="36" spans="1:206" x14ac:dyDescent="0.25">
      <c r="A36" s="562">
        <v>33</v>
      </c>
      <c r="D36" s="576"/>
      <c r="F36" s="322"/>
      <c r="G36" s="6"/>
      <c r="H36" s="341"/>
      <c r="I36" s="578"/>
      <c r="S36" s="5"/>
      <c r="AW36" s="398"/>
      <c r="AZ36" s="398"/>
    </row>
    <row r="37" spans="1:206" x14ac:dyDescent="0.25">
      <c r="A37" s="562">
        <v>34</v>
      </c>
      <c r="D37" s="576"/>
      <c r="F37" s="322"/>
      <c r="G37" s="6"/>
      <c r="H37" s="341"/>
      <c r="I37" s="578"/>
      <c r="S37" s="5"/>
      <c r="AZ37" s="398"/>
    </row>
    <row r="38" spans="1:206" x14ac:dyDescent="0.25">
      <c r="A38" s="562">
        <v>35</v>
      </c>
      <c r="D38" s="716"/>
      <c r="F38" s="587"/>
      <c r="G38" s="6"/>
      <c r="H38" s="587"/>
      <c r="I38" s="578"/>
      <c r="S38" s="5"/>
      <c r="AZ38" s="398"/>
    </row>
    <row r="39" spans="1:206" x14ac:dyDescent="0.25">
      <c r="A39" s="562">
        <v>36</v>
      </c>
      <c r="D39" s="717"/>
      <c r="G39" s="6"/>
      <c r="H39" s="587"/>
      <c r="I39" s="578"/>
      <c r="S39" s="5"/>
      <c r="AZ39" s="398"/>
    </row>
    <row r="40" spans="1:206" x14ac:dyDescent="0.25">
      <c r="A40" s="562">
        <v>37</v>
      </c>
      <c r="D40" s="717"/>
      <c r="G40" s="6"/>
      <c r="H40" s="587"/>
      <c r="I40" s="578"/>
      <c r="S40" s="5"/>
      <c r="AZ40" s="398"/>
    </row>
    <row r="41" spans="1:206" x14ac:dyDescent="0.25">
      <c r="A41" s="562">
        <v>38</v>
      </c>
      <c r="D41" s="525"/>
      <c r="G41" s="6"/>
      <c r="H41" s="587"/>
      <c r="I41" s="578"/>
      <c r="S41" s="5"/>
      <c r="AZ41" s="398"/>
    </row>
    <row r="42" spans="1:206" x14ac:dyDescent="0.25">
      <c r="A42" s="562">
        <v>39</v>
      </c>
      <c r="D42" s="525"/>
      <c r="G42" s="6"/>
      <c r="H42" s="587"/>
      <c r="I42" s="578"/>
      <c r="S42" s="5"/>
      <c r="AZ42" s="398"/>
    </row>
    <row r="43" spans="1:206" x14ac:dyDescent="0.25">
      <c r="A43" s="562">
        <v>40</v>
      </c>
      <c r="D43" s="525"/>
      <c r="G43" s="6"/>
      <c r="H43" s="587"/>
      <c r="I43" s="578"/>
      <c r="S43" s="5"/>
      <c r="AZ43" s="398"/>
    </row>
  </sheetData>
  <mergeCells count="20">
    <mergeCell ref="DQ1:DW1"/>
    <mergeCell ref="K1:Q1"/>
    <mergeCell ref="U1:AA1"/>
    <mergeCell ref="AE1:AK1"/>
    <mergeCell ref="AO1:AU1"/>
    <mergeCell ref="AY1:BE1"/>
    <mergeCell ref="BI1:BO1"/>
    <mergeCell ref="BS1:BY1"/>
    <mergeCell ref="CC1:CI1"/>
    <mergeCell ref="CM1:CS1"/>
    <mergeCell ref="CW1:DC1"/>
    <mergeCell ref="DG1:DM1"/>
    <mergeCell ref="GI1:GO1"/>
    <mergeCell ref="GS1:GY1"/>
    <mergeCell ref="EA1:EG1"/>
    <mergeCell ref="EK1:EQ1"/>
    <mergeCell ref="EU1:FA1"/>
    <mergeCell ref="FE1:FK1"/>
    <mergeCell ref="FO1:FU1"/>
    <mergeCell ref="FY1:G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CANALES   ENERO  2024   </vt:lpstr>
      <vt:lpstr>COMPRAS    ENERO       2024    </vt:lpstr>
      <vt:lpstr>  COMBOS     ENERO     2024    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2024-01-16T14:13:53Z</dcterms:created>
  <dcterms:modified xsi:type="dcterms:W3CDTF">2024-01-17T13:35:10Z</dcterms:modified>
</cp:coreProperties>
</file>