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715" windowHeight="11730" firstSheet="8" activeTab="10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Hoja2" sheetId="15" r:id="rId13"/>
    <sheet name="Hoja3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3" l="1"/>
  <c r="M10" i="13" l="1"/>
  <c r="M8" i="13" l="1"/>
  <c r="M6" i="13"/>
  <c r="Q33" i="13" l="1"/>
  <c r="Q34" i="13"/>
  <c r="Q35" i="13"/>
  <c r="Q36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Q45" i="13" s="1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<sst xmlns="http://schemas.openxmlformats.org/spreadsheetml/2006/main" count="644" uniqueCount="367">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</sst>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1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8"/>
      <c r="C1" s="340" t="s">
        <v>29</v>
      </c>
      <c r="D1" s="341"/>
      <c r="E1" s="341"/>
      <c r="F1" s="341"/>
      <c r="G1" s="341"/>
      <c r="H1" s="341"/>
      <c r="I1" s="341"/>
      <c r="J1" s="341"/>
      <c r="K1" s="341"/>
      <c r="L1" s="341"/>
      <c r="M1" s="341"/>
    </row>
    <row r="2" spans="1:21" ht="16.5" thickBot="1" x14ac:dyDescent="0.3">
      <c r="B2" s="339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2" t="s">
        <v>0</v>
      </c>
      <c r="C3" s="343"/>
      <c r="D3" s="10"/>
      <c r="E3" s="11"/>
      <c r="F3" s="11"/>
      <c r="H3" s="344" t="s">
        <v>1</v>
      </c>
      <c r="I3" s="344"/>
      <c r="K3" s="13"/>
      <c r="L3" s="13"/>
      <c r="M3" s="6"/>
      <c r="R3" s="347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49" t="s">
        <v>4</v>
      </c>
      <c r="F4" s="350"/>
      <c r="H4" s="351" t="s">
        <v>5</v>
      </c>
      <c r="I4" s="352"/>
      <c r="J4" s="18"/>
      <c r="K4" s="19"/>
      <c r="L4" s="20"/>
      <c r="M4" s="21" t="s">
        <v>6</v>
      </c>
      <c r="N4" s="22" t="s">
        <v>7</v>
      </c>
      <c r="P4" s="353" t="s">
        <v>8</v>
      </c>
      <c r="Q4" s="354"/>
      <c r="R4" s="348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45">
        <f>SUM(M5:M39)</f>
        <v>1666347.5</v>
      </c>
      <c r="N49" s="356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46"/>
      <c r="N50" s="357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58" t="s">
        <v>13</v>
      </c>
      <c r="I55" s="359"/>
      <c r="J55" s="135"/>
      <c r="K55" s="360">
        <f>I53+L53</f>
        <v>63475.360000000001</v>
      </c>
      <c r="L55" s="361"/>
      <c r="M55" s="362">
        <f>N49+M49</f>
        <v>1715746.5</v>
      </c>
      <c r="N55" s="363"/>
      <c r="P55" s="36"/>
      <c r="Q55" s="9"/>
    </row>
    <row r="56" spans="1:18" ht="15.75" x14ac:dyDescent="0.25">
      <c r="D56" s="355" t="s">
        <v>14</v>
      </c>
      <c r="E56" s="355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26" t="s">
        <v>15</v>
      </c>
      <c r="E57" s="326"/>
      <c r="F57" s="131">
        <v>-1524395.48</v>
      </c>
      <c r="I57" s="327" t="s">
        <v>16</v>
      </c>
      <c r="J57" s="328"/>
      <c r="K57" s="329">
        <f>F59+F60+F61</f>
        <v>393764.05999999994</v>
      </c>
      <c r="L57" s="330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31">
        <f>-C4</f>
        <v>-373948.72</v>
      </c>
      <c r="L59" s="332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33" t="s">
        <v>21</v>
      </c>
      <c r="E61" s="334"/>
      <c r="F61" s="151">
        <v>223528.9</v>
      </c>
      <c r="I61" s="335" t="s">
        <v>22</v>
      </c>
      <c r="J61" s="336"/>
      <c r="K61" s="337">
        <f>K57+K59</f>
        <v>19815.339999999967</v>
      </c>
      <c r="L61" s="337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abSelected="1" workbookViewId="0">
      <selection activeCell="F12" sqref="F1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8"/>
      <c r="C1" s="340" t="s">
        <v>231</v>
      </c>
      <c r="D1" s="341"/>
      <c r="E1" s="341"/>
      <c r="F1" s="341"/>
      <c r="G1" s="341"/>
      <c r="H1" s="341"/>
      <c r="I1" s="341"/>
      <c r="J1" s="341"/>
      <c r="K1" s="341"/>
      <c r="L1" s="341"/>
      <c r="M1" s="341"/>
    </row>
    <row r="2" spans="1:21" ht="16.5" thickBot="1" x14ac:dyDescent="0.3">
      <c r="B2" s="339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2" t="s">
        <v>0</v>
      </c>
      <c r="C3" s="343"/>
      <c r="D3" s="10"/>
      <c r="E3" s="11"/>
      <c r="F3" s="11"/>
      <c r="H3" s="344" t="s">
        <v>1</v>
      </c>
      <c r="I3" s="344"/>
      <c r="K3" s="13"/>
      <c r="L3" s="13"/>
      <c r="M3" s="6"/>
      <c r="R3" s="379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49" t="s">
        <v>4</v>
      </c>
      <c r="F4" s="350"/>
      <c r="H4" s="351" t="s">
        <v>5</v>
      </c>
      <c r="I4" s="352"/>
      <c r="J4" s="255"/>
      <c r="K4" s="256"/>
      <c r="L4" s="16"/>
      <c r="M4" s="21" t="s">
        <v>6</v>
      </c>
      <c r="N4" s="22" t="s">
        <v>7</v>
      </c>
      <c r="P4" s="365" t="s">
        <v>8</v>
      </c>
      <c r="Q4" s="366"/>
      <c r="R4" s="380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5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/>
      <c r="G12" s="29"/>
      <c r="H12" s="30">
        <v>45089</v>
      </c>
      <c r="I12" s="31"/>
      <c r="J12" s="258"/>
      <c r="K12" s="264"/>
      <c r="L12" s="259"/>
      <c r="M12" s="33">
        <v>0</v>
      </c>
      <c r="N12" s="34">
        <v>0</v>
      </c>
      <c r="O12" s="35"/>
      <c r="P12" s="235">
        <f t="shared" si="0"/>
        <v>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/>
      <c r="G13" s="29"/>
      <c r="H13" s="30">
        <v>45090</v>
      </c>
      <c r="I13" s="31"/>
      <c r="J13" s="258"/>
      <c r="K13" s="71"/>
      <c r="L13" s="259"/>
      <c r="M13" s="33">
        <v>0</v>
      </c>
      <c r="N13" s="34">
        <v>0</v>
      </c>
      <c r="O13" s="35"/>
      <c r="P13" s="235">
        <f t="shared" si="0"/>
        <v>0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/>
      <c r="G14" s="29"/>
      <c r="H14" s="30">
        <v>45091</v>
      </c>
      <c r="I14" s="31"/>
      <c r="J14" s="258"/>
      <c r="K14" s="260"/>
      <c r="L14" s="259"/>
      <c r="M14" s="33">
        <v>0</v>
      </c>
      <c r="N14" s="34">
        <v>0</v>
      </c>
      <c r="O14" s="35"/>
      <c r="P14" s="235">
        <f t="shared" si="0"/>
        <v>0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/>
      <c r="G15" s="29"/>
      <c r="H15" s="30">
        <v>45092</v>
      </c>
      <c r="I15" s="31"/>
      <c r="J15" s="258"/>
      <c r="K15" s="260"/>
      <c r="L15" s="259"/>
      <c r="M15" s="33">
        <v>0</v>
      </c>
      <c r="N15" s="34">
        <v>0</v>
      </c>
      <c r="O15" s="314"/>
      <c r="P15" s="235">
        <f t="shared" si="0"/>
        <v>0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0</v>
      </c>
      <c r="D16" s="52"/>
      <c r="E16" s="27">
        <v>45093</v>
      </c>
      <c r="F16" s="28"/>
      <c r="G16" s="29"/>
      <c r="H16" s="30">
        <v>45093</v>
      </c>
      <c r="I16" s="31"/>
      <c r="J16" s="258"/>
      <c r="K16" s="260"/>
      <c r="L16" s="13"/>
      <c r="M16" s="33">
        <v>0</v>
      </c>
      <c r="N16" s="34">
        <v>0</v>
      </c>
      <c r="O16" s="35"/>
      <c r="P16" s="235">
        <f t="shared" si="0"/>
        <v>0</v>
      </c>
      <c r="Q16" s="236">
        <f t="shared" si="1"/>
        <v>0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0</v>
      </c>
      <c r="D17" s="46"/>
      <c r="E17" s="27">
        <v>45094</v>
      </c>
      <c r="F17" s="28"/>
      <c r="G17" s="29"/>
      <c r="H17" s="30">
        <v>45094</v>
      </c>
      <c r="I17" s="31"/>
      <c r="J17" s="258"/>
      <c r="K17" s="260"/>
      <c r="L17" s="263"/>
      <c r="M17" s="33">
        <v>0</v>
      </c>
      <c r="N17" s="34">
        <v>0</v>
      </c>
      <c r="O17" s="35"/>
      <c r="P17" s="235">
        <f t="shared" si="0"/>
        <v>0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/>
      <c r="G18" s="29"/>
      <c r="H18" s="30">
        <v>45095</v>
      </c>
      <c r="I18" s="31"/>
      <c r="J18" s="258"/>
      <c r="K18" s="265"/>
      <c r="L18" s="259"/>
      <c r="M18" s="33">
        <v>0</v>
      </c>
      <c r="N18" s="34">
        <v>0</v>
      </c>
      <c r="O18" s="35"/>
      <c r="P18" s="235">
        <f t="shared" si="0"/>
        <v>0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/>
      <c r="G19" s="29"/>
      <c r="H19" s="30">
        <v>45096</v>
      </c>
      <c r="I19" s="31"/>
      <c r="J19" s="258"/>
      <c r="K19" s="266"/>
      <c r="L19" s="267"/>
      <c r="M19" s="33">
        <v>0</v>
      </c>
      <c r="N19" s="34">
        <v>0</v>
      </c>
      <c r="O19" s="35"/>
      <c r="P19" s="235">
        <f t="shared" si="0"/>
        <v>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/>
      <c r="G20" s="29"/>
      <c r="H20" s="30">
        <v>45097</v>
      </c>
      <c r="I20" s="31"/>
      <c r="J20" s="258"/>
      <c r="K20" s="262"/>
      <c r="L20" s="263"/>
      <c r="M20" s="33">
        <v>0</v>
      </c>
      <c r="N20" s="34">
        <v>0</v>
      </c>
      <c r="O20" s="35"/>
      <c r="P20" s="235">
        <f t="shared" si="0"/>
        <v>0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/>
      <c r="G21" s="29"/>
      <c r="H21" s="30">
        <v>45098</v>
      </c>
      <c r="I21" s="31"/>
      <c r="J21" s="258"/>
      <c r="K21" s="268"/>
      <c r="L21" s="263"/>
      <c r="M21" s="33">
        <v>0</v>
      </c>
      <c r="N21" s="34">
        <v>0</v>
      </c>
      <c r="O21" s="35"/>
      <c r="P21" s="235">
        <f t="shared" si="0"/>
        <v>0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0</v>
      </c>
      <c r="D22" s="38"/>
      <c r="E22" s="27">
        <v>45099</v>
      </c>
      <c r="F22" s="28"/>
      <c r="G22" s="29"/>
      <c r="H22" s="30">
        <v>45099</v>
      </c>
      <c r="I22" s="31"/>
      <c r="J22" s="258"/>
      <c r="K22" s="302"/>
      <c r="L22" s="269"/>
      <c r="M22" s="33">
        <v>0</v>
      </c>
      <c r="N22" s="34">
        <v>0</v>
      </c>
      <c r="O22" s="315"/>
      <c r="P22" s="235">
        <f t="shared" si="0"/>
        <v>0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0</v>
      </c>
      <c r="D23" s="46"/>
      <c r="E23" s="27">
        <v>45100</v>
      </c>
      <c r="F23" s="28"/>
      <c r="G23" s="29"/>
      <c r="H23" s="30">
        <v>45100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0"/>
        <v>0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0</v>
      </c>
      <c r="D24" s="42"/>
      <c r="E24" s="27">
        <v>45101</v>
      </c>
      <c r="F24" s="28"/>
      <c r="G24" s="29"/>
      <c r="H24" s="30">
        <v>45101</v>
      </c>
      <c r="I24" s="31"/>
      <c r="J24" s="272"/>
      <c r="K24" s="271"/>
      <c r="L24" s="273"/>
      <c r="M24" s="33">
        <v>0</v>
      </c>
      <c r="N24" s="34">
        <v>0</v>
      </c>
      <c r="O24" s="35"/>
      <c r="P24" s="235">
        <f t="shared" si="0"/>
        <v>0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/>
      <c r="G25" s="29"/>
      <c r="H25" s="30">
        <v>45102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0"/>
        <v>0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/>
      <c r="G26" s="29"/>
      <c r="H26" s="30">
        <v>45103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0"/>
        <v>0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0</v>
      </c>
      <c r="D27" s="42"/>
      <c r="E27" s="27">
        <v>45104</v>
      </c>
      <c r="F27" s="28"/>
      <c r="G27" s="29"/>
      <c r="H27" s="30">
        <v>45104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/>
      <c r="G28" s="29"/>
      <c r="H28" s="30">
        <v>45105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/>
      <c r="G29" s="29"/>
      <c r="H29" s="30">
        <v>45106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0</v>
      </c>
      <c r="D30" s="72"/>
      <c r="E30" s="27">
        <v>45107</v>
      </c>
      <c r="F30" s="28"/>
      <c r="G30" s="29"/>
      <c r="H30" s="30">
        <v>45107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0</v>
      </c>
      <c r="D31" s="77"/>
      <c r="E31" s="27">
        <v>45108</v>
      </c>
      <c r="F31" s="28"/>
      <c r="G31" s="29"/>
      <c r="H31" s="30">
        <v>45108</v>
      </c>
      <c r="I31" s="31"/>
      <c r="J31" s="86"/>
      <c r="K31" s="282"/>
      <c r="L31" s="283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/>
      <c r="G32" s="29"/>
      <c r="H32" s="30">
        <v>45109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318"/>
      <c r="L37" s="216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319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45">
        <f>SUM(M5:M39)</f>
        <v>691786</v>
      </c>
      <c r="N45" s="356">
        <f>SUM(N5:N39)</f>
        <v>19740.28</v>
      </c>
      <c r="P45" s="98">
        <f t="shared" si="0"/>
        <v>711526.28</v>
      </c>
      <c r="Q45" s="236">
        <f t="shared" si="1"/>
        <v>711526.28</v>
      </c>
      <c r="R45" s="9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6"/>
      <c r="N46" s="35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17434</v>
      </c>
      <c r="D49" s="123"/>
      <c r="E49" s="124" t="s">
        <v>10</v>
      </c>
      <c r="F49" s="125">
        <f>SUM(F5:F48)</f>
        <v>696391</v>
      </c>
      <c r="G49" s="123"/>
      <c r="H49" s="126" t="s">
        <v>11</v>
      </c>
      <c r="I49" s="127">
        <f>SUM(I5:I48)</f>
        <v>732</v>
      </c>
      <c r="J49" s="290"/>
      <c r="K49" s="291" t="s">
        <v>12</v>
      </c>
      <c r="L49" s="292">
        <f>SUM(L5:L48)</f>
        <v>8700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8" t="s">
        <v>13</v>
      </c>
      <c r="I51" s="359"/>
      <c r="J51" s="135"/>
      <c r="K51" s="360">
        <f>I49+L49</f>
        <v>9432</v>
      </c>
      <c r="L51" s="361"/>
      <c r="M51" s="362">
        <f>N45+M45</f>
        <v>711526.28</v>
      </c>
      <c r="N51" s="363"/>
      <c r="P51" s="36"/>
      <c r="Q51" s="9"/>
    </row>
    <row r="52" spans="1:17" x14ac:dyDescent="0.25">
      <c r="D52" s="355" t="s">
        <v>14</v>
      </c>
      <c r="E52" s="355"/>
      <c r="F52" s="136">
        <f>F49-K51-C49</f>
        <v>669525</v>
      </c>
      <c r="I52" s="137"/>
      <c r="J52" s="138"/>
      <c r="P52" s="36"/>
      <c r="Q52" s="9"/>
    </row>
    <row r="53" spans="1:17" x14ac:dyDescent="0.25">
      <c r="D53" s="326" t="s">
        <v>15</v>
      </c>
      <c r="E53" s="326"/>
      <c r="F53" s="131">
        <v>-3128572.23</v>
      </c>
      <c r="I53" s="327" t="s">
        <v>16</v>
      </c>
      <c r="J53" s="328"/>
      <c r="K53" s="367">
        <f>F55+F56+F57</f>
        <v>-2099939.12</v>
      </c>
      <c r="L53" s="36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-2459047.23</v>
      </c>
      <c r="H55" s="23"/>
      <c r="I55" s="146" t="s">
        <v>18</v>
      </c>
      <c r="J55" s="147"/>
      <c r="K55" s="369">
        <f>-C4</f>
        <v>-345633.69</v>
      </c>
      <c r="L55" s="370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45109</v>
      </c>
      <c r="D57" s="333" t="s">
        <v>21</v>
      </c>
      <c r="E57" s="334"/>
      <c r="F57" s="316">
        <v>359108.11</v>
      </c>
      <c r="I57" s="374" t="s">
        <v>22</v>
      </c>
      <c r="J57" s="375"/>
      <c r="K57" s="376">
        <f>K53+K55</f>
        <v>-2445572.81</v>
      </c>
      <c r="L57" s="376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52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8"/>
      <c r="C1" s="340" t="s">
        <v>61</v>
      </c>
      <c r="D1" s="341"/>
      <c r="E1" s="341"/>
      <c r="F1" s="341"/>
      <c r="G1" s="341"/>
      <c r="H1" s="341"/>
      <c r="I1" s="341"/>
      <c r="J1" s="341"/>
      <c r="K1" s="341"/>
      <c r="L1" s="341"/>
      <c r="M1" s="341"/>
    </row>
    <row r="2" spans="1:21" ht="16.5" thickBot="1" x14ac:dyDescent="0.3">
      <c r="B2" s="339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2" t="s">
        <v>0</v>
      </c>
      <c r="C3" s="343"/>
      <c r="D3" s="10"/>
      <c r="E3" s="11"/>
      <c r="F3" s="11"/>
      <c r="H3" s="344" t="s">
        <v>1</v>
      </c>
      <c r="I3" s="344"/>
      <c r="K3" s="13"/>
      <c r="L3" s="13"/>
      <c r="M3" s="6"/>
      <c r="R3" s="347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49" t="s">
        <v>4</v>
      </c>
      <c r="F4" s="350"/>
      <c r="H4" s="351" t="s">
        <v>5</v>
      </c>
      <c r="I4" s="352"/>
      <c r="J4" s="18"/>
      <c r="K4" s="19"/>
      <c r="L4" s="20"/>
      <c r="M4" s="21" t="s">
        <v>6</v>
      </c>
      <c r="N4" s="22" t="s">
        <v>7</v>
      </c>
      <c r="P4" s="365" t="s">
        <v>8</v>
      </c>
      <c r="Q4" s="366"/>
      <c r="R4" s="364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45">
        <f>SUM(M5:M39)</f>
        <v>2238523</v>
      </c>
      <c r="N45" s="356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46"/>
      <c r="N46" s="35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8" t="s">
        <v>13</v>
      </c>
      <c r="I51" s="359"/>
      <c r="J51" s="135"/>
      <c r="K51" s="360">
        <f>I49+L49</f>
        <v>90767.040000000008</v>
      </c>
      <c r="L51" s="361"/>
      <c r="M51" s="362">
        <f>N45+M45</f>
        <v>2335781</v>
      </c>
      <c r="N51" s="363"/>
      <c r="P51" s="36"/>
      <c r="Q51" s="9"/>
    </row>
    <row r="52" spans="1:17" ht="15.75" x14ac:dyDescent="0.25">
      <c r="D52" s="355" t="s">
        <v>14</v>
      </c>
      <c r="E52" s="355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26" t="s">
        <v>15</v>
      </c>
      <c r="E53" s="326"/>
      <c r="F53" s="131">
        <v>-2224189.7400000002</v>
      </c>
      <c r="I53" s="327" t="s">
        <v>16</v>
      </c>
      <c r="J53" s="328"/>
      <c r="K53" s="329">
        <f>F55+F56+F57</f>
        <v>296963.76999999973</v>
      </c>
      <c r="L53" s="330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31">
        <f>-C4</f>
        <v>-223528.9</v>
      </c>
      <c r="L55" s="332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33" t="s">
        <v>21</v>
      </c>
      <c r="E57" s="334"/>
      <c r="F57" s="151">
        <v>230554.55</v>
      </c>
      <c r="I57" s="335" t="s">
        <v>22</v>
      </c>
      <c r="J57" s="336"/>
      <c r="K57" s="337">
        <f>K53+K55</f>
        <v>73434.869999999733</v>
      </c>
      <c r="L57" s="33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8"/>
      <c r="C1" s="340" t="s">
        <v>115</v>
      </c>
      <c r="D1" s="341"/>
      <c r="E1" s="341"/>
      <c r="F1" s="341"/>
      <c r="G1" s="341"/>
      <c r="H1" s="341"/>
      <c r="I1" s="341"/>
      <c r="J1" s="341"/>
      <c r="K1" s="341"/>
      <c r="L1" s="341"/>
      <c r="M1" s="341"/>
    </row>
    <row r="2" spans="1:21" ht="16.5" thickBot="1" x14ac:dyDescent="0.3">
      <c r="B2" s="339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42" t="s">
        <v>0</v>
      </c>
      <c r="C3" s="343"/>
      <c r="D3" s="10"/>
      <c r="E3" s="11"/>
      <c r="F3" s="11"/>
      <c r="H3" s="344" t="s">
        <v>1</v>
      </c>
      <c r="I3" s="344"/>
      <c r="K3" s="13"/>
      <c r="L3" s="13"/>
      <c r="M3" s="6"/>
      <c r="R3" s="347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49" t="s">
        <v>4</v>
      </c>
      <c r="F4" s="350"/>
      <c r="H4" s="351" t="s">
        <v>5</v>
      </c>
      <c r="I4" s="352"/>
      <c r="J4" s="255"/>
      <c r="K4" s="256"/>
      <c r="L4" s="16"/>
      <c r="M4" s="21" t="s">
        <v>6</v>
      </c>
      <c r="N4" s="22" t="s">
        <v>7</v>
      </c>
      <c r="P4" s="365" t="s">
        <v>8</v>
      </c>
      <c r="Q4" s="366"/>
      <c r="R4" s="364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45">
        <f>SUM(M5:M39)</f>
        <v>2689952</v>
      </c>
      <c r="N45" s="356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6"/>
      <c r="N46" s="35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8" t="s">
        <v>13</v>
      </c>
      <c r="I51" s="359"/>
      <c r="J51" s="135"/>
      <c r="K51" s="360">
        <f>I49+L49</f>
        <v>425400.67</v>
      </c>
      <c r="L51" s="361"/>
      <c r="M51" s="362">
        <f>N45+M45</f>
        <v>2751374</v>
      </c>
      <c r="N51" s="363"/>
      <c r="P51" s="36"/>
      <c r="Q51" s="9"/>
    </row>
    <row r="52" spans="1:17" x14ac:dyDescent="0.25">
      <c r="D52" s="355" t="s">
        <v>14</v>
      </c>
      <c r="E52" s="355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26" t="s">
        <v>15</v>
      </c>
      <c r="E53" s="326"/>
      <c r="F53" s="131">
        <v>-2869426.04</v>
      </c>
      <c r="I53" s="327" t="s">
        <v>16</v>
      </c>
      <c r="J53" s="328"/>
      <c r="K53" s="367">
        <f>F55+F56+F57</f>
        <v>-32021.369999999937</v>
      </c>
      <c r="L53" s="36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69">
        <f>-C4</f>
        <v>-230554.55</v>
      </c>
      <c r="L55" s="370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33" t="s">
        <v>21</v>
      </c>
      <c r="E57" s="334"/>
      <c r="F57" s="151">
        <v>341192.34</v>
      </c>
      <c r="I57" s="371" t="s">
        <v>170</v>
      </c>
      <c r="J57" s="372"/>
      <c r="K57" s="373">
        <f>K53+K55</f>
        <v>-262575.91999999993</v>
      </c>
      <c r="L57" s="373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8"/>
      <c r="C1" s="340" t="s">
        <v>171</v>
      </c>
      <c r="D1" s="341"/>
      <c r="E1" s="341"/>
      <c r="F1" s="341"/>
      <c r="G1" s="341"/>
      <c r="H1" s="341"/>
      <c r="I1" s="341"/>
      <c r="J1" s="341"/>
      <c r="K1" s="341"/>
      <c r="L1" s="341"/>
      <c r="M1" s="341"/>
    </row>
    <row r="2" spans="1:21" ht="16.5" thickBot="1" x14ac:dyDescent="0.3">
      <c r="B2" s="339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2" t="s">
        <v>0</v>
      </c>
      <c r="C3" s="343"/>
      <c r="D3" s="10"/>
      <c r="E3" s="11"/>
      <c r="F3" s="11"/>
      <c r="H3" s="344" t="s">
        <v>1</v>
      </c>
      <c r="I3" s="344"/>
      <c r="K3" s="13"/>
      <c r="L3" s="13"/>
      <c r="M3" s="6"/>
      <c r="R3" s="377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49" t="s">
        <v>4</v>
      </c>
      <c r="F4" s="350"/>
      <c r="H4" s="351" t="s">
        <v>5</v>
      </c>
      <c r="I4" s="352"/>
      <c r="J4" s="255"/>
      <c r="K4" s="256"/>
      <c r="L4" s="16"/>
      <c r="M4" s="21" t="s">
        <v>6</v>
      </c>
      <c r="N4" s="22" t="s">
        <v>7</v>
      </c>
      <c r="P4" s="365" t="s">
        <v>8</v>
      </c>
      <c r="Q4" s="366"/>
      <c r="R4" s="378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45">
        <f>SUM(M5:M39)</f>
        <v>2488709</v>
      </c>
      <c r="N45" s="356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46"/>
      <c r="N46" s="35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8" t="s">
        <v>13</v>
      </c>
      <c r="I51" s="359"/>
      <c r="J51" s="135"/>
      <c r="K51" s="360">
        <f>I49+L49</f>
        <v>124244.06999999999</v>
      </c>
      <c r="L51" s="361"/>
      <c r="M51" s="362">
        <f>N45+M45</f>
        <v>2567419</v>
      </c>
      <c r="N51" s="363"/>
      <c r="P51" s="36"/>
      <c r="Q51" s="9"/>
    </row>
    <row r="52" spans="1:17" x14ac:dyDescent="0.25">
      <c r="D52" s="355" t="s">
        <v>14</v>
      </c>
      <c r="E52" s="355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26" t="s">
        <v>15</v>
      </c>
      <c r="E53" s="326"/>
      <c r="F53" s="131">
        <v>-2463938.5299999998</v>
      </c>
      <c r="I53" s="327" t="s">
        <v>16</v>
      </c>
      <c r="J53" s="328"/>
      <c r="K53" s="367">
        <f>F55+F56+F57</f>
        <v>439109.10000000038</v>
      </c>
      <c r="L53" s="36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69">
        <f>-C4</f>
        <v>-341192.34</v>
      </c>
      <c r="L55" s="370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33" t="s">
        <v>21</v>
      </c>
      <c r="E57" s="334"/>
      <c r="F57" s="151">
        <v>394548.7</v>
      </c>
      <c r="I57" s="374" t="s">
        <v>22</v>
      </c>
      <c r="J57" s="375"/>
      <c r="K57" s="376">
        <f>K53+K55</f>
        <v>97916.760000000359</v>
      </c>
      <c r="L57" s="376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8"/>
      <c r="C1" s="340" t="s">
        <v>231</v>
      </c>
      <c r="D1" s="341"/>
      <c r="E1" s="341"/>
      <c r="F1" s="341"/>
      <c r="G1" s="341"/>
      <c r="H1" s="341"/>
      <c r="I1" s="341"/>
      <c r="J1" s="341"/>
      <c r="K1" s="341"/>
      <c r="L1" s="341"/>
      <c r="M1" s="341"/>
    </row>
    <row r="2" spans="1:21" ht="16.5" thickBot="1" x14ac:dyDescent="0.3">
      <c r="B2" s="339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2" t="s">
        <v>0</v>
      </c>
      <c r="C3" s="343"/>
      <c r="D3" s="10"/>
      <c r="E3" s="11"/>
      <c r="F3" s="11"/>
      <c r="H3" s="344" t="s">
        <v>1</v>
      </c>
      <c r="I3" s="344"/>
      <c r="K3" s="13"/>
      <c r="L3" s="13"/>
      <c r="M3" s="6"/>
      <c r="R3" s="379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49" t="s">
        <v>4</v>
      </c>
      <c r="F4" s="350"/>
      <c r="H4" s="351" t="s">
        <v>5</v>
      </c>
      <c r="I4" s="352"/>
      <c r="J4" s="255"/>
      <c r="K4" s="256"/>
      <c r="L4" s="16"/>
      <c r="M4" s="21" t="s">
        <v>6</v>
      </c>
      <c r="N4" s="22" t="s">
        <v>7</v>
      </c>
      <c r="P4" s="365" t="s">
        <v>8</v>
      </c>
      <c r="Q4" s="366"/>
      <c r="R4" s="380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45">
        <f>SUM(M5:M39)</f>
        <v>3007589</v>
      </c>
      <c r="N45" s="356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6"/>
      <c r="N46" s="35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8" t="s">
        <v>13</v>
      </c>
      <c r="I51" s="359"/>
      <c r="J51" s="135"/>
      <c r="K51" s="360">
        <f>I49+L49</f>
        <v>84500.43</v>
      </c>
      <c r="L51" s="361"/>
      <c r="M51" s="362">
        <f>N45+M45</f>
        <v>3037341</v>
      </c>
      <c r="N51" s="363"/>
      <c r="P51" s="36"/>
      <c r="Q51" s="9"/>
    </row>
    <row r="52" spans="1:17" x14ac:dyDescent="0.25">
      <c r="D52" s="355" t="s">
        <v>14</v>
      </c>
      <c r="E52" s="355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26" t="s">
        <v>15</v>
      </c>
      <c r="E53" s="326"/>
      <c r="F53" s="131">
        <v>-2955802.29</v>
      </c>
      <c r="I53" s="327" t="s">
        <v>16</v>
      </c>
      <c r="J53" s="328"/>
      <c r="K53" s="367">
        <f>F55+F56+F57</f>
        <v>419364.9699999998</v>
      </c>
      <c r="L53" s="36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69">
        <f>-C4</f>
        <v>-394548.7</v>
      </c>
      <c r="L55" s="370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33" t="s">
        <v>21</v>
      </c>
      <c r="E57" s="334"/>
      <c r="F57" s="316">
        <v>345633.69</v>
      </c>
      <c r="I57" s="374" t="s">
        <v>22</v>
      </c>
      <c r="J57" s="375"/>
      <c r="K57" s="376">
        <f>K53+K55</f>
        <v>24816.269999999786</v>
      </c>
      <c r="L57" s="376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2023-07-10T21:54:48Z</dcterms:modified>
</cp:coreProperties>
</file>