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5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4" i="7" l="1"/>
  <c r="S264" i="7"/>
  <c r="Q264" i="7"/>
  <c r="L264" i="7"/>
  <c r="N263" i="7"/>
  <c r="E263" i="7"/>
  <c r="N262" i="7"/>
  <c r="E262" i="7"/>
  <c r="N261" i="7"/>
  <c r="E261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0" i="7"/>
  <c r="N260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4" i="7" l="1"/>
  <c r="N267" i="7" s="1"/>
  <c r="V38" i="4"/>
  <c r="X31" i="6" l="1"/>
  <c r="I11" i="6" l="1"/>
  <c r="I12" i="6"/>
  <c r="I10" i="6"/>
  <c r="I33" i="4" l="1"/>
  <c r="X36" i="4" l="1"/>
  <c r="I27" i="4" l="1"/>
  <c r="I25" i="4"/>
  <c r="V264" i="6" l="1"/>
  <c r="S264" i="6"/>
  <c r="Q264" i="6"/>
  <c r="L264" i="6"/>
  <c r="N263" i="6"/>
  <c r="E263" i="6"/>
  <c r="N262" i="6"/>
  <c r="E262" i="6"/>
  <c r="N261" i="6"/>
  <c r="E261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4" i="6"/>
  <c r="J64" i="6"/>
  <c r="N65" i="6"/>
  <c r="J65" i="6"/>
  <c r="N66" i="6"/>
  <c r="J66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0" i="6"/>
  <c r="N260" i="6" s="1"/>
  <c r="N264" i="6" s="1"/>
  <c r="N267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<sst xmlns="http://schemas.openxmlformats.org/spreadsheetml/2006/main" count="1859" uniqueCount="637">
  <si>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</si>
  <si>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</si>
  <si>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</si>
  <si>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</si>
  <si>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</si>
  <si>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</si>
  <si>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</si>
  <si>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</si>
  <si>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</si>
  <si>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</si>
  <si>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</si>
  <si>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</si>
  <si>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</si>
  <si>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</si>
  <si>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</si>
  <si>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</si>
  <si>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</si>
  <si>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</si>
  <si>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</si>
  <si>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</si>
  <si>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</si>
  <si>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</si>
  <si>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</si>
  <si>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</si>
  <si>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</si>
  <si>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</si>
  <si>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</si>
  <si>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</si>
  <si>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</si>
  <si>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</si>
  <si>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</si>
  <si>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</si>
  <si>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</si>
  <si>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</si>
  <si>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</si>
  <si>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</si>
  <si>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</si>
  <si>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</si>
  <si>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</si>
  <si>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</si>
  <si>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</si>
  <si>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</si>
  <si>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</si>
  <si>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</si>
  <si>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</si>
  <si>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</si>
  <si>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</si>
  <si>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</si>
  <si>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</si>
  <si>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</si>
  <si>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</si>
  <si>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</si>
  <si>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</si>
  <si>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</si>
  <si>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</si>
  <si>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</si>
  <si>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</si>
  <si>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</si>
  <si>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</si>
  <si>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</si>
  <si>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</si>
  <si>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</si>
  <si>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</si>
  <si>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</si>
  <si>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</si>
  <si>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</si>
  <si>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</si>
  <si>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</si>
  <si>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</si>
  <si>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</si>
  <si>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</si>
  <si>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</si>
  <si>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</si>
  <si>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</si>
  <si>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</si>
  <si>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</si>
  <si>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</si>
  <si>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</si>
  <si>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</si>
  <si>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</si>
  <si>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</si>
  <si>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</si>
  <si>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</si>
  <si>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</si>
  <si>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</si>
  <si>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</si>
  <si>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</si>
  <si>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</si>
  <si>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</si>
  <si>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</si>
  <si>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</si>
  <si>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</si>
  <si>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</si>
  <si>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</si>
  <si>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</si>
  <si>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</si>
  <si>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</si>
  <si>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</si>
  <si>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</si>
  <si>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</si>
  <si>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</si>
  <si>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</si>
  <si>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</si>
  <si>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</si>
  <si>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</si>
  <si>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</si>
  <si>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</si>
  <si>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</si>
  <si>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</si>
  <si>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</si>
  <si>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</si>
  <si>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</si>
  <si>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</si>
  <si>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</si>
  <si>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</si>
  <si>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</si>
  <si>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</si>
  <si>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</si>
  <si>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</si>
  <si>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</si>
  <si>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</si>
  <si>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</si>
  <si>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</si>
  <si>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</si>
  <si>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</si>
  <si>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</si>
  <si>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</si>
  <si>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</si>
  <si>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</si>
  <si>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</si>
  <si>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</si>
  <si>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</si>
  <si>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</si>
  <si>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</si>
  <si>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</si>
  <si>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</si>
  <si>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</si>
  <si>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</si>
  <si>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</si>
  <si>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</si>
  <si>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</si>
  <si>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</si>
  <si>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</si>
  <si>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</si>
  <si>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</si>
  <si>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</si>
  <si>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</si>
  <si>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</si>
  <si>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</si>
  <si>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</si>
  <si>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</si>
  <si>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</si>
  <si>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</si>
  <si>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</si>
  <si>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</si>
  <si>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</si>
  <si>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</si>
  <si>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</si>
  <si>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</si>
  <si>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</si>
  <si>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</si>
  <si>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</si>
  <si>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</si>
  <si>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</si>
  <si>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</si>
  <si>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</si>
  <si>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</si>
  <si>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</si>
  <si>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</si>
  <si>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</si>
  <si>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</si>
  <si>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</si>
  <si>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</si>
  <si>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</si>
  <si>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</si>
  <si>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</si>
  <si>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</si>
  <si>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</si>
  <si>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</si>
  <si>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</si>
  <si>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</si>
  <si>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</si>
  <si>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</si>
  <si>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</si>
  <si>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</si>
  <si>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</si>
  <si>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</si>
  <si>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</si>
  <si>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</si>
  <si>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</si>
  <si>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</si>
  <si>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</si>
  <si>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</si>
  <si>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</si>
  <si>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</si>
  <si>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</si>
  <si>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</si>
  <si>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</si>
  <si>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</si>
  <si>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</si>
  <si>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</si>
  <si>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</si>
  <si>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</si>
  <si>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</si>
  <si>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</si>
  <si>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</si>
  <si>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</si>
  <si>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</si>
  <si>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</si>
  <si>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</si>
  <si>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</si>
  <si>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</si>
  <si>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</si>
  <si>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</si>
  <si>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</si>
  <si>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</si>
  <si>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</si>
  <si>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</si>
  <si>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</si>
  <si>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</si>
  <si>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</si>
  <si>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</si>
  <si>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</si>
  <si>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</si>
  <si>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</si>
  <si>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</si>
  <si>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</si>
  <si>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</si>
  <si>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</si>
  <si>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</si>
  <si>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</si>
  <si>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</si>
  <si>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</si>
  <si>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</si>
  <si>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</si>
  <si>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</si>
  <si>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</si>
  <si>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</si>
  <si>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</si>
  <si>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</si>
  <si>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</si>
  <si>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</si>
  <si>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</si>
  <si>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</si>
  <si>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</si>
  <si>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</si>
  <si>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</si>
  <si>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</si>
  <si>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</si>
  <si>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</si>
  <si>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</si>
  <si>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</si>
  <si>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</si>
  <si>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</si>
  <si>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</si>
  <si>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</si>
  <si>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</si>
  <si>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</si>
  <si>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</si>
  <si>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</si>
  <si>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</si>
  <si>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</si>
  <si>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</si>
  <si>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</si>
  <si>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</si>
  <si>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</si>
  <si>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</si>
  <si>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</si>
  <si>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</si>
  <si>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</si>
  <si>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</si>
  <si>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</si>
  <si>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</si>
  <si>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</si>
  <si>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</si>
  <si>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</si>
  <si>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</si>
  <si>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</si>
  <si>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</si>
  <si>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</si>
  <si>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</si>
  <si>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</si>
  <si>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</si>
  <si>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</si>
  <si>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</si>
  <si>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</si>
  <si>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</si>
  <si>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</si>
  <si>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</si>
  <si>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</si>
  <si>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</si>
  <si>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</si>
  <si>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</si>
  <si>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</si>
  <si>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</si>
  <si>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</si>
  <si>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</si>
  <si>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</si>
  <si>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</si>
  <si>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</si>
  <si>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</si>
  <si>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</si>
  <si>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</si>
  <si>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</si>
  <si>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</si>
  <si>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</si>
  <si>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</si>
  <si>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</si>
  <si>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</si>
  <si>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</si>
  <si>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</si>
  <si>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</si>
  <si>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</si>
  <si>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</si>
  <si>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</si>
  <si>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</si>
  <si>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</si>
  <si>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</si>
  <si>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</si>
  <si>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</si>
  <si>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</si>
  <si>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</si>
  <si>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</si>
  <si>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</si>
  <si>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</si>
  <si>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</si>
  <si>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</si>
  <si>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</si>
  <si>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</si>
  <si>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</si>
  <si>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</si>
  <si>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</si>
  <si>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</si>
  <si>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</si>
  <si>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</si>
  <si>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</si>
  <si>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</si>
  <si>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</si>
  <si>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</si>
  <si>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</si>
  <si>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</si>
  <si>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</si>
  <si>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</si>
  <si>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</si>
  <si>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</si>
  <si>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</si>
  <si>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</si>
  <si>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</si>
  <si>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</si>
  <si>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</si>
  <si>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</si>
  <si>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</si>
  <si>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</si>
  <si>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</si>
  <si>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</si>
  <si>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</si>
  <si>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</si>
  <si>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</si>
  <si>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</si>
  <si>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</si>
  <si>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</si>
  <si>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</si>
  <si>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</si>
  <si>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</si>
  <si>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</si>
  <si>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</si>
  <si>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</si>
  <si>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</si>
  <si>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</si>
  <si>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</si>
  <si>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</si>
  <si>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</si>
  <si>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</si>
  <si>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</si>
  <si>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</si>
  <si>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</si>
  <si>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</si>
  <si>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</si>
  <si>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</si>
  <si>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</si>
  <si>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</si>
  <si>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</si>
  <si>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</si>
  <si>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</si>
  <si>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</si>
  <si>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</si>
  <si>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</si>
  <si>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</si>
  <si>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</si>
  <si>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</si>
  <si>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</si>
  <si>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</si>
  <si>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</si>
  <si>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</si>
  <si>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</si>
  <si>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</si>
  <si>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</si>
  <si>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</si>
  <si>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</si>
  <si>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</si>
  <si>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</si>
  <si>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</si>
  <si>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</si>
  <si>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</si>
  <si>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</si>
  <si>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</si>
  <si>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</si>
  <si>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</si>
  <si>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</si>
  <si>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</si>
  <si>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</si>
  <si>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</si>
  <si>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</si>
  <si>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</si>
  <si>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</si>
  <si>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</si>
  <si>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</si>
  <si>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</si>
  <si>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</si>
  <si>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</si>
  <si>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</si>
  <si>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</si>
  <si>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</si>
  <si>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</si>
  <si>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</si>
  <si>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</si>
  <si>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</si>
  <si>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</si>
  <si>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</si>
  <si>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</si>
  <si>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</si>
  <si>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</si>
  <si>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</si>
  <si>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</si>
  <si>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</si>
  <si>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</si>
  <si>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</si>
  <si>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</si>
  <si>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</si>
  <si>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</si>
  <si>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</si>
  <si>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</si>
  <si>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</si>
  <si>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</si>
  <si>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</si>
  <si>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</si>
  <si>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</si>
  <si>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</si>
  <si>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</si>
  <si>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</si>
  <si>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</si>
  <si>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</si>
  <si>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</si>
  <si>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</si>
  <si>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</si>
  <si>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</si>
  <si>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</si>
  <si>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</si>
  <si>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</si>
  <si>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</si>
  <si>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</si>
  <si>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</si>
  <si>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</si>
  <si>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</si>
  <si>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</si>
  <si>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</si>
  <si>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</si>
  <si>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</si>
  <si>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</si>
  <si>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</si>
  <si>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</si>
  <si>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</si>
  <si>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</si>
  <si>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</si>
  <si>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</si>
  <si>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</si>
  <si>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</si>
  <si>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</si>
  <si>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</si>
  <si>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</si>
  <si>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</si>
  <si>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</si>
  <si>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</si>
  <si>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</si>
  <si>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</si>
  <si>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</si>
  <si>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</si>
  <si>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</si>
  <si>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</si>
  <si>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</si>
  <si>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</si>
  <si>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</si>
  <si>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</si>
  <si>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</si>
  <si>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</si>
  <si>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</si>
  <si>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</si>
  <si>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</si>
  <si>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</si>
  <si>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</si>
  <si>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</si>
  <si>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</si>
  <si>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</si>
  <si>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</si>
  <si>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</si>
  <si>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</si>
  <si>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</si>
  <si>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</si>
  <si>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</si>
  <si>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</si>
  <si>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</si>
  <si>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</si>
  <si>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</si>
  <si>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</si>
  <si>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</si>
  <si>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</si>
  <si>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</si>
  <si>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</si>
  <si>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</si>
  <si>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</si>
  <si>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</si>
  <si>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</si>
  <si>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</si>
  <si>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</si>
  <si>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</si>
  <si>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</si>
  <si>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</si>
  <si>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</si>
  <si>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</si>
  <si>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</si>
  <si>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</si>
  <si>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</si>
  <si>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</si>
  <si>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</si>
  <si>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</si>
  <si>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</si>
  <si>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</si>
  <si>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</si>
  <si>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</si>
  <si>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</si>
  <si>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</si>
  <si>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</si>
  <si>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</si>
  <si>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</si>
  <si>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</si>
  <si>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</si>
  <si>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</si>
  <si>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</si>
  <si>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</si>
  <si>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</si>
  <si>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</si>
  <si>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</si>
  <si>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</si>
  <si>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</si>
  <si>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</si>
  <si>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</si>
  <si>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</si>
  <si>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</si>
  <si>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</si>
  <si>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</si>
  <si>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</si>
  <si>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</si>
  <si>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</si>
  <si>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</si>
  <si>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</si>
  <si>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</si>
  <si>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</si>
  <si>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</si>
  <si>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</si>
  <si>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</si>
  <si>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</si>
  <si>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</si>
  <si>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</si>
  <si>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</si>
  <si>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</si>
  <si>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</si>
  <si>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</si>
  <si>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</si>
  <si>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</si>
  <si>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</si>
  <si>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</si>
  <si>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</si>
  <si>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</si>
  <si>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</si>
  <si>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</si>
  <si>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</si>
  <si>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</si>
  <si>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</si>
  <si>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</si>
  <si>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</si>
  <si>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</si>
  <si>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</si>
  <si>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</si>
  <si>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</si>
  <si>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</si>
  <si>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</si>
  <si>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</si>
  <si>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</si>
  <si>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</si>
  <si>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</si>
  <si>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</si>
  <si>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</si>
  <si>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</si>
  <si>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</si>
  <si>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</si>
  <si>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</si>
  <si>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</si>
  <si>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</si>
  <si>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</si>
  <si>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</si>
  <si>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20906--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</si>
  <si>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</si>
  <si>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</si>
  <si>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</si>
  <si>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</si>
  <si>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</si>
  <si>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</si>
  <si>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</si>
  <si>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</si>
  <si>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</si>
  <si>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</si>
  <si>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</si>
  <si>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</si>
  <si>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</si>
  <si>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</si>
  <si>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</si>
  <si>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</si>
  <si>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</si>
  <si>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</si>
  <si>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20930--</t>
  </si>
  <si>
    <t>20944--</t>
  </si>
  <si>
    <t>20952--</t>
  </si>
  <si>
    <t>D-4594</t>
  </si>
  <si>
    <t>20886--11246--nc-534</t>
  </si>
  <si>
    <t>20871--11232</t>
  </si>
  <si>
    <t>20902--11261-NC-539</t>
  </si>
  <si>
    <t>D-4655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</si>
</sst>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CCFF33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62" t="s">
        <v>29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46" t="s">
        <v>41</v>
      </c>
      <c r="B56" s="148" t="s">
        <v>23</v>
      </c>
      <c r="C56" s="548" t="s">
        <v>110</v>
      </c>
      <c r="D56" s="150"/>
      <c r="E56" s="40"/>
      <c r="F56" s="151">
        <v>1025.4000000000001</v>
      </c>
      <c r="G56" s="152">
        <v>44571</v>
      </c>
      <c r="H56" s="55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47"/>
      <c r="B57" s="148" t="s">
        <v>24</v>
      </c>
      <c r="C57" s="549"/>
      <c r="D57" s="150"/>
      <c r="E57" s="40"/>
      <c r="F57" s="151">
        <v>319</v>
      </c>
      <c r="G57" s="152">
        <v>44571</v>
      </c>
      <c r="H57" s="55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46" t="s">
        <v>41</v>
      </c>
      <c r="B58" s="148" t="s">
        <v>23</v>
      </c>
      <c r="C58" s="548" t="s">
        <v>129</v>
      </c>
      <c r="D58" s="150"/>
      <c r="E58" s="40"/>
      <c r="F58" s="151">
        <v>833.8</v>
      </c>
      <c r="G58" s="152">
        <v>44578</v>
      </c>
      <c r="H58" s="55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52" t="s">
        <v>59</v>
      </c>
      <c r="P58" s="57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47"/>
      <c r="B59" s="148" t="s">
        <v>24</v>
      </c>
      <c r="C59" s="549"/>
      <c r="D59" s="150"/>
      <c r="E59" s="40"/>
      <c r="F59" s="151">
        <v>220</v>
      </c>
      <c r="G59" s="152">
        <v>44578</v>
      </c>
      <c r="H59" s="55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53"/>
      <c r="P59" s="57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71" t="s">
        <v>41</v>
      </c>
      <c r="B60" s="148" t="s">
        <v>23</v>
      </c>
      <c r="C60" s="56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5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52" t="s">
        <v>59</v>
      </c>
      <c r="P60" s="57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72"/>
      <c r="B61" s="148" t="s">
        <v>24</v>
      </c>
      <c r="C61" s="570"/>
      <c r="D61" s="165"/>
      <c r="E61" s="40">
        <f t="shared" si="2"/>
        <v>0</v>
      </c>
      <c r="F61" s="151">
        <v>231.6</v>
      </c>
      <c r="G61" s="152">
        <v>44585</v>
      </c>
      <c r="H61" s="55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53"/>
      <c r="P61" s="57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0"/>
      <c r="D63" s="163"/>
      <c r="E63" s="40">
        <f t="shared" si="2"/>
        <v>0</v>
      </c>
      <c r="F63" s="151"/>
      <c r="G63" s="152"/>
      <c r="H63" s="542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1"/>
      <c r="D64" s="168"/>
      <c r="E64" s="40">
        <f t="shared" si="2"/>
        <v>0</v>
      </c>
      <c r="F64" s="151"/>
      <c r="G64" s="152"/>
      <c r="H64" s="54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44"/>
      <c r="P68" s="538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5"/>
      <c r="P69" s="539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44"/>
      <c r="P82" s="558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5"/>
      <c r="P83" s="559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44"/>
      <c r="P84" s="558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5"/>
      <c r="P85" s="559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60"/>
      <c r="M90" s="561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60"/>
      <c r="M91" s="561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44"/>
      <c r="P97" s="554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5"/>
      <c r="P98" s="555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56" t="s">
        <v>26</v>
      </c>
      <c r="G262" s="556"/>
      <c r="H262" s="557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104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83" t="s">
        <v>41</v>
      </c>
      <c r="B55" s="148" t="s">
        <v>23</v>
      </c>
      <c r="C55" s="548" t="s">
        <v>160</v>
      </c>
      <c r="D55" s="150"/>
      <c r="E55" s="40"/>
      <c r="F55" s="151">
        <v>1331.6</v>
      </c>
      <c r="G55" s="152">
        <v>44599</v>
      </c>
      <c r="H55" s="542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84"/>
      <c r="B56" s="148" t="s">
        <v>24</v>
      </c>
      <c r="C56" s="549"/>
      <c r="D56" s="163"/>
      <c r="E56" s="40"/>
      <c r="F56" s="151">
        <v>194.4</v>
      </c>
      <c r="G56" s="152">
        <v>44599</v>
      </c>
      <c r="H56" s="543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75" t="s">
        <v>41</v>
      </c>
      <c r="B57" s="148" t="s">
        <v>24</v>
      </c>
      <c r="C57" s="577" t="s">
        <v>162</v>
      </c>
      <c r="D57" s="165"/>
      <c r="E57" s="40"/>
      <c r="F57" s="151">
        <v>344</v>
      </c>
      <c r="G57" s="152">
        <v>44606</v>
      </c>
      <c r="H57" s="542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44" t="s">
        <v>59</v>
      </c>
      <c r="P57" s="538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76"/>
      <c r="B58" s="148" t="s">
        <v>23</v>
      </c>
      <c r="C58" s="578"/>
      <c r="D58" s="165"/>
      <c r="E58" s="40"/>
      <c r="F58" s="151">
        <v>627.6</v>
      </c>
      <c r="G58" s="152">
        <v>44606</v>
      </c>
      <c r="H58" s="543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79"/>
      <c r="P58" s="58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2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43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4"/>
      <c r="P79" s="55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5"/>
      <c r="P80" s="55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4"/>
      <c r="P81" s="55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5"/>
      <c r="P82" s="55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60"/>
      <c r="M87" s="561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60"/>
      <c r="M88" s="561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44"/>
      <c r="P94" s="55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5"/>
      <c r="P95" s="55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56" t="s">
        <v>26</v>
      </c>
      <c r="G259" s="556"/>
      <c r="H259" s="557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189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83" t="s">
        <v>41</v>
      </c>
      <c r="B55" s="438" t="s">
        <v>24</v>
      </c>
      <c r="C55" s="548" t="s">
        <v>229</v>
      </c>
      <c r="D55" s="439"/>
      <c r="E55" s="60"/>
      <c r="F55" s="151">
        <v>181.6</v>
      </c>
      <c r="G55" s="152">
        <v>44627</v>
      </c>
      <c r="H55" s="588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4" t="s">
        <v>59</v>
      </c>
      <c r="P55" s="538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87"/>
      <c r="B56" s="438" t="s">
        <v>24</v>
      </c>
      <c r="C56" s="549"/>
      <c r="D56" s="440"/>
      <c r="E56" s="60"/>
      <c r="F56" s="151">
        <v>967</v>
      </c>
      <c r="G56" s="152">
        <v>44627</v>
      </c>
      <c r="H56" s="589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5"/>
      <c r="P56" s="539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71" t="s">
        <v>41</v>
      </c>
      <c r="B58" s="170" t="s">
        <v>24</v>
      </c>
      <c r="C58" s="585" t="s">
        <v>319</v>
      </c>
      <c r="D58" s="165"/>
      <c r="E58" s="60"/>
      <c r="F58" s="151">
        <v>332.6</v>
      </c>
      <c r="G58" s="152">
        <v>44648</v>
      </c>
      <c r="H58" s="596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52" t="s">
        <v>59</v>
      </c>
      <c r="P58" s="57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72"/>
      <c r="B59" s="170" t="s">
        <v>23</v>
      </c>
      <c r="C59" s="586"/>
      <c r="D59" s="163"/>
      <c r="E59" s="60"/>
      <c r="F59" s="151">
        <v>719</v>
      </c>
      <c r="G59" s="152">
        <v>44648</v>
      </c>
      <c r="H59" s="597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53"/>
      <c r="P59" s="57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90" t="s">
        <v>106</v>
      </c>
      <c r="B62" s="178" t="s">
        <v>237</v>
      </c>
      <c r="C62" s="592" t="s">
        <v>238</v>
      </c>
      <c r="D62" s="168"/>
      <c r="E62" s="60"/>
      <c r="F62" s="151">
        <v>152.6</v>
      </c>
      <c r="G62" s="152">
        <v>44622</v>
      </c>
      <c r="H62" s="594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44" t="s">
        <v>61</v>
      </c>
      <c r="P62" s="53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91"/>
      <c r="B63" s="178" t="s">
        <v>239</v>
      </c>
      <c r="C63" s="593"/>
      <c r="D63" s="168"/>
      <c r="E63" s="60"/>
      <c r="F63" s="151">
        <v>204.8</v>
      </c>
      <c r="G63" s="152">
        <v>44622</v>
      </c>
      <c r="H63" s="595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5"/>
      <c r="P63" s="53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4"/>
      <c r="P79" s="55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5"/>
      <c r="P80" s="55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4"/>
      <c r="P81" s="55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5"/>
      <c r="P82" s="55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60"/>
      <c r="M87" s="56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4"/>
      <c r="P94" s="55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5"/>
      <c r="P95" s="55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56" t="s">
        <v>26</v>
      </c>
      <c r="G259" s="556"/>
      <c r="H259" s="557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288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ht="15.75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83" t="s">
        <v>111</v>
      </c>
      <c r="B64" s="178" t="s">
        <v>464</v>
      </c>
      <c r="C64" s="592" t="s">
        <v>465</v>
      </c>
      <c r="D64" s="171"/>
      <c r="E64" s="60"/>
      <c r="F64" s="151">
        <v>302.5</v>
      </c>
      <c r="G64" s="504">
        <v>44681</v>
      </c>
      <c r="H64" s="598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00" t="s">
        <v>59</v>
      </c>
      <c r="P64" s="602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87"/>
      <c r="B65" s="178" t="s">
        <v>240</v>
      </c>
      <c r="C65" s="593"/>
      <c r="D65" s="171"/>
      <c r="E65" s="60"/>
      <c r="F65" s="151">
        <v>508</v>
      </c>
      <c r="G65" s="504">
        <v>44681</v>
      </c>
      <c r="H65" s="599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01"/>
      <c r="P65" s="603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4"/>
      <c r="P79" s="55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5"/>
      <c r="P80" s="55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4"/>
      <c r="P81" s="55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5"/>
      <c r="P82" s="55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60"/>
      <c r="M87" s="56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4"/>
      <c r="P94" s="554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5"/>
      <c r="P95" s="555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6" t="s">
        <v>26</v>
      </c>
      <c r="G259" s="556"/>
      <c r="H259" s="557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402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60"/>
      <c r="M87" s="56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4"/>
      <c r="P94" s="55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5"/>
      <c r="P95" s="55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56" t="s">
        <v>26</v>
      </c>
      <c r="G259" s="556"/>
      <c r="H259" s="557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3"/>
  <sheetViews>
    <sheetView tabSelected="1" workbookViewId="0">
      <pane xSplit="10" ySplit="3" topLeftCell="T21" activePane="bottomRight" state="frozen"/>
      <selection pane="topRight" activeCell="K1" sqref="K1"/>
      <selection pane="bottomLeft" activeCell="A4" sqref="A4"/>
      <selection pane="bottomRight" activeCell="V32" sqref="V32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482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1" si="0">I4-F4</f>
        <v>15</v>
      </c>
      <c r="K4" s="46">
        <v>39</v>
      </c>
      <c r="L4" s="47"/>
      <c r="M4" s="47"/>
      <c r="N4" s="48">
        <f t="shared" ref="N4:N115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632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632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632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632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632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632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632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632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632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632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632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6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632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636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636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636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636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636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636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636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636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613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7">
        <v>26900</v>
      </c>
      <c r="R24" s="528">
        <v>44743</v>
      </c>
      <c r="S24" s="91">
        <v>28000</v>
      </c>
      <c r="T24" s="92" t="s">
        <v>531</v>
      </c>
      <c r="U24" s="478" t="s">
        <v>636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614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7">
        <v>0</v>
      </c>
      <c r="R25" s="528">
        <v>44743</v>
      </c>
      <c r="S25" s="51">
        <v>0</v>
      </c>
      <c r="T25" s="92" t="s">
        <v>531</v>
      </c>
      <c r="U25" s="478" t="s">
        <v>636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7">
        <v>26365</v>
      </c>
      <c r="R26" s="528">
        <v>44743</v>
      </c>
      <c r="S26" s="51">
        <v>28000</v>
      </c>
      <c r="T26" s="92" t="s">
        <v>538</v>
      </c>
      <c r="U26" s="478" t="s">
        <v>636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615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7">
        <v>0</v>
      </c>
      <c r="R27" s="528">
        <v>44743</v>
      </c>
      <c r="S27" s="91">
        <v>0</v>
      </c>
      <c r="T27" s="92" t="s">
        <v>538</v>
      </c>
      <c r="U27" s="478" t="s">
        <v>636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30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08" t="s">
        <v>41</v>
      </c>
      <c r="B55" s="531" t="s">
        <v>23</v>
      </c>
      <c r="C55" s="610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50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12" t="s">
        <v>59</v>
      </c>
      <c r="P55" s="614">
        <v>44750</v>
      </c>
      <c r="Q55" s="533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09"/>
      <c r="B56" s="148" t="s">
        <v>600</v>
      </c>
      <c r="C56" s="611"/>
      <c r="D56" s="439"/>
      <c r="E56" s="40"/>
      <c r="F56" s="505">
        <v>130.6</v>
      </c>
      <c r="G56" s="152">
        <v>44718</v>
      </c>
      <c r="H56" s="551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13"/>
      <c r="P56" s="615"/>
      <c r="Q56" s="533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9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2" t="s">
        <v>553</v>
      </c>
      <c r="P57" s="534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8" thickBot="1" x14ac:dyDescent="0.35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7.25" x14ac:dyDescent="0.3">
      <c r="A64" s="468" t="s">
        <v>526</v>
      </c>
      <c r="B64" s="178" t="s">
        <v>543</v>
      </c>
      <c r="C64" s="474" t="s">
        <v>546</v>
      </c>
      <c r="D64" s="171"/>
      <c r="E64" s="60"/>
      <c r="F64" s="151">
        <v>100</v>
      </c>
      <c r="G64" s="152">
        <v>44737</v>
      </c>
      <c r="H64" s="388" t="s">
        <v>545</v>
      </c>
      <c r="I64" s="151">
        <v>100</v>
      </c>
      <c r="J64" s="45">
        <f>I64-F64</f>
        <v>0</v>
      </c>
      <c r="K64" s="166">
        <v>97.78</v>
      </c>
      <c r="L64" s="99"/>
      <c r="M64" s="99"/>
      <c r="N64" s="48">
        <f>K64*I64</f>
        <v>9778</v>
      </c>
      <c r="O64" s="604" t="s">
        <v>59</v>
      </c>
      <c r="P64" s="606">
        <v>44742</v>
      </c>
      <c r="Q64" s="167"/>
      <c r="R64" s="129"/>
      <c r="S64" s="92"/>
      <c r="T64" s="92"/>
      <c r="U64" s="53"/>
      <c r="V64" s="54"/>
    </row>
    <row r="65" spans="1:22" ht="18" customHeight="1" thickBot="1" x14ac:dyDescent="0.35">
      <c r="A65" s="80" t="s">
        <v>526</v>
      </c>
      <c r="B65" s="178" t="s">
        <v>543</v>
      </c>
      <c r="C65" s="183" t="s">
        <v>544</v>
      </c>
      <c r="D65" s="171"/>
      <c r="E65" s="60"/>
      <c r="F65" s="151">
        <v>100</v>
      </c>
      <c r="G65" s="152">
        <v>44740</v>
      </c>
      <c r="H65" s="153" t="s">
        <v>545</v>
      </c>
      <c r="I65" s="151">
        <v>100</v>
      </c>
      <c r="J65" s="45">
        <f>I65-F65</f>
        <v>0</v>
      </c>
      <c r="K65" s="166">
        <v>94.54</v>
      </c>
      <c r="L65" s="99"/>
      <c r="M65" s="99"/>
      <c r="N65" s="48">
        <f>K65*I65</f>
        <v>9454</v>
      </c>
      <c r="O65" s="605"/>
      <c r="P65" s="607"/>
      <c r="Q65" s="167"/>
      <c r="R65" s="129"/>
      <c r="S65" s="180"/>
      <c r="T65" s="52"/>
      <c r="U65" s="53"/>
      <c r="V65" s="54"/>
    </row>
    <row r="66" spans="1:22" ht="18" thickBot="1" x14ac:dyDescent="0.35">
      <c r="A66" s="514" t="s">
        <v>526</v>
      </c>
      <c r="B66" s="178" t="s">
        <v>539</v>
      </c>
      <c r="C66" s="183" t="s">
        <v>540</v>
      </c>
      <c r="D66" s="168"/>
      <c r="E66" s="60"/>
      <c r="F66" s="151">
        <v>274.60000000000002</v>
      </c>
      <c r="G66" s="152">
        <v>44742</v>
      </c>
      <c r="H66" s="475" t="s">
        <v>541</v>
      </c>
      <c r="I66" s="151">
        <v>47.202379999999998</v>
      </c>
      <c r="J66" s="45">
        <f>I66-F66</f>
        <v>-227.39762000000002</v>
      </c>
      <c r="K66" s="166">
        <v>84</v>
      </c>
      <c r="L66" s="99"/>
      <c r="M66" s="99"/>
      <c r="N66" s="48">
        <f>K66*I66</f>
        <v>3964.9999199999997</v>
      </c>
      <c r="O66" s="516" t="s">
        <v>542</v>
      </c>
      <c r="P66" s="513">
        <v>44742</v>
      </c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183"/>
      <c r="D67" s="171"/>
      <c r="E67" s="60"/>
      <c r="F67" s="151"/>
      <c r="G67" s="152"/>
      <c r="H67" s="388"/>
      <c r="I67" s="151"/>
      <c r="J67" s="45">
        <f t="shared" si="0"/>
        <v>0</v>
      </c>
      <c r="K67" s="166"/>
      <c r="L67" s="99"/>
      <c r="M67" s="99"/>
      <c r="N67" s="48">
        <f t="shared" si="1"/>
        <v>0</v>
      </c>
      <c r="O67" s="172"/>
      <c r="P67" s="42"/>
      <c r="Q67" s="164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183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x14ac:dyDescent="0.3">
      <c r="A69" s="71"/>
      <c r="B69" s="178"/>
      <c r="C69" s="171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0"/>
      <c r="M89" s="561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4"/>
      <c r="P95" s="55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5"/>
      <c r="P96" s="555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6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6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6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7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6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6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7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7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6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7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ref="J152:J215" si="8">I152-F152</f>
        <v>0</v>
      </c>
      <c r="K152" s="236"/>
      <c r="L152" s="242"/>
      <c r="M152" s="242"/>
      <c r="N152" s="48">
        <f t="shared" si="7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si="8"/>
        <v>0</v>
      </c>
      <c r="K153" s="236"/>
      <c r="L153" s="242"/>
      <c r="M153" s="242"/>
      <c r="N153" s="48">
        <f t="shared" si="7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43"/>
      <c r="I154" s="64"/>
      <c r="J154" s="45">
        <f t="shared" si="8"/>
        <v>0</v>
      </c>
      <c r="K154" s="244"/>
      <c r="L154" s="242"/>
      <c r="M154" s="242"/>
      <c r="N154" s="48">
        <f t="shared" si="7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12"/>
      <c r="I155" s="64"/>
      <c r="J155" s="45">
        <f t="shared" si="8"/>
        <v>0</v>
      </c>
      <c r="K155" s="246"/>
      <c r="L155" s="247"/>
      <c r="M155" s="247"/>
      <c r="N155" s="48">
        <f t="shared" si="7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6"/>
        <v>0</v>
      </c>
      <c r="F156" s="249"/>
      <c r="G156" s="235"/>
      <c r="H156" s="224"/>
      <c r="I156" s="64"/>
      <c r="J156" s="45">
        <f t="shared" si="8"/>
        <v>0</v>
      </c>
      <c r="K156" s="246"/>
      <c r="L156" s="250"/>
      <c r="M156" s="250"/>
      <c r="N156" s="48">
        <f t="shared" si="7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6"/>
        <v>0</v>
      </c>
      <c r="F157" s="64"/>
      <c r="G157" s="235"/>
      <c r="H157" s="212"/>
      <c r="I157" s="64"/>
      <c r="J157" s="45">
        <f t="shared" si="8"/>
        <v>0</v>
      </c>
      <c r="K157" s="246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51"/>
      <c r="I158" s="64"/>
      <c r="J158" s="45">
        <f t="shared" si="8"/>
        <v>0</v>
      </c>
      <c r="K158" s="100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26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2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3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6"/>
        <v>0</v>
      </c>
      <c r="F167" s="64"/>
      <c r="G167" s="235"/>
      <c r="H167" s="238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6"/>
        <v>0</v>
      </c>
      <c r="F168" s="64"/>
      <c r="G168" s="235"/>
      <c r="H168" s="63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264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117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9">D178*F178</f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9"/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ref="N180:N243" si="10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9"/>
        <v>0</v>
      </c>
      <c r="F190" s="64"/>
      <c r="G190" s="117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64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9"/>
        <v>0</v>
      </c>
      <c r="F210" s="64"/>
      <c r="G210" s="117"/>
      <c r="H210" s="63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ref="J216:J259" si="11">I216-F216</f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63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9"/>
        <v>0</v>
      </c>
      <c r="F241" s="64"/>
      <c r="G241" s="235"/>
      <c r="H241" s="252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2">D242*F242</f>
        <v>0</v>
      </c>
      <c r="F242" s="64"/>
      <c r="G242" s="235"/>
      <c r="H242" s="252"/>
      <c r="I242" s="64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ref="N244:N263" si="13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2"/>
        <v>0</v>
      </c>
      <c r="F248" s="44"/>
      <c r="G248" s="294"/>
      <c r="H248" s="295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305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2"/>
        <v>0</v>
      </c>
      <c r="F256" s="268"/>
      <c r="G256" s="235"/>
      <c r="H256" s="307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H257" s="313"/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6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2"/>
        <v>#VALUE!</v>
      </c>
      <c r="F260" s="556" t="s">
        <v>26</v>
      </c>
      <c r="G260" s="556"/>
      <c r="H260" s="557"/>
      <c r="I260" s="317">
        <f>SUM(I4:I259)</f>
        <v>389962.11237999989</v>
      </c>
      <c r="J260" s="318"/>
      <c r="K260" s="314"/>
      <c r="L260" s="319"/>
      <c r="M260" s="314"/>
      <c r="N260" s="48">
        <f t="shared" si="13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2"/>
        <v>0</v>
      </c>
      <c r="I261" s="322"/>
      <c r="J261" s="318"/>
      <c r="K261" s="314"/>
      <c r="L261" s="319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14"/>
      <c r="L262" s="314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28"/>
      <c r="N263" s="48">
        <f t="shared" si="13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16375228.189920001</v>
      </c>
      <c r="O264" s="338"/>
      <c r="Q264" s="339">
        <f>SUM(Q4:Q263)</f>
        <v>354123</v>
      </c>
      <c r="R264" s="8"/>
      <c r="S264" s="340">
        <f>SUM(S17:S263)</f>
        <v>168000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16897351.189920001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63:P65">
    <sortCondition ref="C63:C65"/>
  </sortState>
  <mergeCells count="15">
    <mergeCell ref="F260:H260"/>
    <mergeCell ref="A1:J2"/>
    <mergeCell ref="S1:T2"/>
    <mergeCell ref="W1:X1"/>
    <mergeCell ref="O3:P3"/>
    <mergeCell ref="L88:M89"/>
    <mergeCell ref="O95:O96"/>
    <mergeCell ref="P95:P96"/>
    <mergeCell ref="O64:O65"/>
    <mergeCell ref="P64:P65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3"/>
  <sheetViews>
    <sheetView workbookViewId="0">
      <pane xSplit="7" ySplit="3" topLeftCell="L7" activePane="bottomRight" state="frozen"/>
      <selection pane="topRight" activeCell="H1" sqref="H1"/>
      <selection pane="bottomLeft" activeCell="A4" sqref="A4"/>
      <selection pane="bottomRight" activeCell="O12" sqref="O12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2" t="s">
        <v>571</v>
      </c>
      <c r="B1" s="562"/>
      <c r="C1" s="562"/>
      <c r="D1" s="562"/>
      <c r="E1" s="562"/>
      <c r="F1" s="562"/>
      <c r="G1" s="562"/>
      <c r="H1" s="562"/>
      <c r="I1" s="562"/>
      <c r="J1" s="562"/>
      <c r="K1" s="375"/>
      <c r="L1" s="375"/>
      <c r="M1" s="375"/>
      <c r="N1" s="375"/>
      <c r="O1" s="376"/>
      <c r="S1" s="581" t="s">
        <v>142</v>
      </c>
      <c r="T1" s="581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77"/>
      <c r="L2" s="377"/>
      <c r="M2" s="377"/>
      <c r="N2" s="378"/>
      <c r="O2" s="379"/>
      <c r="Q2" s="10"/>
      <c r="R2" s="11"/>
      <c r="S2" s="582"/>
      <c r="T2" s="58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4" t="s">
        <v>617</v>
      </c>
      <c r="I4" s="409">
        <v>24340</v>
      </c>
      <c r="J4" s="45">
        <f t="shared" ref="J4:J151" si="0">I4-F4</f>
        <v>190</v>
      </c>
      <c r="K4" s="46">
        <v>43</v>
      </c>
      <c r="L4" s="47"/>
      <c r="M4" s="47"/>
      <c r="N4" s="48">
        <f t="shared" ref="N4:N115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/>
      <c r="X4" s="56"/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616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/>
      <c r="X5" s="69"/>
    </row>
    <row r="6" spans="1:24" ht="30.75" customHeight="1" thickTop="1" thickBot="1" x14ac:dyDescent="0.35">
      <c r="A6" s="57" t="s">
        <v>573</v>
      </c>
      <c r="B6" s="58" t="s">
        <v>72</v>
      </c>
      <c r="C6" s="59"/>
      <c r="D6" s="60"/>
      <c r="E6" s="40">
        <f t="shared" si="2"/>
        <v>0</v>
      </c>
      <c r="F6" s="61">
        <v>20200</v>
      </c>
      <c r="G6" s="62">
        <v>44746</v>
      </c>
      <c r="H6" s="410" t="s">
        <v>626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/>
      <c r="X6" s="70"/>
    </row>
    <row r="7" spans="1:24" ht="48.75" thickTop="1" thickBot="1" x14ac:dyDescent="0.35">
      <c r="A7" s="57" t="s">
        <v>574</v>
      </c>
      <c r="B7" s="58" t="s">
        <v>575</v>
      </c>
      <c r="C7" s="59"/>
      <c r="D7" s="60"/>
      <c r="E7" s="40">
        <f t="shared" si="2"/>
        <v>0</v>
      </c>
      <c r="F7" s="61">
        <v>18940</v>
      </c>
      <c r="G7" s="62">
        <v>44748</v>
      </c>
      <c r="H7" s="410" t="s">
        <v>622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/>
      <c r="X7" s="70"/>
    </row>
    <row r="8" spans="1:24" ht="31.5" customHeight="1" thickTop="1" thickBot="1" x14ac:dyDescent="0.35">
      <c r="A8" s="57" t="s">
        <v>50</v>
      </c>
      <c r="B8" s="58" t="s">
        <v>576</v>
      </c>
      <c r="C8" s="59"/>
      <c r="D8" s="60"/>
      <c r="E8" s="40">
        <f t="shared" si="2"/>
        <v>0</v>
      </c>
      <c r="F8" s="61">
        <v>18310</v>
      </c>
      <c r="G8" s="62">
        <v>44750</v>
      </c>
      <c r="H8" s="410" t="s">
        <v>627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/>
      <c r="X8" s="70"/>
    </row>
    <row r="9" spans="1:24" ht="33" thickTop="1" thickBot="1" x14ac:dyDescent="0.35">
      <c r="A9" s="71" t="s">
        <v>50</v>
      </c>
      <c r="B9" s="58" t="s">
        <v>72</v>
      </c>
      <c r="C9" s="59"/>
      <c r="D9" s="60"/>
      <c r="E9" s="40">
        <f t="shared" si="2"/>
        <v>0</v>
      </c>
      <c r="F9" s="61">
        <v>16181.5</v>
      </c>
      <c r="G9" s="62">
        <v>44752</v>
      </c>
      <c r="H9" s="410" t="s">
        <v>634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/>
      <c r="X9" s="70"/>
    </row>
    <row r="10" spans="1:24" ht="48.75" thickTop="1" thickBot="1" x14ac:dyDescent="0.35">
      <c r="A10" s="71" t="s">
        <v>50</v>
      </c>
      <c r="B10" s="58" t="s">
        <v>603</v>
      </c>
      <c r="C10" s="59"/>
      <c r="D10" s="72"/>
      <c r="E10" s="40">
        <f t="shared" si="2"/>
        <v>0</v>
      </c>
      <c r="F10" s="61">
        <v>16510</v>
      </c>
      <c r="G10" s="62">
        <v>44754</v>
      </c>
      <c r="H10" s="410" t="s">
        <v>633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/>
      <c r="X10" s="70"/>
    </row>
    <row r="11" spans="1:24" ht="48.75" thickTop="1" thickBot="1" x14ac:dyDescent="0.35">
      <c r="A11" s="71" t="s">
        <v>50</v>
      </c>
      <c r="B11" s="58" t="s">
        <v>40</v>
      </c>
      <c r="C11" s="59"/>
      <c r="D11" s="60"/>
      <c r="E11" s="40">
        <f t="shared" si="2"/>
        <v>0</v>
      </c>
      <c r="F11" s="61">
        <v>17420</v>
      </c>
      <c r="G11" s="62">
        <v>44756</v>
      </c>
      <c r="H11" s="410" t="s">
        <v>635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611</v>
      </c>
      <c r="U11" s="53"/>
      <c r="V11" s="54"/>
      <c r="W11" s="53"/>
      <c r="X11" s="70"/>
    </row>
    <row r="12" spans="1:24" ht="23.25" customHeight="1" thickTop="1" thickBot="1" x14ac:dyDescent="0.35">
      <c r="A12" s="71" t="s">
        <v>50</v>
      </c>
      <c r="B12" s="58" t="s">
        <v>40</v>
      </c>
      <c r="C12" s="431"/>
      <c r="D12" s="60"/>
      <c r="E12" s="40">
        <f t="shared" si="2"/>
        <v>0</v>
      </c>
      <c r="F12" s="61">
        <v>18200</v>
      </c>
      <c r="G12" s="62">
        <v>44757</v>
      </c>
      <c r="H12" s="410" t="s">
        <v>610</v>
      </c>
      <c r="I12" s="411">
        <v>23420</v>
      </c>
      <c r="J12" s="45">
        <f t="shared" si="0"/>
        <v>5220</v>
      </c>
      <c r="K12" s="46">
        <v>43</v>
      </c>
      <c r="L12" s="65"/>
      <c r="M12" s="65"/>
      <c r="N12" s="48">
        <f t="shared" si="1"/>
        <v>1007060</v>
      </c>
      <c r="O12" s="397"/>
      <c r="P12" s="398"/>
      <c r="Q12" s="66">
        <v>21550</v>
      </c>
      <c r="R12" s="67">
        <v>44757</v>
      </c>
      <c r="S12" s="51">
        <v>28000</v>
      </c>
      <c r="T12" s="52" t="s">
        <v>612</v>
      </c>
      <c r="U12" s="53"/>
      <c r="V12" s="54"/>
      <c r="W12" s="53"/>
      <c r="X12" s="70"/>
    </row>
    <row r="13" spans="1:24" ht="23.25" customHeight="1" thickTop="1" thickBot="1" x14ac:dyDescent="0.35">
      <c r="A13" s="71" t="s">
        <v>39</v>
      </c>
      <c r="B13" s="58" t="s">
        <v>618</v>
      </c>
      <c r="C13" s="432"/>
      <c r="D13" s="60"/>
      <c r="E13" s="40">
        <f t="shared" si="2"/>
        <v>0</v>
      </c>
      <c r="F13" s="61">
        <v>18070</v>
      </c>
      <c r="G13" s="62">
        <v>44759</v>
      </c>
      <c r="H13" s="410" t="s">
        <v>628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97"/>
      <c r="P13" s="398"/>
      <c r="Q13" s="66">
        <v>21443</v>
      </c>
      <c r="R13" s="67">
        <v>44764</v>
      </c>
      <c r="S13" s="51">
        <v>28000</v>
      </c>
      <c r="T13" s="52" t="s">
        <v>621</v>
      </c>
      <c r="U13" s="53"/>
      <c r="V13" s="54"/>
      <c r="W13" s="53"/>
      <c r="X13" s="70"/>
    </row>
    <row r="14" spans="1:24" ht="31.5" customHeight="1" thickTop="1" thickBot="1" x14ac:dyDescent="0.35">
      <c r="A14" s="71" t="s">
        <v>39</v>
      </c>
      <c r="B14" s="58" t="s">
        <v>619</v>
      </c>
      <c r="C14" s="59"/>
      <c r="D14" s="60"/>
      <c r="E14" s="40">
        <f t="shared" si="2"/>
        <v>0</v>
      </c>
      <c r="F14" s="61">
        <v>16380</v>
      </c>
      <c r="G14" s="62">
        <v>44761</v>
      </c>
      <c r="H14" s="410" t="s">
        <v>629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/>
      <c r="P14" s="398"/>
      <c r="Q14" s="66">
        <v>19089</v>
      </c>
      <c r="R14" s="67">
        <v>44764</v>
      </c>
      <c r="S14" s="51">
        <v>28000</v>
      </c>
      <c r="T14" s="52" t="s">
        <v>623</v>
      </c>
      <c r="U14" s="53"/>
      <c r="V14" s="54"/>
      <c r="W14" s="53"/>
      <c r="X14" s="70"/>
    </row>
    <row r="15" spans="1:24" ht="26.25" customHeight="1" thickTop="1" thickBot="1" x14ac:dyDescent="0.35">
      <c r="A15" s="73" t="s">
        <v>243</v>
      </c>
      <c r="B15" s="58" t="s">
        <v>72</v>
      </c>
      <c r="C15" s="59"/>
      <c r="D15" s="60"/>
      <c r="E15" s="40">
        <f t="shared" si="2"/>
        <v>0</v>
      </c>
      <c r="F15" s="61">
        <v>18620</v>
      </c>
      <c r="G15" s="62">
        <v>44763</v>
      </c>
      <c r="H15" s="410" t="s">
        <v>630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97"/>
      <c r="P15" s="398"/>
      <c r="Q15" s="66">
        <v>21550</v>
      </c>
      <c r="R15" s="67">
        <v>44764</v>
      </c>
      <c r="S15" s="51">
        <v>28000</v>
      </c>
      <c r="T15" s="92" t="s">
        <v>624</v>
      </c>
      <c r="U15" s="53"/>
      <c r="V15" s="54"/>
      <c r="W15" s="53"/>
      <c r="X15" s="70"/>
    </row>
    <row r="16" spans="1:24" ht="26.25" customHeight="1" thickTop="1" thickBot="1" x14ac:dyDescent="0.35">
      <c r="A16" s="71" t="s">
        <v>620</v>
      </c>
      <c r="B16" s="58" t="s">
        <v>72</v>
      </c>
      <c r="C16" s="74"/>
      <c r="D16" s="60"/>
      <c r="E16" s="40">
        <f t="shared" si="2"/>
        <v>0</v>
      </c>
      <c r="F16" s="61">
        <v>17080</v>
      </c>
      <c r="G16" s="62">
        <v>44764</v>
      </c>
      <c r="H16" s="410" t="s">
        <v>631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97"/>
      <c r="P16" s="398"/>
      <c r="Q16" s="66">
        <v>21657</v>
      </c>
      <c r="R16" s="67">
        <v>44764</v>
      </c>
      <c r="S16" s="51">
        <v>28000</v>
      </c>
      <c r="T16" s="92" t="s">
        <v>625</v>
      </c>
      <c r="U16" s="53"/>
      <c r="V16" s="54"/>
      <c r="W16" s="53"/>
      <c r="X16" s="70"/>
    </row>
    <row r="17" spans="1:24" ht="28.5" customHeight="1" thickTop="1" thickBot="1" x14ac:dyDescent="0.35">
      <c r="A17" s="75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30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3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5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6" t="s">
        <v>59</v>
      </c>
      <c r="P66" s="537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583" t="s">
        <v>579</v>
      </c>
      <c r="B67" s="178" t="s">
        <v>585</v>
      </c>
      <c r="C67" s="617" t="s">
        <v>586</v>
      </c>
      <c r="D67" s="171"/>
      <c r="E67" s="60"/>
      <c r="F67" s="151">
        <v>58855</v>
      </c>
      <c r="G67" s="152">
        <v>44748</v>
      </c>
      <c r="H67" s="542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21" t="s">
        <v>59</v>
      </c>
      <c r="P67" s="606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16"/>
      <c r="B68" s="178" t="s">
        <v>588</v>
      </c>
      <c r="C68" s="618"/>
      <c r="D68" s="171"/>
      <c r="E68" s="60"/>
      <c r="F68" s="151">
        <v>28199</v>
      </c>
      <c r="G68" s="152">
        <v>44748</v>
      </c>
      <c r="H68" s="620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22"/>
      <c r="P68" s="624"/>
      <c r="Q68" s="167"/>
      <c r="R68" s="129"/>
      <c r="S68" s="180"/>
      <c r="T68" s="52"/>
      <c r="U68" s="53"/>
      <c r="V68" s="54"/>
    </row>
    <row r="69" spans="1:22" ht="18" thickBot="1" x14ac:dyDescent="0.35">
      <c r="A69" s="587"/>
      <c r="B69" s="178" t="s">
        <v>589</v>
      </c>
      <c r="C69" s="619"/>
      <c r="D69" s="171"/>
      <c r="E69" s="60"/>
      <c r="F69" s="151">
        <v>26810</v>
      </c>
      <c r="G69" s="152">
        <v>44748</v>
      </c>
      <c r="H69" s="543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23"/>
      <c r="P69" s="607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72"/>
      <c r="P70" s="525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0"/>
      <c r="M88" s="56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0"/>
      <c r="M89" s="561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4"/>
      <c r="P95" s="55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5"/>
      <c r="P96" s="555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56" t="s">
        <v>26</v>
      </c>
      <c r="G260" s="556"/>
      <c r="H260" s="557"/>
      <c r="I260" s="317">
        <f>SUM(I4:I259)</f>
        <v>411598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12474330.175000001</v>
      </c>
      <c r="O264" s="338"/>
      <c r="Q264" s="339">
        <f>SUM(Q4:Q263)</f>
        <v>260544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12734874.175000001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3">
    <mergeCell ref="S1:T2"/>
    <mergeCell ref="W1:X1"/>
    <mergeCell ref="O3:P3"/>
    <mergeCell ref="L88:M89"/>
    <mergeCell ref="O95:O96"/>
    <mergeCell ref="P95:P96"/>
    <mergeCell ref="O67:O69"/>
    <mergeCell ref="P67:P69"/>
    <mergeCell ref="F260:H260"/>
    <mergeCell ref="A1:J2"/>
    <mergeCell ref="A67:A69"/>
    <mergeCell ref="C67:C69"/>
    <mergeCell ref="H67:H6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2022-07-30T20:23:47Z</dcterms:modified>
</cp:coreProperties>
</file>