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7800" yWindow="1215" windowWidth="18060" windowHeight="13620" firstSheet="10" activeTab="11"/>
  </bookViews>
  <sheets>
    <sheet name="ENERO  2021   " sheetId="1" r:id="rId1"/>
    <sheet name="FEBRERO   2 0 2 1     " sheetId="2" r:id="rId2"/>
    <sheet name="MARZO      2 0 2 1       " sheetId="4" r:id="rId3"/>
    <sheet name="ABRIL      2 0 2 1     " sheetId="3" r:id="rId4"/>
    <sheet name="M A Y O     2 0 2 1       " sheetId="5" r:id="rId5"/>
    <sheet name="J U N I O      2 0 2 1    " sheetId="6" r:id="rId6"/>
    <sheet name="J U L I O      2 0 2 1    " sheetId="7" r:id="rId7"/>
    <sheet name="AGOSTO    2021       " sheetId="8" r:id="rId8"/>
    <sheet name="SEPTIEMBRE     2 0 2 1     " sheetId="9" r:id="rId9"/>
    <sheet name="    OCTUBRE      2 0 2 1       " sheetId="10" r:id="rId10"/>
    <sheet name="NOVIEMBRE   2021    " sheetId="12" r:id="rId11"/>
    <sheet name="DICIEMBRE     2021     " sheetId="13" r:id="rId12"/>
    <sheet name="Hoja2" sheetId="1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3" l="1"/>
  <c r="K37" i="13"/>
  <c r="I36" i="13"/>
  <c r="N36" i="13" s="1"/>
  <c r="H36" i="13"/>
  <c r="M36" i="13" s="1"/>
  <c r="N35" i="13"/>
  <c r="I35" i="13"/>
  <c r="H35" i="13"/>
  <c r="M35" i="13" s="1"/>
  <c r="I34" i="13"/>
  <c r="N34" i="13" s="1"/>
  <c r="H34" i="13"/>
  <c r="M34" i="13" s="1"/>
  <c r="I33" i="13"/>
  <c r="N33" i="13" s="1"/>
  <c r="H33" i="13"/>
  <c r="M33" i="13" s="1"/>
  <c r="I32" i="13"/>
  <c r="N32" i="13" s="1"/>
  <c r="H32" i="13"/>
  <c r="M32" i="13" s="1"/>
  <c r="I31" i="13"/>
  <c r="N31" i="13" s="1"/>
  <c r="H31" i="13"/>
  <c r="M31" i="13" s="1"/>
  <c r="I30" i="13"/>
  <c r="N30" i="13" s="1"/>
  <c r="H30" i="13"/>
  <c r="M30" i="13" s="1"/>
  <c r="I29" i="13"/>
  <c r="N29" i="13" s="1"/>
  <c r="H29" i="13"/>
  <c r="M29" i="13" s="1"/>
  <c r="I28" i="13"/>
  <c r="N28" i="13" s="1"/>
  <c r="H28" i="13"/>
  <c r="M28" i="13" s="1"/>
  <c r="I27" i="13"/>
  <c r="N27" i="13" s="1"/>
  <c r="H27" i="13"/>
  <c r="M27" i="13" s="1"/>
  <c r="M26" i="13"/>
  <c r="I26" i="13"/>
  <c r="N26" i="13" s="1"/>
  <c r="H26" i="13"/>
  <c r="I25" i="13"/>
  <c r="N25" i="13" s="1"/>
  <c r="H25" i="13"/>
  <c r="M25" i="13" s="1"/>
  <c r="I24" i="13"/>
  <c r="N24" i="13" s="1"/>
  <c r="H24" i="13"/>
  <c r="M24" i="13" s="1"/>
  <c r="I23" i="13"/>
  <c r="N23" i="13" s="1"/>
  <c r="H23" i="13"/>
  <c r="M23" i="13" s="1"/>
  <c r="I22" i="13"/>
  <c r="N22" i="13" s="1"/>
  <c r="H22" i="13"/>
  <c r="M22" i="13" s="1"/>
  <c r="I21" i="13"/>
  <c r="N21" i="13" s="1"/>
  <c r="H21" i="13"/>
  <c r="M21" i="13" s="1"/>
  <c r="I20" i="13"/>
  <c r="N20" i="13" s="1"/>
  <c r="H20" i="13"/>
  <c r="M20" i="13" s="1"/>
  <c r="I19" i="13"/>
  <c r="N19" i="13" s="1"/>
  <c r="H19" i="13"/>
  <c r="M19" i="13" s="1"/>
  <c r="I18" i="13"/>
  <c r="N18" i="13" s="1"/>
  <c r="H18" i="13"/>
  <c r="M18" i="13" s="1"/>
  <c r="I17" i="13"/>
  <c r="N17" i="13" s="1"/>
  <c r="H17" i="13"/>
  <c r="M17" i="13" s="1"/>
  <c r="I16" i="13"/>
  <c r="N16" i="13" s="1"/>
  <c r="H16" i="13"/>
  <c r="M16" i="13" s="1"/>
  <c r="I15" i="13"/>
  <c r="N15" i="13" s="1"/>
  <c r="H15" i="13"/>
  <c r="M15" i="13" s="1"/>
  <c r="I14" i="13"/>
  <c r="N14" i="13" s="1"/>
  <c r="H14" i="13"/>
  <c r="M14" i="13" s="1"/>
  <c r="I13" i="13"/>
  <c r="N13" i="13" s="1"/>
  <c r="H13" i="13"/>
  <c r="M13" i="13" s="1"/>
  <c r="I12" i="13"/>
  <c r="N12" i="13" s="1"/>
  <c r="H12" i="13"/>
  <c r="M12" i="13" s="1"/>
  <c r="I11" i="13"/>
  <c r="N11" i="13" s="1"/>
  <c r="H11" i="13"/>
  <c r="M11" i="13" s="1"/>
  <c r="I10" i="13"/>
  <c r="N10" i="13" s="1"/>
  <c r="H10" i="13"/>
  <c r="M10" i="13" s="1"/>
  <c r="I9" i="13"/>
  <c r="N9" i="13" s="1"/>
  <c r="H9" i="13"/>
  <c r="M9" i="13" s="1"/>
  <c r="I8" i="13"/>
  <c r="N8" i="13" s="1"/>
  <c r="H8" i="13"/>
  <c r="M8" i="13" s="1"/>
  <c r="I7" i="13"/>
  <c r="N7" i="13" s="1"/>
  <c r="H7" i="13"/>
  <c r="M7" i="13" s="1"/>
  <c r="I6" i="13"/>
  <c r="N6" i="13" s="1"/>
  <c r="H6" i="13"/>
  <c r="M6" i="13" s="1"/>
  <c r="I5" i="13"/>
  <c r="H5" i="13"/>
  <c r="M5" i="13" s="1"/>
  <c r="I37" i="13" l="1"/>
  <c r="H37" i="13"/>
  <c r="N5" i="13"/>
  <c r="L37" i="12"/>
  <c r="K37" i="12"/>
  <c r="I36" i="12"/>
  <c r="N36" i="12" s="1"/>
  <c r="H36" i="12"/>
  <c r="M36" i="12" s="1"/>
  <c r="I35" i="12"/>
  <c r="N35" i="12" s="1"/>
  <c r="H35" i="12"/>
  <c r="M35" i="12" s="1"/>
  <c r="I34" i="12"/>
  <c r="N34" i="12" s="1"/>
  <c r="H34" i="12"/>
  <c r="M34" i="12" s="1"/>
  <c r="I33" i="12"/>
  <c r="N33" i="12" s="1"/>
  <c r="H33" i="12"/>
  <c r="M33" i="12" s="1"/>
  <c r="M32" i="12"/>
  <c r="I32" i="12"/>
  <c r="N32" i="12" s="1"/>
  <c r="H32" i="12"/>
  <c r="I31" i="12"/>
  <c r="N31" i="12" s="1"/>
  <c r="H31" i="12"/>
  <c r="M31" i="12" s="1"/>
  <c r="I30" i="12"/>
  <c r="N30" i="12" s="1"/>
  <c r="H30" i="12"/>
  <c r="M30" i="12" s="1"/>
  <c r="I29" i="12"/>
  <c r="N29" i="12" s="1"/>
  <c r="H29" i="12"/>
  <c r="M29" i="12" s="1"/>
  <c r="I28" i="12"/>
  <c r="N28" i="12" s="1"/>
  <c r="H28" i="12"/>
  <c r="M28" i="12" s="1"/>
  <c r="I27" i="12"/>
  <c r="N27" i="12" s="1"/>
  <c r="H27" i="12"/>
  <c r="M27" i="12" s="1"/>
  <c r="I26" i="12"/>
  <c r="N26" i="12" s="1"/>
  <c r="H26" i="12"/>
  <c r="M26" i="12" s="1"/>
  <c r="I25" i="12"/>
  <c r="N25" i="12" s="1"/>
  <c r="H25" i="12"/>
  <c r="M25" i="12" s="1"/>
  <c r="I24" i="12"/>
  <c r="N24" i="12" s="1"/>
  <c r="H24" i="12"/>
  <c r="M24" i="12" s="1"/>
  <c r="I23" i="12"/>
  <c r="N23" i="12" s="1"/>
  <c r="H23" i="12"/>
  <c r="M23" i="12" s="1"/>
  <c r="I22" i="12"/>
  <c r="N22" i="12" s="1"/>
  <c r="H22" i="12"/>
  <c r="M22" i="12" s="1"/>
  <c r="I21" i="12"/>
  <c r="N21" i="12" s="1"/>
  <c r="H21" i="12"/>
  <c r="M21" i="12" s="1"/>
  <c r="I20" i="12"/>
  <c r="N20" i="12" s="1"/>
  <c r="H20" i="12"/>
  <c r="M20" i="12" s="1"/>
  <c r="I19" i="12"/>
  <c r="N19" i="12" s="1"/>
  <c r="H19" i="12"/>
  <c r="M19" i="12" s="1"/>
  <c r="I18" i="12"/>
  <c r="N18" i="12" s="1"/>
  <c r="H18" i="12"/>
  <c r="M18" i="12" s="1"/>
  <c r="I17" i="12"/>
  <c r="N17" i="12" s="1"/>
  <c r="H17" i="12"/>
  <c r="M17" i="12" s="1"/>
  <c r="I16" i="12"/>
  <c r="N16" i="12" s="1"/>
  <c r="H16" i="12"/>
  <c r="M16" i="12" s="1"/>
  <c r="I15" i="12"/>
  <c r="N15" i="12" s="1"/>
  <c r="H15" i="12"/>
  <c r="M15" i="12" s="1"/>
  <c r="I14" i="12"/>
  <c r="N14" i="12" s="1"/>
  <c r="H14" i="12"/>
  <c r="M14" i="12" s="1"/>
  <c r="I13" i="12"/>
  <c r="N13" i="12" s="1"/>
  <c r="H13" i="12"/>
  <c r="M13" i="12" s="1"/>
  <c r="I12" i="12"/>
  <c r="N12" i="12" s="1"/>
  <c r="H12" i="12"/>
  <c r="M12" i="12" s="1"/>
  <c r="I11" i="12"/>
  <c r="N11" i="12" s="1"/>
  <c r="H11" i="12"/>
  <c r="M11" i="12" s="1"/>
  <c r="I10" i="12"/>
  <c r="N10" i="12" s="1"/>
  <c r="H10" i="12"/>
  <c r="M10" i="12" s="1"/>
  <c r="I9" i="12"/>
  <c r="N9" i="12" s="1"/>
  <c r="H9" i="12"/>
  <c r="M9" i="12" s="1"/>
  <c r="I8" i="12"/>
  <c r="N8" i="12" s="1"/>
  <c r="H8" i="12"/>
  <c r="M8" i="12" s="1"/>
  <c r="I7" i="12"/>
  <c r="N7" i="12" s="1"/>
  <c r="H7" i="12"/>
  <c r="M7" i="12" s="1"/>
  <c r="I6" i="12"/>
  <c r="N6" i="12" s="1"/>
  <c r="H6" i="12"/>
  <c r="M6" i="12" s="1"/>
  <c r="I5" i="12"/>
  <c r="H5" i="12"/>
  <c r="M5" i="12" s="1"/>
  <c r="H37" i="12" l="1"/>
  <c r="I37" i="12"/>
  <c r="N5" i="12"/>
  <c r="L37" i="10"/>
  <c r="K37" i="10"/>
  <c r="I36" i="10"/>
  <c r="N36" i="10" s="1"/>
  <c r="H36" i="10"/>
  <c r="M36" i="10" s="1"/>
  <c r="I35" i="10"/>
  <c r="N35" i="10" s="1"/>
  <c r="H35" i="10"/>
  <c r="M35" i="10" s="1"/>
  <c r="I34" i="10"/>
  <c r="N34" i="10" s="1"/>
  <c r="H34" i="10"/>
  <c r="M34" i="10" s="1"/>
  <c r="I33" i="10"/>
  <c r="N33" i="10" s="1"/>
  <c r="H33" i="10"/>
  <c r="M33" i="10" s="1"/>
  <c r="I32" i="10"/>
  <c r="N32" i="10" s="1"/>
  <c r="H32" i="10"/>
  <c r="M32" i="10" s="1"/>
  <c r="I31" i="10"/>
  <c r="N31" i="10" s="1"/>
  <c r="H31" i="10"/>
  <c r="M31" i="10" s="1"/>
  <c r="I30" i="10"/>
  <c r="N30" i="10" s="1"/>
  <c r="H30" i="10"/>
  <c r="M30" i="10" s="1"/>
  <c r="I29" i="10"/>
  <c r="N29" i="10" s="1"/>
  <c r="H29" i="10"/>
  <c r="M29" i="10" s="1"/>
  <c r="I28" i="10"/>
  <c r="N28" i="10" s="1"/>
  <c r="H28" i="10"/>
  <c r="M28" i="10" s="1"/>
  <c r="I27" i="10"/>
  <c r="N27" i="10" s="1"/>
  <c r="H27" i="10"/>
  <c r="M27" i="10" s="1"/>
  <c r="I26" i="10"/>
  <c r="N26" i="10" s="1"/>
  <c r="H26" i="10"/>
  <c r="M26" i="10" s="1"/>
  <c r="I25" i="10"/>
  <c r="N25" i="10" s="1"/>
  <c r="H25" i="10"/>
  <c r="M25" i="10" s="1"/>
  <c r="I24" i="10"/>
  <c r="N24" i="10" s="1"/>
  <c r="H24" i="10"/>
  <c r="M24" i="10" s="1"/>
  <c r="I23" i="10"/>
  <c r="N23" i="10" s="1"/>
  <c r="H23" i="10"/>
  <c r="M23" i="10" s="1"/>
  <c r="I22" i="10"/>
  <c r="N22" i="10" s="1"/>
  <c r="H22" i="10"/>
  <c r="M22" i="10" s="1"/>
  <c r="I21" i="10"/>
  <c r="N21" i="10" s="1"/>
  <c r="H21" i="10"/>
  <c r="M21" i="10" s="1"/>
  <c r="I20" i="10"/>
  <c r="N20" i="10" s="1"/>
  <c r="H20" i="10"/>
  <c r="M20" i="10" s="1"/>
  <c r="I19" i="10"/>
  <c r="N19" i="10" s="1"/>
  <c r="H19" i="10"/>
  <c r="M19" i="10" s="1"/>
  <c r="I18" i="10"/>
  <c r="N18" i="10" s="1"/>
  <c r="H18" i="10"/>
  <c r="M18" i="10" s="1"/>
  <c r="I17" i="10"/>
  <c r="N17" i="10" s="1"/>
  <c r="H17" i="10"/>
  <c r="M17" i="10" s="1"/>
  <c r="I16" i="10"/>
  <c r="N16" i="10" s="1"/>
  <c r="H16" i="10"/>
  <c r="M16" i="10" s="1"/>
  <c r="I15" i="10"/>
  <c r="N15" i="10" s="1"/>
  <c r="H15" i="10"/>
  <c r="M15" i="10" s="1"/>
  <c r="I14" i="10"/>
  <c r="N14" i="10" s="1"/>
  <c r="H14" i="10"/>
  <c r="M14" i="10" s="1"/>
  <c r="I13" i="10"/>
  <c r="N13" i="10" s="1"/>
  <c r="H13" i="10"/>
  <c r="M13" i="10" s="1"/>
  <c r="I12" i="10"/>
  <c r="N12" i="10" s="1"/>
  <c r="H12" i="10"/>
  <c r="M12" i="10" s="1"/>
  <c r="I11" i="10"/>
  <c r="N11" i="10" s="1"/>
  <c r="H11" i="10"/>
  <c r="M11" i="10" s="1"/>
  <c r="I10" i="10"/>
  <c r="N10" i="10" s="1"/>
  <c r="H10" i="10"/>
  <c r="M10" i="10" s="1"/>
  <c r="I9" i="10"/>
  <c r="N9" i="10" s="1"/>
  <c r="H9" i="10"/>
  <c r="M9" i="10" s="1"/>
  <c r="I8" i="10"/>
  <c r="N8" i="10" s="1"/>
  <c r="H8" i="10"/>
  <c r="M8" i="10" s="1"/>
  <c r="I7" i="10"/>
  <c r="N7" i="10" s="1"/>
  <c r="H7" i="10"/>
  <c r="M7" i="10" s="1"/>
  <c r="I6" i="10"/>
  <c r="N6" i="10" s="1"/>
  <c r="H6" i="10"/>
  <c r="M6" i="10" s="1"/>
  <c r="I5" i="10"/>
  <c r="N5" i="10" s="1"/>
  <c r="H5" i="10"/>
  <c r="M5" i="10" s="1"/>
  <c r="H37" i="10" l="1"/>
  <c r="I37" i="10"/>
  <c r="I11" i="9"/>
  <c r="N11" i="9" s="1"/>
  <c r="H11" i="9"/>
  <c r="M11" i="9" s="1"/>
  <c r="L37" i="9" l="1"/>
  <c r="K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I32" i="9"/>
  <c r="N32" i="9" s="1"/>
  <c r="H32" i="9"/>
  <c r="M32" i="9" s="1"/>
  <c r="I31" i="9"/>
  <c r="N31" i="9" s="1"/>
  <c r="H31" i="9"/>
  <c r="M31" i="9" s="1"/>
  <c r="I30" i="9"/>
  <c r="N30" i="9" s="1"/>
  <c r="H30" i="9"/>
  <c r="M30" i="9" s="1"/>
  <c r="I29" i="9"/>
  <c r="N29" i="9" s="1"/>
  <c r="H29" i="9"/>
  <c r="M29" i="9" s="1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I5" i="9"/>
  <c r="N5" i="9" s="1"/>
  <c r="H5" i="9"/>
  <c r="M5" i="9" s="1"/>
  <c r="H37" i="9" l="1"/>
  <c r="I37" i="9"/>
  <c r="L36" i="8"/>
  <c r="K36" i="8"/>
  <c r="N35" i="8"/>
  <c r="M35" i="8"/>
  <c r="I35" i="8"/>
  <c r="H35" i="8"/>
  <c r="N34" i="8"/>
  <c r="M34" i="8"/>
  <c r="I34" i="8"/>
  <c r="H34" i="8"/>
  <c r="N33" i="8"/>
  <c r="I33" i="8"/>
  <c r="H33" i="8"/>
  <c r="M33" i="8" s="1"/>
  <c r="N32" i="8"/>
  <c r="I32" i="8"/>
  <c r="H32" i="8"/>
  <c r="M32" i="8" s="1"/>
  <c r="I31" i="8"/>
  <c r="N31" i="8" s="1"/>
  <c r="H31" i="8"/>
  <c r="M31" i="8" s="1"/>
  <c r="I30" i="8"/>
  <c r="N30" i="8" s="1"/>
  <c r="H30" i="8"/>
  <c r="M30" i="8" s="1"/>
  <c r="M29" i="8"/>
  <c r="I29" i="8"/>
  <c r="N29" i="8" s="1"/>
  <c r="H29" i="8"/>
  <c r="M28" i="8"/>
  <c r="I28" i="8"/>
  <c r="N28" i="8" s="1"/>
  <c r="H28" i="8"/>
  <c r="I27" i="8"/>
  <c r="N27" i="8" s="1"/>
  <c r="H27" i="8"/>
  <c r="M27" i="8" s="1"/>
  <c r="I26" i="8"/>
  <c r="N26" i="8" s="1"/>
  <c r="H26" i="8"/>
  <c r="M26" i="8" s="1"/>
  <c r="M25" i="8"/>
  <c r="I25" i="8"/>
  <c r="N25" i="8" s="1"/>
  <c r="H25" i="8"/>
  <c r="I24" i="8"/>
  <c r="N24" i="8" s="1"/>
  <c r="H24" i="8"/>
  <c r="M24" i="8" s="1"/>
  <c r="I23" i="8"/>
  <c r="N23" i="8" s="1"/>
  <c r="H23" i="8"/>
  <c r="M23" i="8" s="1"/>
  <c r="I22" i="8"/>
  <c r="N22" i="8" s="1"/>
  <c r="H22" i="8"/>
  <c r="M22" i="8" s="1"/>
  <c r="N21" i="8"/>
  <c r="I21" i="8"/>
  <c r="H21" i="8"/>
  <c r="M21" i="8" s="1"/>
  <c r="I20" i="8"/>
  <c r="N20" i="8" s="1"/>
  <c r="H20" i="8"/>
  <c r="M20" i="8" s="1"/>
  <c r="I19" i="8"/>
  <c r="N19" i="8" s="1"/>
  <c r="H19" i="8"/>
  <c r="M19" i="8" s="1"/>
  <c r="I15" i="8"/>
  <c r="H15" i="8"/>
  <c r="I18" i="8"/>
  <c r="H18" i="8"/>
  <c r="I17" i="8"/>
  <c r="H17" i="8"/>
  <c r="I16" i="8"/>
  <c r="H16" i="8"/>
  <c r="I14" i="8"/>
  <c r="N14" i="8" s="1"/>
  <c r="H14" i="8"/>
  <c r="M14" i="8" s="1"/>
  <c r="I13" i="8"/>
  <c r="N13" i="8" s="1"/>
  <c r="H13" i="8"/>
  <c r="M13" i="8" s="1"/>
  <c r="I12" i="8"/>
  <c r="N12" i="8" s="1"/>
  <c r="H12" i="8"/>
  <c r="M12" i="8" s="1"/>
  <c r="I11" i="8"/>
  <c r="N11" i="8" s="1"/>
  <c r="H11" i="8"/>
  <c r="M11" i="8" s="1"/>
  <c r="I10" i="8"/>
  <c r="N10" i="8" s="1"/>
  <c r="H10" i="8"/>
  <c r="M10" i="8" s="1"/>
  <c r="I9" i="8"/>
  <c r="N9" i="8" s="1"/>
  <c r="H9" i="8"/>
  <c r="M9" i="8" s="1"/>
  <c r="I8" i="8"/>
  <c r="N8" i="8" s="1"/>
  <c r="H8" i="8"/>
  <c r="M8" i="8" s="1"/>
  <c r="I7" i="8"/>
  <c r="N7" i="8" s="1"/>
  <c r="H7" i="8"/>
  <c r="M7" i="8" s="1"/>
  <c r="I6" i="8"/>
  <c r="N6" i="8" s="1"/>
  <c r="H6" i="8"/>
  <c r="M6" i="8" s="1"/>
  <c r="I5" i="8"/>
  <c r="N5" i="8" s="1"/>
  <c r="H5" i="8"/>
  <c r="M5" i="8" s="1"/>
  <c r="N15" i="8" l="1"/>
  <c r="M15" i="8"/>
  <c r="M16" i="8"/>
  <c r="M18" i="8"/>
  <c r="N16" i="8"/>
  <c r="N18" i="8"/>
  <c r="M17" i="8"/>
  <c r="N17" i="8"/>
  <c r="I36" i="8"/>
  <c r="H36" i="8"/>
  <c r="L36" i="7"/>
  <c r="K36" i="7"/>
  <c r="I35" i="7"/>
  <c r="N35" i="7" s="1"/>
  <c r="H35" i="7"/>
  <c r="M35" i="7" s="1"/>
  <c r="I34" i="7"/>
  <c r="N34" i="7" s="1"/>
  <c r="H34" i="7"/>
  <c r="M34" i="7" s="1"/>
  <c r="I33" i="7"/>
  <c r="N33" i="7" s="1"/>
  <c r="H33" i="7"/>
  <c r="M33" i="7" s="1"/>
  <c r="I32" i="7"/>
  <c r="N32" i="7" s="1"/>
  <c r="H32" i="7"/>
  <c r="M32" i="7" s="1"/>
  <c r="I31" i="7"/>
  <c r="N31" i="7" s="1"/>
  <c r="H31" i="7"/>
  <c r="M31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8" i="7"/>
  <c r="N18" i="7" s="1"/>
  <c r="H18" i="7"/>
  <c r="M18" i="7" s="1"/>
  <c r="I17" i="7"/>
  <c r="N17" i="7" s="1"/>
  <c r="H17" i="7"/>
  <c r="M17" i="7" s="1"/>
  <c r="I16" i="7"/>
  <c r="N16" i="7" s="1"/>
  <c r="H16" i="7"/>
  <c r="M16" i="7" s="1"/>
  <c r="I15" i="7"/>
  <c r="N15" i="7" s="1"/>
  <c r="H15" i="7"/>
  <c r="M15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N5" i="7" s="1"/>
  <c r="H5" i="7"/>
  <c r="M5" i="7" s="1"/>
  <c r="H36" i="7" l="1"/>
  <c r="I36" i="7"/>
  <c r="L36" i="6"/>
  <c r="K36" i="6"/>
  <c r="N35" i="6"/>
  <c r="I35" i="6"/>
  <c r="H35" i="6"/>
  <c r="M35" i="6" s="1"/>
  <c r="N34" i="6"/>
  <c r="I34" i="6"/>
  <c r="H34" i="6"/>
  <c r="M34" i="6" s="1"/>
  <c r="N33" i="6"/>
  <c r="I33" i="6"/>
  <c r="H33" i="6"/>
  <c r="M33" i="6" s="1"/>
  <c r="I32" i="6"/>
  <c r="N32" i="6" s="1"/>
  <c r="H32" i="6"/>
  <c r="M32" i="6" s="1"/>
  <c r="I31" i="6"/>
  <c r="N31" i="6" s="1"/>
  <c r="H31" i="6"/>
  <c r="M31" i="6" s="1"/>
  <c r="I30" i="6"/>
  <c r="N30" i="6" s="1"/>
  <c r="H30" i="6"/>
  <c r="M30" i="6" s="1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25" i="6"/>
  <c r="M25" i="6" s="1"/>
  <c r="I24" i="6"/>
  <c r="N24" i="6" s="1"/>
  <c r="H24" i="6"/>
  <c r="M24" i="6" s="1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0" i="6"/>
  <c r="M20" i="6" s="1"/>
  <c r="I19" i="6"/>
  <c r="N19" i="6" s="1"/>
  <c r="H19" i="6"/>
  <c r="M19" i="6" s="1"/>
  <c r="I18" i="6"/>
  <c r="N18" i="6" s="1"/>
  <c r="H18" i="6"/>
  <c r="M18" i="6" s="1"/>
  <c r="I17" i="6"/>
  <c r="N17" i="6" s="1"/>
  <c r="H17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4" i="6"/>
  <c r="M14" i="6" s="1"/>
  <c r="I13" i="6"/>
  <c r="N13" i="6" s="1"/>
  <c r="H13" i="6"/>
  <c r="M13" i="6" s="1"/>
  <c r="I12" i="6"/>
  <c r="N12" i="6" s="1"/>
  <c r="H12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N5" i="6"/>
  <c r="I5" i="6"/>
  <c r="H5" i="6"/>
  <c r="M5" i="6" s="1"/>
  <c r="M6" i="5"/>
  <c r="I6" i="5"/>
  <c r="N6" i="5" s="1"/>
  <c r="I7" i="5"/>
  <c r="N7" i="5" s="1"/>
  <c r="I8" i="5"/>
  <c r="N8" i="5" s="1"/>
  <c r="H6" i="5"/>
  <c r="H7" i="5"/>
  <c r="M7" i="5" s="1"/>
  <c r="H8" i="5"/>
  <c r="M8" i="5" s="1"/>
  <c r="H9" i="5"/>
  <c r="M9" i="5" s="1"/>
  <c r="H10" i="5"/>
  <c r="M10" i="5" s="1"/>
  <c r="L36" i="5"/>
  <c r="K36" i="5"/>
  <c r="I35" i="5"/>
  <c r="N35" i="5" s="1"/>
  <c r="H35" i="5"/>
  <c r="M35" i="5" s="1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I9" i="5"/>
  <c r="N9" i="5" s="1"/>
  <c r="I5" i="5"/>
  <c r="N5" i="5" s="1"/>
  <c r="H5" i="5"/>
  <c r="M5" i="5" s="1"/>
  <c r="L34" i="3"/>
  <c r="K34" i="3"/>
  <c r="N33" i="3"/>
  <c r="I33" i="3"/>
  <c r="H33" i="3"/>
  <c r="M33" i="3" s="1"/>
  <c r="N32" i="3"/>
  <c r="I32" i="3"/>
  <c r="H32" i="3"/>
  <c r="M32" i="3" s="1"/>
  <c r="I31" i="3"/>
  <c r="N31" i="3" s="1"/>
  <c r="H31" i="3"/>
  <c r="M31" i="3" s="1"/>
  <c r="I30" i="3"/>
  <c r="N30" i="3" s="1"/>
  <c r="H30" i="3"/>
  <c r="M30" i="3" s="1"/>
  <c r="I29" i="3"/>
  <c r="N29" i="3" s="1"/>
  <c r="H29" i="3"/>
  <c r="M29" i="3" s="1"/>
  <c r="I28" i="3"/>
  <c r="N28" i="3" s="1"/>
  <c r="H28" i="3"/>
  <c r="M28" i="3" s="1"/>
  <c r="I27" i="3"/>
  <c r="N27" i="3" s="1"/>
  <c r="H27" i="3"/>
  <c r="M27" i="3" s="1"/>
  <c r="I26" i="3"/>
  <c r="N26" i="3" s="1"/>
  <c r="H26" i="3"/>
  <c r="M26" i="3" s="1"/>
  <c r="I25" i="3"/>
  <c r="N25" i="3" s="1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I21" i="3"/>
  <c r="N21" i="3" s="1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I17" i="3"/>
  <c r="N17" i="3" s="1"/>
  <c r="H17" i="3"/>
  <c r="M17" i="3" s="1"/>
  <c r="I16" i="3"/>
  <c r="N16" i="3" s="1"/>
  <c r="H16" i="3"/>
  <c r="M16" i="3" s="1"/>
  <c r="I15" i="3"/>
  <c r="N15" i="3" s="1"/>
  <c r="H15" i="3"/>
  <c r="M15" i="3" s="1"/>
  <c r="I14" i="3"/>
  <c r="N14" i="3" s="1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I9" i="3"/>
  <c r="N9" i="3" s="1"/>
  <c r="H9" i="3"/>
  <c r="M9" i="3" s="1"/>
  <c r="I8" i="3"/>
  <c r="N8" i="3" s="1"/>
  <c r="H8" i="3"/>
  <c r="M8" i="3" s="1"/>
  <c r="I7" i="3"/>
  <c r="N7" i="3" s="1"/>
  <c r="H7" i="3"/>
  <c r="M7" i="3" s="1"/>
  <c r="I6" i="3"/>
  <c r="N6" i="3" s="1"/>
  <c r="H6" i="3"/>
  <c r="M6" i="3" s="1"/>
  <c r="N5" i="3"/>
  <c r="I5" i="3"/>
  <c r="H5" i="3"/>
  <c r="M5" i="3" s="1"/>
  <c r="L33" i="4"/>
  <c r="K33" i="4"/>
  <c r="I32" i="4"/>
  <c r="N32" i="4" s="1"/>
  <c r="H32" i="4"/>
  <c r="M32" i="4" s="1"/>
  <c r="I31" i="4"/>
  <c r="N31" i="4" s="1"/>
  <c r="H31" i="4"/>
  <c r="M31" i="4" s="1"/>
  <c r="I29" i="4"/>
  <c r="N29" i="4" s="1"/>
  <c r="H29" i="4"/>
  <c r="M29" i="4" s="1"/>
  <c r="I28" i="4"/>
  <c r="N28" i="4" s="1"/>
  <c r="H28" i="4"/>
  <c r="M28" i="4" s="1"/>
  <c r="I30" i="4"/>
  <c r="N30" i="4" s="1"/>
  <c r="H30" i="4"/>
  <c r="M30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N5" i="4" s="1"/>
  <c r="H5" i="4"/>
  <c r="M5" i="4" s="1"/>
  <c r="H10" i="2"/>
  <c r="M10" i="2" s="1"/>
  <c r="G10" i="2"/>
  <c r="L10" i="2" s="1"/>
  <c r="G11" i="2"/>
  <c r="L11" i="2" s="1"/>
  <c r="K34" i="2"/>
  <c r="J34" i="2"/>
  <c r="L33" i="2"/>
  <c r="H33" i="2"/>
  <c r="M33" i="2" s="1"/>
  <c r="G33" i="2"/>
  <c r="H32" i="2"/>
  <c r="M32" i="2" s="1"/>
  <c r="G32" i="2"/>
  <c r="L32" i="2" s="1"/>
  <c r="H31" i="2"/>
  <c r="M31" i="2" s="1"/>
  <c r="G31" i="2"/>
  <c r="L31" i="2" s="1"/>
  <c r="H30" i="2"/>
  <c r="M30" i="2" s="1"/>
  <c r="G30" i="2"/>
  <c r="L30" i="2" s="1"/>
  <c r="H29" i="2"/>
  <c r="M29" i="2" s="1"/>
  <c r="G29" i="2"/>
  <c r="L29" i="2" s="1"/>
  <c r="H28" i="2"/>
  <c r="M28" i="2" s="1"/>
  <c r="G28" i="2"/>
  <c r="L28" i="2" s="1"/>
  <c r="H27" i="2"/>
  <c r="M27" i="2" s="1"/>
  <c r="G27" i="2"/>
  <c r="L27" i="2" s="1"/>
  <c r="H26" i="2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G5" i="2"/>
  <c r="L5" i="2" s="1"/>
  <c r="K34" i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I36" i="6" l="1"/>
  <c r="H36" i="6"/>
  <c r="H36" i="5"/>
  <c r="I36" i="5"/>
  <c r="I34" i="3"/>
  <c r="H34" i="3"/>
  <c r="I33" i="4"/>
  <c r="H33" i="4"/>
  <c r="G34" i="2"/>
  <c r="H34" i="2"/>
  <c r="M5" i="2"/>
  <c r="G34" i="1"/>
  <c r="H34" i="1"/>
</calcChain>
</file>

<file path=xl/comments1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<sst xmlns="http://schemas.openxmlformats.org/spreadsheetml/2006/main" count="640" uniqueCount="121">
  <si>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</si>
  <si>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</si>
  <si>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</si>
  <si>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</si>
  <si>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</si>
  <si>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</si>
  <si>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</si>
  <si>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</si>
  <si>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</si>
  <si>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</si>
  <si>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</si>
  <si>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</si>
  <si>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</si>
  <si>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</si>
  <si>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</si>
  <si>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</si>
  <si>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</si>
  <si>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</si>
  <si>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</si>
  <si>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</si>
  <si>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</si>
  <si>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</si>
  <si>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</si>
  <si>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</si>
  <si>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</si>
  <si>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</si>
  <si>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</si>
  <si>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</si>
  <si>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</si>
  <si>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</si>
  <si>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</si>
  <si>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</si>
  <si>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</si>
  <si>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</si>
  <si>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</si>
  <si>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</si>
  <si>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</si>
  <si>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</si>
  <si>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</si>
  <si>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</si>
  <si>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</si>
  <si>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</si>
  <si>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</si>
  <si>
    <t>02  MARZO .,2021</t>
  </si>
  <si>
    <t>Ene-, 2021</t>
  </si>
  <si>
    <t>Feb.,2021</t>
  </si>
  <si>
    <t>GRASA COMBO</t>
  </si>
  <si>
    <t>05  ABRIL .,2021</t>
  </si>
  <si>
    <t>Feb-, 2021</t>
  </si>
  <si>
    <t>Mar.,2021</t>
  </si>
  <si>
    <t xml:space="preserve">GRASA </t>
  </si>
  <si>
    <t>COSTILLA ESPECIAL</t>
  </si>
  <si>
    <t>SESOS MARQUETA</t>
  </si>
  <si>
    <t>INVENTARIO ALMACEN</t>
  </si>
  <si>
    <t>ESPALDILLA. CARNERO</t>
  </si>
  <si>
    <t>01  MAYO .,2021</t>
  </si>
  <si>
    <t>Mar-, 2021</t>
  </si>
  <si>
    <t>Abr.,2021</t>
  </si>
  <si>
    <t>PULPAS DE PIERNA</t>
  </si>
  <si>
    <t xml:space="preserve">PUNTAS DE CAÑA </t>
  </si>
  <si>
    <t>06   JUNIO  .,2021</t>
  </si>
  <si>
    <t>Abr-, 2021</t>
  </si>
  <si>
    <t>May.,2021</t>
  </si>
  <si>
    <t>ARRACHERA TAQUERA</t>
  </si>
  <si>
    <t>ARRACHERA ADOBADA</t>
  </si>
  <si>
    <t>CARNITAS</t>
  </si>
  <si>
    <t>SALMON</t>
  </si>
  <si>
    <t xml:space="preserve">CORBATA </t>
  </si>
  <si>
    <t>CONTRA SWIFT</t>
  </si>
  <si>
    <t>CAÑA DE LOMO</t>
  </si>
  <si>
    <t>ERROR Registro  DE ENTRADA ALMACEN</t>
  </si>
  <si>
    <t>NO ENTRO A ALMACEN</t>
  </si>
  <si>
    <t>ALMACEN NO HIZO TRASPASOS EN TIEMPO</t>
  </si>
  <si>
    <t>FALTANTE DE ALMACEN GERARDO</t>
  </si>
  <si>
    <t>FALTANTE DE ALMACEN Margarito</t>
  </si>
  <si>
    <t>04   JULIO  .,2021</t>
  </si>
  <si>
    <t>May-, 2021</t>
  </si>
  <si>
    <t>Jun.,2021</t>
  </si>
  <si>
    <t>FALTANTE DE  MAYO   Margarito</t>
  </si>
  <si>
    <t>FALTANTE DE ALMACEN MAYO  GERARDO</t>
  </si>
  <si>
    <t>FUE ERROR DE BEATRIZ NO PROCEDE EL TRASPASO  0304 X</t>
  </si>
  <si>
    <t>31   JULIO  .,2021</t>
  </si>
  <si>
    <t>Jun, 2021</t>
  </si>
  <si>
    <t>Jul.,2021</t>
  </si>
  <si>
    <t>JuL, 2021</t>
  </si>
  <si>
    <t>Ago.,2021</t>
  </si>
  <si>
    <t xml:space="preserve">FISICO </t>
  </si>
  <si>
    <t>ESPALDILLA  C/H</t>
  </si>
  <si>
    <t>FALTANTE DE MAYO     ALMACEN   GERARDO</t>
  </si>
  <si>
    <t>AGO, 2021</t>
  </si>
  <si>
    <t>Sep.,2021</t>
  </si>
  <si>
    <t>CAMARON  100/200</t>
  </si>
  <si>
    <t>CAMARON  41/50</t>
  </si>
  <si>
    <t>SEPT, 2021</t>
  </si>
  <si>
    <t>OCT.,2021</t>
  </si>
  <si>
    <t>REPORTARON QUE APARECIO EL FALTANTE</t>
  </si>
  <si>
    <t>CONTRA PREMIUM ANGUS</t>
  </si>
  <si>
    <t xml:space="preserve"> TAMPIQUEÑA</t>
  </si>
  <si>
    <t>TRASPASOS  208-Y----209 Y</t>
  </si>
  <si>
    <t>TRASPASOS  216Y----219Y----221Y---222Y</t>
  </si>
  <si>
    <r>
      <rPr>
        <b/>
        <sz val="13"/>
        <color rgb="FF0000FF"/>
        <rFont val="Calibri"/>
        <family val="2"/>
        <scheme val="minor"/>
      </rPr>
      <t>NOTA:</t>
    </r>
    <r>
      <rPr>
        <b/>
        <sz val="12"/>
        <color theme="1"/>
        <rFont val="Calibri"/>
        <family val="2"/>
        <scheme val="minor"/>
      </rPr>
      <t xml:space="preserve">   DUPLICARON SALIDAS EN UNA CARGA DE PERNIL IBP</t>
    </r>
  </si>
  <si>
    <t>TAMPIQUEÑA</t>
  </si>
  <si>
    <t>CABEZA DE LOM O</t>
  </si>
  <si>
    <t>COSTILLA ESP DE CERDO</t>
  </si>
  <si>
    <t>ATUN</t>
  </si>
  <si>
    <t>MANTECA</t>
  </si>
  <si>
    <t>BUCHE</t>
  </si>
  <si>
    <t>TIENEN ERRORES</t>
  </si>
  <si>
    <t>TIENEN ERROR  EN TOMA DE INVENTARIO  Y CAPTURA DE ALMANCEN</t>
  </si>
  <si>
    <t>Oct, 2021</t>
  </si>
  <si>
    <t>Nov.,2021</t>
  </si>
  <si>
    <t>Nov, 2021</t>
  </si>
  <si>
    <t>Dic.,2021</t>
  </si>
  <si>
    <t>ESPALDILLA  S/H</t>
  </si>
  <si>
    <t>LOMO DE CAÑA</t>
  </si>
  <si>
    <t xml:space="preserve">PIERNA DE CARNERO NAL </t>
  </si>
  <si>
    <t>error toma de inventario</t>
  </si>
  <si>
    <t>error toma de invenatario</t>
  </si>
  <si>
    <t>NO TIENE REGISTRO EN INVENTARIO</t>
  </si>
  <si>
    <t>ERROR  ALMACEN  Y TOMA INVENTARIO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</si>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</sst>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2"/>
      <color rgb="FFC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</fills>
  <borders count="7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2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2" fontId="9" fillId="0" borderId="42" xfId="0" applyNumberFormat="1" applyFont="1" applyFill="1" applyBorder="1" applyAlignment="1">
      <alignment wrapText="1"/>
    </xf>
    <xf numFmtId="2" fontId="9" fillId="0" borderId="23" xfId="0" applyNumberFormat="1" applyFont="1" applyFill="1" applyBorder="1" applyAlignment="1">
      <alignment wrapText="1"/>
    </xf>
    <xf numFmtId="0" fontId="15" fillId="0" borderId="42" xfId="0" applyFont="1" applyFill="1" applyBorder="1"/>
    <xf numFmtId="0" fontId="15" fillId="0" borderId="23" xfId="0" applyFont="1" applyFill="1" applyBorder="1"/>
    <xf numFmtId="0" fontId="10" fillId="0" borderId="42" xfId="0" applyFont="1" applyFill="1" applyBorder="1" applyAlignment="1">
      <alignment wrapText="1"/>
    </xf>
    <xf numFmtId="0" fontId="10" fillId="0" borderId="23" xfId="0" applyFont="1" applyFill="1" applyBorder="1" applyAlignment="1">
      <alignment wrapText="1"/>
    </xf>
    <xf numFmtId="0" fontId="10" fillId="0" borderId="4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9" fillId="0" borderId="42" xfId="0" applyFont="1" applyFill="1" applyBorder="1"/>
    <xf numFmtId="0" fontId="9" fillId="0" borderId="23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16" fillId="0" borderId="42" xfId="0" applyFont="1" applyFill="1" applyBorder="1"/>
    <xf numFmtId="0" fontId="2" fillId="0" borderId="23" xfId="0" applyFont="1" applyFill="1" applyBorder="1" applyAlignment="1">
      <alignment horizontal="center"/>
    </xf>
    <xf numFmtId="0" fontId="0" fillId="0" borderId="42" xfId="0" applyFill="1" applyBorder="1"/>
    <xf numFmtId="0" fontId="2" fillId="0" borderId="42" xfId="0" applyFont="1" applyFill="1" applyBorder="1" applyAlignment="1"/>
    <xf numFmtId="0" fontId="2" fillId="0" borderId="23" xfId="0" applyFont="1" applyFill="1" applyBorder="1" applyAlignment="1"/>
    <xf numFmtId="0" fontId="15" fillId="0" borderId="42" xfId="0" applyFont="1" applyFill="1" applyBorder="1" applyAlignment="1">
      <alignment wrapText="1"/>
    </xf>
    <xf numFmtId="0" fontId="15" fillId="0" borderId="23" xfId="0" applyFont="1" applyFill="1" applyBorder="1" applyAlignment="1">
      <alignment wrapText="1"/>
    </xf>
    <xf numFmtId="0" fontId="9" fillId="0" borderId="42" xfId="0" applyFont="1" applyFill="1" applyBorder="1" applyAlignment="1">
      <alignment wrapText="1"/>
    </xf>
    <xf numFmtId="0" fontId="9" fillId="0" borderId="23" xfId="0" applyFont="1" applyFill="1" applyBorder="1" applyAlignment="1">
      <alignment wrapText="1"/>
    </xf>
    <xf numFmtId="0" fontId="0" fillId="0" borderId="0" xfId="0" applyBorder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8" fillId="0" borderId="25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13" fillId="0" borderId="25" xfId="0" applyFont="1" applyBorder="1"/>
    <xf numFmtId="2" fontId="10" fillId="0" borderId="32" xfId="0" applyNumberFormat="1" applyFont="1" applyBorder="1"/>
    <xf numFmtId="0" fontId="10" fillId="0" borderId="3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11" fillId="0" borderId="4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" fontId="2" fillId="0" borderId="50" xfId="0" applyNumberFormat="1" applyFont="1" applyBorder="1"/>
    <xf numFmtId="4" fontId="2" fillId="0" borderId="47" xfId="0" applyNumberFormat="1" applyFont="1" applyBorder="1"/>
    <xf numFmtId="4" fontId="2" fillId="0" borderId="51" xfId="0" applyNumberFormat="1" applyFont="1" applyBorder="1"/>
    <xf numFmtId="4" fontId="2" fillId="0" borderId="52" xfId="0" applyNumberFormat="1" applyFont="1" applyBorder="1"/>
    <xf numFmtId="4" fontId="2" fillId="0" borderId="53" xfId="0" applyNumberFormat="1" applyFont="1" applyBorder="1"/>
    <xf numFmtId="1" fontId="9" fillId="0" borderId="54" xfId="0" applyNumberFormat="1" applyFont="1" applyBorder="1" applyAlignment="1">
      <alignment horizontal="center"/>
    </xf>
    <xf numFmtId="0" fontId="6" fillId="0" borderId="25" xfId="0" applyFont="1" applyBorder="1"/>
    <xf numFmtId="2" fontId="10" fillId="0" borderId="24" xfId="0" applyNumberFormat="1" applyFont="1" applyFill="1" applyBorder="1"/>
    <xf numFmtId="0" fontId="20" fillId="0" borderId="25" xfId="0" applyFont="1" applyBorder="1" applyAlignment="1">
      <alignment vertical="center" wrapText="1"/>
    </xf>
    <xf numFmtId="0" fontId="6" fillId="0" borderId="18" xfId="0" applyFont="1" applyBorder="1"/>
    <xf numFmtId="2" fontId="9" fillId="7" borderId="18" xfId="0" applyNumberFormat="1" applyFont="1" applyFill="1" applyBorder="1" applyAlignment="1">
      <alignment horizontal="center"/>
    </xf>
    <xf numFmtId="1" fontId="9" fillId="7" borderId="23" xfId="0" applyNumberFormat="1" applyFont="1" applyFill="1" applyBorder="1" applyAlignment="1">
      <alignment horizontal="center"/>
    </xf>
    <xf numFmtId="2" fontId="14" fillId="7" borderId="22" xfId="0" applyNumberFormat="1" applyFont="1" applyFill="1" applyBorder="1" applyAlignment="1">
      <alignment horizontal="center"/>
    </xf>
    <xf numFmtId="1" fontId="14" fillId="7" borderId="23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0" fontId="2" fillId="0" borderId="0" xfId="0" applyFont="1" applyBorder="1"/>
    <xf numFmtId="0" fontId="2" fillId="0" borderId="56" xfId="0" applyFont="1" applyFill="1" applyBorder="1" applyAlignment="1"/>
    <xf numFmtId="0" fontId="2" fillId="0" borderId="31" xfId="0" applyFont="1" applyFill="1" applyBorder="1" applyAlignment="1"/>
    <xf numFmtId="0" fontId="15" fillId="0" borderId="34" xfId="0" applyFont="1" applyFill="1" applyBorder="1" applyAlignment="1">
      <alignment wrapText="1"/>
    </xf>
    <xf numFmtId="0" fontId="15" fillId="0" borderId="28" xfId="0" applyFont="1" applyFill="1" applyBorder="1" applyAlignment="1">
      <alignment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14" fillId="0" borderId="34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2" fontId="10" fillId="7" borderId="2" xfId="0" applyNumberFormat="1" applyFont="1" applyFill="1" applyBorder="1" applyAlignment="1">
      <alignment horizontal="center" vertical="center"/>
    </xf>
    <xf numFmtId="2" fontId="10" fillId="7" borderId="24" xfId="0" applyNumberFormat="1" applyFont="1" applyFill="1" applyBorder="1" applyAlignment="1">
      <alignment vertical="center"/>
    </xf>
    <xf numFmtId="2" fontId="17" fillId="7" borderId="2" xfId="0" applyNumberFormat="1" applyFont="1" applyFill="1" applyBorder="1" applyAlignment="1">
      <alignment horizontal="center" vertical="center"/>
    </xf>
    <xf numFmtId="2" fontId="17" fillId="7" borderId="24" xfId="0" applyNumberFormat="1" applyFont="1" applyFill="1" applyBorder="1" applyAlignment="1">
      <alignment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24" xfId="0" applyNumberFormat="1" applyFont="1" applyFill="1" applyBorder="1" applyAlignment="1">
      <alignment vertical="center"/>
    </xf>
    <xf numFmtId="2" fontId="14" fillId="0" borderId="22" xfId="0" applyNumberFormat="1" applyFont="1" applyFill="1" applyBorder="1" applyAlignment="1">
      <alignment horizontal="center"/>
    </xf>
    <xf numFmtId="1" fontId="14" fillId="0" borderId="23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vertical="center"/>
    </xf>
    <xf numFmtId="2" fontId="9" fillId="0" borderId="22" xfId="0" applyNumberFormat="1" applyFont="1" applyFill="1" applyBorder="1" applyAlignment="1">
      <alignment horizontal="center"/>
    </xf>
    <xf numFmtId="1" fontId="9" fillId="0" borderId="23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24" xfId="0" applyNumberFormat="1" applyFont="1" applyFill="1" applyBorder="1" applyAlignment="1">
      <alignment vertical="center"/>
    </xf>
    <xf numFmtId="2" fontId="9" fillId="0" borderId="27" xfId="0" applyNumberFormat="1" applyFont="1" applyFill="1" applyBorder="1" applyAlignment="1">
      <alignment horizontal="center"/>
    </xf>
    <xf numFmtId="1" fontId="9" fillId="0" borderId="2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24" xfId="0" applyNumberFormat="1" applyFont="1" applyFill="1" applyBorder="1"/>
    <xf numFmtId="2" fontId="17" fillId="0" borderId="2" xfId="0" applyNumberFormat="1" applyFont="1" applyFill="1" applyBorder="1" applyAlignment="1">
      <alignment horizontal="center" vertical="center"/>
    </xf>
    <xf numFmtId="2" fontId="17" fillId="0" borderId="24" xfId="0" applyNumberFormat="1" applyFont="1" applyFill="1" applyBorder="1" applyAlignment="1">
      <alignment vertical="center"/>
    </xf>
    <xf numFmtId="1" fontId="29" fillId="0" borderId="0" xfId="0" applyNumberFormat="1" applyFont="1" applyBorder="1" applyAlignment="1">
      <alignment horizontal="center"/>
    </xf>
    <xf numFmtId="2" fontId="30" fillId="0" borderId="0" xfId="0" applyNumberFormat="1" applyFont="1" applyBorder="1" applyAlignment="1">
      <alignment horizontal="right"/>
    </xf>
    <xf numFmtId="15" fontId="30" fillId="0" borderId="0" xfId="0" applyNumberFormat="1" applyFont="1" applyBorder="1"/>
    <xf numFmtId="2" fontId="30" fillId="0" borderId="0" xfId="0" applyNumberFormat="1" applyFont="1" applyBorder="1"/>
    <xf numFmtId="0" fontId="30" fillId="0" borderId="0" xfId="0" applyFont="1" applyBorder="1" applyAlignment="1">
      <alignment horizontal="right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6" fillId="0" borderId="18" xfId="0" applyFont="1" applyBorder="1" applyAlignment="1">
      <alignment horizont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2" fontId="6" fillId="0" borderId="18" xfId="0" applyNumberFormat="1" applyFont="1" applyBorder="1"/>
    <xf numFmtId="4" fontId="2" fillId="0" borderId="61" xfId="0" applyNumberFormat="1" applyFont="1" applyBorder="1"/>
    <xf numFmtId="0" fontId="6" fillId="0" borderId="18" xfId="0" applyFont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4" fontId="2" fillId="0" borderId="18" xfId="0" applyNumberFormat="1" applyFont="1" applyBorder="1"/>
    <xf numFmtId="4" fontId="6" fillId="0" borderId="18" xfId="0" applyNumberFormat="1" applyFont="1" applyBorder="1"/>
    <xf numFmtId="4" fontId="10" fillId="0" borderId="18" xfId="0" applyNumberFormat="1" applyFont="1" applyBorder="1"/>
    <xf numFmtId="4" fontId="10" fillId="0" borderId="32" xfId="0" applyNumberFormat="1" applyFont="1" applyBorder="1"/>
    <xf numFmtId="4" fontId="2" fillId="0" borderId="22" xfId="0" applyNumberFormat="1" applyFont="1" applyBorder="1"/>
    <xf numFmtId="4" fontId="2" fillId="0" borderId="29" xfId="0" applyNumberFormat="1" applyFont="1" applyBorder="1"/>
    <xf numFmtId="4" fontId="2" fillId="0" borderId="32" xfId="0" applyNumberFormat="1" applyFont="1" applyBorder="1"/>
    <xf numFmtId="0" fontId="2" fillId="0" borderId="45" xfId="0" applyFont="1" applyFill="1" applyBorder="1" applyAlignment="1">
      <alignment horizontal="center" vertical="center"/>
    </xf>
    <xf numFmtId="0" fontId="10" fillId="12" borderId="62" xfId="0" applyFont="1" applyFill="1" applyBorder="1"/>
    <xf numFmtId="2" fontId="10" fillId="12" borderId="16" xfId="0" applyNumberFormat="1" applyFont="1" applyFill="1" applyBorder="1"/>
    <xf numFmtId="0" fontId="10" fillId="12" borderId="16" xfId="0" applyFont="1" applyFill="1" applyBorder="1"/>
    <xf numFmtId="0" fontId="10" fillId="12" borderId="63" xfId="0" applyFont="1" applyFill="1" applyBorder="1"/>
    <xf numFmtId="0" fontId="10" fillId="12" borderId="61" xfId="0" applyFont="1" applyFill="1" applyBorder="1"/>
    <xf numFmtId="2" fontId="10" fillId="12" borderId="0" xfId="0" applyNumberFormat="1" applyFont="1" applyFill="1" applyBorder="1"/>
    <xf numFmtId="0" fontId="10" fillId="12" borderId="0" xfId="0" applyFont="1" applyFill="1" applyBorder="1"/>
    <xf numFmtId="0" fontId="10" fillId="12" borderId="64" xfId="0" applyFont="1" applyFill="1" applyBorder="1"/>
    <xf numFmtId="0" fontId="10" fillId="12" borderId="65" xfId="0" applyFont="1" applyFill="1" applyBorder="1"/>
    <xf numFmtId="2" fontId="10" fillId="12" borderId="66" xfId="0" applyNumberFormat="1" applyFont="1" applyFill="1" applyBorder="1"/>
    <xf numFmtId="0" fontId="10" fillId="12" borderId="66" xfId="0" applyFont="1" applyFill="1" applyBorder="1"/>
    <xf numFmtId="0" fontId="10" fillId="12" borderId="67" xfId="0" applyFont="1" applyFill="1" applyBorder="1"/>
    <xf numFmtId="2" fontId="9" fillId="0" borderId="22" xfId="0" applyNumberFormat="1" applyFont="1" applyFill="1" applyBorder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wrapText="1"/>
    </xf>
    <xf numFmtId="0" fontId="10" fillId="0" borderId="22" xfId="0" applyFont="1" applyFill="1" applyBorder="1" applyAlignment="1">
      <alignment horizontal="center" wrapText="1"/>
    </xf>
    <xf numFmtId="0" fontId="2" fillId="0" borderId="22" xfId="0" applyFont="1" applyFill="1" applyBorder="1" applyAlignment="1">
      <alignment vertical="center" wrapText="1"/>
    </xf>
    <xf numFmtId="0" fontId="9" fillId="0" borderId="22" xfId="0" applyFont="1" applyFill="1" applyBorder="1" applyAlignment="1">
      <alignment vertical="center" wrapText="1"/>
    </xf>
    <xf numFmtId="0" fontId="9" fillId="0" borderId="22" xfId="0" applyFont="1" applyFill="1" applyBorder="1"/>
    <xf numFmtId="0" fontId="2" fillId="0" borderId="22" xfId="0" applyFont="1" applyFill="1" applyBorder="1" applyAlignment="1">
      <alignment wrapText="1"/>
    </xf>
    <xf numFmtId="0" fontId="16" fillId="0" borderId="22" xfId="0" applyFont="1" applyFill="1" applyBorder="1"/>
    <xf numFmtId="0" fontId="2" fillId="0" borderId="2" xfId="0" applyFont="1" applyFill="1" applyBorder="1" applyAlignment="1"/>
    <xf numFmtId="0" fontId="15" fillId="0" borderId="27" xfId="0" applyFont="1" applyFill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22" xfId="0" applyFont="1" applyBorder="1" applyAlignment="1">
      <alignment wrapText="1"/>
    </xf>
    <xf numFmtId="0" fontId="14" fillId="0" borderId="22" xfId="0" applyFont="1" applyBorder="1" applyAlignment="1">
      <alignment wrapText="1"/>
    </xf>
    <xf numFmtId="0" fontId="14" fillId="0" borderId="22" xfId="0" applyFont="1" applyBorder="1" applyAlignment="1">
      <alignment horizontal="center" wrapText="1"/>
    </xf>
    <xf numFmtId="0" fontId="14" fillId="0" borderId="27" xfId="0" applyFont="1" applyBorder="1" applyAlignment="1">
      <alignment horizontal="center" wrapText="1"/>
    </xf>
    <xf numFmtId="0" fontId="9" fillId="0" borderId="7" xfId="0" applyFont="1" applyFill="1" applyBorder="1" applyAlignment="1">
      <alignment vertical="center" wrapText="1"/>
    </xf>
    <xf numFmtId="0" fontId="9" fillId="0" borderId="2" xfId="0" applyFont="1" applyBorder="1" applyAlignment="1">
      <alignment wrapText="1"/>
    </xf>
    <xf numFmtId="0" fontId="14" fillId="0" borderId="70" xfId="0" applyFont="1" applyBorder="1" applyAlignment="1">
      <alignment horizontal="center" wrapText="1"/>
    </xf>
    <xf numFmtId="2" fontId="2" fillId="0" borderId="71" xfId="0" applyNumberFormat="1" applyFont="1" applyFill="1" applyBorder="1" applyAlignment="1">
      <alignment horizontal="center"/>
    </xf>
    <xf numFmtId="2" fontId="2" fillId="0" borderId="72" xfId="0" applyNumberFormat="1" applyFont="1" applyFill="1" applyBorder="1"/>
    <xf numFmtId="2" fontId="2" fillId="0" borderId="50" xfId="0" applyNumberFormat="1" applyFont="1" applyFill="1" applyBorder="1" applyAlignment="1">
      <alignment horizontal="center" vertical="center"/>
    </xf>
    <xf numFmtId="2" fontId="2" fillId="0" borderId="73" xfId="0" applyNumberFormat="1" applyFont="1" applyFill="1" applyBorder="1" applyAlignment="1">
      <alignment vertical="center"/>
    </xf>
    <xf numFmtId="2" fontId="2" fillId="0" borderId="50" xfId="0" applyNumberFormat="1" applyFont="1" applyFill="1" applyBorder="1" applyAlignment="1">
      <alignment horizontal="center"/>
    </xf>
    <xf numFmtId="2" fontId="2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 vertical="center"/>
    </xf>
    <xf numFmtId="2" fontId="9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 vertical="center"/>
    </xf>
    <xf numFmtId="2" fontId="10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/>
    </xf>
    <xf numFmtId="2" fontId="10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/>
    </xf>
    <xf numFmtId="2" fontId="9" fillId="0" borderId="73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2" fontId="9" fillId="0" borderId="73" xfId="0" applyNumberFormat="1" applyFont="1" applyBorder="1"/>
    <xf numFmtId="2" fontId="9" fillId="0" borderId="56" xfId="0" applyNumberFormat="1" applyFont="1" applyBorder="1" applyAlignment="1">
      <alignment horizontal="center"/>
    </xf>
    <xf numFmtId="2" fontId="9" fillId="0" borderId="31" xfId="0" applyNumberFormat="1" applyFont="1" applyBorder="1"/>
    <xf numFmtId="0" fontId="6" fillId="0" borderId="18" xfId="0" applyFont="1" applyBorder="1" applyAlignment="1">
      <alignment horizontal="center"/>
    </xf>
    <xf numFmtId="4" fontId="2" fillId="0" borderId="74" xfId="0" applyNumberFormat="1" applyFont="1" applyBorder="1"/>
    <xf numFmtId="4" fontId="2" fillId="0" borderId="75" xfId="0" applyNumberFormat="1" applyFont="1" applyBorder="1"/>
    <xf numFmtId="4" fontId="2" fillId="0" borderId="76" xfId="0" applyNumberFormat="1" applyFont="1" applyBorder="1"/>
    <xf numFmtId="2" fontId="2" fillId="7" borderId="50" xfId="0" applyNumberFormat="1" applyFont="1" applyFill="1" applyBorder="1" applyAlignment="1">
      <alignment horizontal="center"/>
    </xf>
    <xf numFmtId="2" fontId="2" fillId="7" borderId="73" xfId="0" applyNumberFormat="1" applyFont="1" applyFill="1" applyBorder="1"/>
    <xf numFmtId="2" fontId="14" fillId="5" borderId="22" xfId="0" applyNumberFormat="1" applyFont="1" applyFill="1" applyBorder="1" applyAlignment="1">
      <alignment horizontal="center"/>
    </xf>
    <xf numFmtId="1" fontId="14" fillId="5" borderId="23" xfId="0" applyNumberFormat="1" applyFont="1" applyFill="1" applyBorder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" fontId="9" fillId="5" borderId="23" xfId="0" applyNumberFormat="1" applyFont="1" applyFill="1" applyBorder="1" applyAlignment="1">
      <alignment horizontal="center"/>
    </xf>
    <xf numFmtId="2" fontId="9" fillId="5" borderId="27" xfId="0" applyNumberFormat="1" applyFont="1" applyFill="1" applyBorder="1" applyAlignment="1">
      <alignment horizontal="center"/>
    </xf>
    <xf numFmtId="1" fontId="9" fillId="5" borderId="28" xfId="0" applyNumberFormat="1" applyFont="1" applyFill="1" applyBorder="1" applyAlignment="1">
      <alignment horizontal="center"/>
    </xf>
    <xf numFmtId="2" fontId="9" fillId="5" borderId="18" xfId="0" applyNumberFormat="1" applyFont="1" applyFill="1" applyBorder="1" applyAlignment="1">
      <alignment horizontal="center"/>
    </xf>
    <xf numFmtId="0" fontId="23" fillId="0" borderId="0" xfId="0" applyFont="1" applyFill="1"/>
    <xf numFmtId="0" fontId="23" fillId="7" borderId="0" xfId="0" applyFont="1" applyFill="1"/>
    <xf numFmtId="0" fontId="34" fillId="7" borderId="0" xfId="0" applyFont="1" applyFill="1" applyAlignment="1">
      <alignment horizontal="left"/>
    </xf>
    <xf numFmtId="2" fontId="10" fillId="0" borderId="0" xfId="0" applyNumberFormat="1" applyFont="1" applyFill="1" applyBorder="1"/>
    <xf numFmtId="0" fontId="10" fillId="0" borderId="0" xfId="0" applyFont="1" applyFill="1" applyBorder="1"/>
    <xf numFmtId="0" fontId="10" fillId="7" borderId="0" xfId="0" applyFont="1" applyFill="1"/>
    <xf numFmtId="0" fontId="0" fillId="0" borderId="0" xfId="0" applyFill="1"/>
    <xf numFmtId="0" fontId="34" fillId="0" borderId="0" xfId="0" applyFont="1" applyFill="1" applyAlignment="1">
      <alignment horizontal="left"/>
    </xf>
    <xf numFmtId="0" fontId="10" fillId="0" borderId="0" xfId="0" applyFont="1" applyFill="1"/>
    <xf numFmtId="0" fontId="17" fillId="7" borderId="0" xfId="0" applyFont="1" applyFill="1"/>
    <xf numFmtId="0" fontId="17" fillId="7" borderId="0" xfId="0" applyFont="1" applyFill="1" applyAlignment="1">
      <alignment horizontal="left"/>
    </xf>
    <xf numFmtId="0" fontId="35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ill="1" applyAlignment="1">
      <alignment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7" fillId="0" borderId="0" xfId="0" applyFont="1" applyFill="1"/>
    <xf numFmtId="0" fontId="23" fillId="0" borderId="0" xfId="0" applyFont="1"/>
    <xf numFmtId="0" fontId="17" fillId="0" borderId="0" xfId="0" applyFont="1"/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wrapText="1"/>
    </xf>
    <xf numFmtId="0" fontId="26" fillId="0" borderId="44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14" fillId="0" borderId="55" xfId="0" applyFont="1" applyFill="1" applyBorder="1" applyAlignment="1">
      <alignment horizontal="center" wrapText="1"/>
    </xf>
    <xf numFmtId="0" fontId="14" fillId="0" borderId="49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wrapText="1"/>
    </xf>
    <xf numFmtId="0" fontId="2" fillId="5" borderId="60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2" fillId="0" borderId="60" xfId="0" applyFont="1" applyFill="1" applyBorder="1" applyAlignment="1">
      <alignment horizont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31" fillId="11" borderId="61" xfId="0" applyFont="1" applyFill="1" applyBorder="1" applyAlignment="1">
      <alignment horizontal="center" vertical="center" wrapText="1"/>
    </xf>
    <xf numFmtId="0" fontId="31" fillId="11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wrapText="1"/>
    </xf>
    <xf numFmtId="0" fontId="26" fillId="0" borderId="3" xfId="0" applyFont="1" applyFill="1" applyBorder="1" applyAlignment="1">
      <alignment horizontal="center" wrapText="1"/>
    </xf>
    <xf numFmtId="0" fontId="14" fillId="0" borderId="69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wrapText="1"/>
    </xf>
    <xf numFmtId="0" fontId="2" fillId="0" borderId="68" xfId="0" applyFont="1" applyFill="1" applyBorder="1" applyAlignment="1">
      <alignment horizontal="center" wrapText="1"/>
    </xf>
    <xf numFmtId="0" fontId="33" fillId="5" borderId="0" xfId="0" applyFont="1" applyFill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15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2" fontId="37" fillId="0" borderId="73" xfId="0" applyNumberFormat="1" applyFont="1" applyFill="1" applyBorder="1"/>
    <xf numFmtId="2" fontId="37" fillId="0" borderId="73" xfId="0" applyNumberFormat="1" applyFont="1" applyFill="1" applyBorder="1" applyAlignment="1">
      <alignment vertical="center"/>
    </xf>
    <xf numFmtId="2" fontId="37" fillId="0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FF99FF"/>
      <color rgb="FFCC99FF"/>
      <color rgb="FF0000FF"/>
      <color rgb="FFFF00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1" sqref="S3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350" t="s">
        <v>0</v>
      </c>
      <c r="B1" s="350"/>
      <c r="G1" s="1"/>
      <c r="H1" s="2"/>
      <c r="I1" s="2"/>
      <c r="J1" s="2"/>
      <c r="K1" s="118"/>
      <c r="L1" s="3"/>
      <c r="M1" s="4"/>
    </row>
    <row r="2" spans="1:15" ht="19.5" thickBot="1" x14ac:dyDescent="0.35">
      <c r="A2" s="351" t="s">
        <v>35</v>
      </c>
      <c r="B2" s="352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353" t="s">
        <v>36</v>
      </c>
      <c r="C3" s="354"/>
      <c r="D3" s="9"/>
      <c r="E3" s="355" t="s">
        <v>37</v>
      </c>
      <c r="F3" s="356"/>
      <c r="G3" s="10"/>
      <c r="H3" s="357" t="s">
        <v>2</v>
      </c>
      <c r="I3" s="11"/>
      <c r="J3" s="342" t="s">
        <v>3</v>
      </c>
      <c r="K3" s="343"/>
      <c r="L3" s="338" t="s">
        <v>4</v>
      </c>
      <c r="M3" s="339"/>
      <c r="N3" s="340" t="s">
        <v>5</v>
      </c>
      <c r="O3" s="34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358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344" t="s">
        <v>40</v>
      </c>
      <c r="O11" s="345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346" t="s">
        <v>41</v>
      </c>
      <c r="O16" s="347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348" t="s">
        <v>42</v>
      </c>
      <c r="O18" s="349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5.5" customHeight="1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5.5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337" t="s">
        <v>34</v>
      </c>
      <c r="F34" s="337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ref="A10:F28">
    <sortCondition ref="A10:A28"/>
  </sortState>
  <mergeCells count="12">
    <mergeCell ref="A1:B1"/>
    <mergeCell ref="A2:B2"/>
    <mergeCell ref="B3:C3"/>
    <mergeCell ref="E3:F3"/>
    <mergeCell ref="H3:H4"/>
    <mergeCell ref="E34:F34"/>
    <mergeCell ref="L3:M3"/>
    <mergeCell ref="N3:O3"/>
    <mergeCell ref="J3:K3"/>
    <mergeCell ref="N11:O11"/>
    <mergeCell ref="N16:O16"/>
    <mergeCell ref="N18:O18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X41"/>
  <sheetViews>
    <sheetView zoomScale="85" zoomScaleNormal="85" workbookViewId="0">
      <selection activeCell="H27" sqref="H27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94" t="s">
        <v>53</v>
      </c>
      <c r="C1" s="394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51">
        <v>44507</v>
      </c>
      <c r="C2" s="352"/>
      <c r="F2" s="365" t="s">
        <v>1</v>
      </c>
      <c r="G2" s="365"/>
      <c r="H2" s="365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53" t="s">
        <v>93</v>
      </c>
      <c r="D3" s="354"/>
      <c r="E3" s="9"/>
      <c r="F3" s="355" t="s">
        <v>94</v>
      </c>
      <c r="G3" s="356"/>
      <c r="H3" s="10"/>
      <c r="I3" s="357" t="s">
        <v>2</v>
      </c>
      <c r="J3" s="11"/>
      <c r="K3" s="342" t="s">
        <v>86</v>
      </c>
      <c r="L3" s="343"/>
      <c r="M3" s="338" t="s">
        <v>4</v>
      </c>
      <c r="N3" s="339"/>
      <c r="O3" s="340" t="s">
        <v>5</v>
      </c>
      <c r="P3" s="341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97</v>
      </c>
      <c r="C5" s="240"/>
      <c r="D5" s="23"/>
      <c r="E5" s="24"/>
      <c r="F5" s="240">
        <v>58.39</v>
      </c>
      <c r="G5" s="25">
        <v>5</v>
      </c>
      <c r="H5" s="174">
        <f t="shared" ref="H5:H27" si="0">F5+C5</f>
        <v>58.39</v>
      </c>
      <c r="I5" s="27">
        <f t="shared" ref="I5:I27" si="1">G5+D5</f>
        <v>5</v>
      </c>
      <c r="J5" s="28"/>
      <c r="K5" s="207">
        <v>58.39</v>
      </c>
      <c r="L5" s="208">
        <v>5</v>
      </c>
      <c r="M5" s="280">
        <f>K5-H5</f>
        <v>0</v>
      </c>
      <c r="N5" s="281">
        <f>L5-I5</f>
        <v>0</v>
      </c>
      <c r="O5" s="395"/>
      <c r="P5" s="377"/>
    </row>
    <row r="6" spans="2:24" ht="39" customHeight="1" thickTop="1" thickBot="1" x14ac:dyDescent="0.35">
      <c r="B6" s="21" t="s">
        <v>63</v>
      </c>
      <c r="C6" s="240"/>
      <c r="D6" s="23"/>
      <c r="E6" s="24"/>
      <c r="F6" s="240">
        <v>728.07</v>
      </c>
      <c r="G6" s="25">
        <v>57</v>
      </c>
      <c r="H6" s="174">
        <f t="shared" si="0"/>
        <v>728.07</v>
      </c>
      <c r="I6" s="27">
        <f t="shared" si="1"/>
        <v>57</v>
      </c>
      <c r="J6" s="28"/>
      <c r="K6" s="207">
        <v>728.07</v>
      </c>
      <c r="L6" s="208">
        <v>57</v>
      </c>
      <c r="M6" s="282">
        <f t="shared" ref="M6:N22" si="2">K6-H6</f>
        <v>0</v>
      </c>
      <c r="N6" s="283">
        <f t="shared" si="2"/>
        <v>0</v>
      </c>
      <c r="O6" s="396"/>
      <c r="P6" s="369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40"/>
      <c r="D7" s="23"/>
      <c r="E7" s="24"/>
      <c r="F7" s="240">
        <v>267.23</v>
      </c>
      <c r="G7" s="25">
        <v>21</v>
      </c>
      <c r="H7" s="174">
        <f t="shared" si="0"/>
        <v>267.23</v>
      </c>
      <c r="I7" s="27">
        <f t="shared" si="1"/>
        <v>21</v>
      </c>
      <c r="J7" s="28"/>
      <c r="K7" s="207">
        <v>267.23</v>
      </c>
      <c r="L7" s="208">
        <v>21</v>
      </c>
      <c r="M7" s="284">
        <f t="shared" si="2"/>
        <v>0</v>
      </c>
      <c r="N7" s="285">
        <f t="shared" si="2"/>
        <v>0</v>
      </c>
      <c r="O7" s="190"/>
      <c r="P7" s="161"/>
    </row>
    <row r="8" spans="2:24" ht="18" hidden="1" thickTop="1" x14ac:dyDescent="0.3">
      <c r="B8" s="21" t="s">
        <v>13</v>
      </c>
      <c r="C8" s="240"/>
      <c r="D8" s="23"/>
      <c r="E8" s="24"/>
      <c r="F8" s="240"/>
      <c r="G8" s="25"/>
      <c r="H8" s="174">
        <f t="shared" si="0"/>
        <v>0</v>
      </c>
      <c r="I8" s="27">
        <f t="shared" si="1"/>
        <v>0</v>
      </c>
      <c r="J8" s="28"/>
      <c r="K8" s="207"/>
      <c r="L8" s="208"/>
      <c r="M8" s="284">
        <f t="shared" si="2"/>
        <v>0</v>
      </c>
      <c r="N8" s="285">
        <f t="shared" si="2"/>
        <v>0</v>
      </c>
      <c r="O8" s="393"/>
      <c r="P8" s="381"/>
    </row>
    <row r="9" spans="2:24" ht="24" customHeight="1" x14ac:dyDescent="0.3">
      <c r="B9" s="21" t="s">
        <v>91</v>
      </c>
      <c r="C9" s="240"/>
      <c r="D9" s="23"/>
      <c r="E9" s="24"/>
      <c r="F9" s="240">
        <v>90</v>
      </c>
      <c r="G9" s="25">
        <v>9</v>
      </c>
      <c r="H9" s="174">
        <f t="shared" si="0"/>
        <v>90</v>
      </c>
      <c r="I9" s="171">
        <f t="shared" si="1"/>
        <v>9</v>
      </c>
      <c r="J9" s="28"/>
      <c r="K9" s="207">
        <v>90</v>
      </c>
      <c r="L9" s="208">
        <v>9</v>
      </c>
      <c r="M9" s="284">
        <f t="shared" si="2"/>
        <v>0</v>
      </c>
      <c r="N9" s="285">
        <f t="shared" si="2"/>
        <v>0</v>
      </c>
      <c r="O9" s="260"/>
      <c r="P9" s="132"/>
    </row>
    <row r="10" spans="2:24" ht="23.25" customHeight="1" x14ac:dyDescent="0.3">
      <c r="B10" s="21" t="s">
        <v>92</v>
      </c>
      <c r="C10" s="240"/>
      <c r="D10" s="23"/>
      <c r="E10" s="24"/>
      <c r="F10" s="240">
        <v>90</v>
      </c>
      <c r="G10" s="25">
        <v>9</v>
      </c>
      <c r="H10" s="174">
        <f t="shared" si="0"/>
        <v>90</v>
      </c>
      <c r="I10" s="171">
        <f t="shared" si="1"/>
        <v>9</v>
      </c>
      <c r="J10" s="28"/>
      <c r="K10" s="207">
        <v>90</v>
      </c>
      <c r="L10" s="208">
        <v>9</v>
      </c>
      <c r="M10" s="284">
        <f t="shared" si="2"/>
        <v>0</v>
      </c>
      <c r="N10" s="285">
        <f t="shared" si="2"/>
        <v>0</v>
      </c>
      <c r="O10" s="386"/>
      <c r="P10" s="371"/>
    </row>
    <row r="11" spans="2:24" ht="23.25" customHeight="1" x14ac:dyDescent="0.25">
      <c r="B11" s="164" t="s">
        <v>69</v>
      </c>
      <c r="C11" s="240">
        <v>7484.17</v>
      </c>
      <c r="D11" s="23">
        <v>317</v>
      </c>
      <c r="E11" s="24"/>
      <c r="F11" s="240"/>
      <c r="G11" s="25"/>
      <c r="H11" s="237">
        <f t="shared" si="0"/>
        <v>7484.17</v>
      </c>
      <c r="I11" s="171">
        <f t="shared" si="1"/>
        <v>317</v>
      </c>
      <c r="J11" s="28"/>
      <c r="K11" s="207">
        <v>7484.17</v>
      </c>
      <c r="L11" s="208">
        <v>317</v>
      </c>
      <c r="M11" s="284">
        <f t="shared" si="2"/>
        <v>0</v>
      </c>
      <c r="N11" s="285">
        <f t="shared" si="2"/>
        <v>0</v>
      </c>
      <c r="O11" s="261"/>
      <c r="P11" s="239"/>
    </row>
    <row r="12" spans="2:24" ht="24" customHeight="1" thickBot="1" x14ac:dyDescent="0.35">
      <c r="B12" s="21" t="s">
        <v>15</v>
      </c>
      <c r="C12" s="240">
        <v>672.34</v>
      </c>
      <c r="D12" s="23">
        <v>28</v>
      </c>
      <c r="E12" s="24"/>
      <c r="F12" s="240"/>
      <c r="G12" s="25"/>
      <c r="H12" s="176">
        <f t="shared" si="0"/>
        <v>672.34</v>
      </c>
      <c r="I12" s="171">
        <f t="shared" si="1"/>
        <v>28</v>
      </c>
      <c r="J12" s="28"/>
      <c r="K12" s="212">
        <v>668.3</v>
      </c>
      <c r="L12" s="213">
        <v>28</v>
      </c>
      <c r="M12" s="284">
        <f t="shared" si="2"/>
        <v>-4.0400000000000773</v>
      </c>
      <c r="N12" s="285">
        <f t="shared" si="2"/>
        <v>0</v>
      </c>
      <c r="O12" s="262"/>
      <c r="P12" s="136"/>
    </row>
    <row r="13" spans="2:24" ht="24" customHeight="1" thickBot="1" x14ac:dyDescent="0.35">
      <c r="B13" s="21" t="s">
        <v>38</v>
      </c>
      <c r="C13" s="240"/>
      <c r="D13" s="23"/>
      <c r="E13" s="24"/>
      <c r="F13" s="240">
        <v>8165.92</v>
      </c>
      <c r="G13" s="25">
        <v>247</v>
      </c>
      <c r="H13" s="176">
        <f t="shared" si="0"/>
        <v>8165.92</v>
      </c>
      <c r="I13" s="171">
        <f t="shared" si="1"/>
        <v>247</v>
      </c>
      <c r="J13" s="28"/>
      <c r="K13" s="212">
        <v>8165.92</v>
      </c>
      <c r="L13" s="213">
        <v>247</v>
      </c>
      <c r="M13" s="284">
        <f t="shared" si="2"/>
        <v>0</v>
      </c>
      <c r="N13" s="285">
        <f t="shared" si="2"/>
        <v>0</v>
      </c>
      <c r="O13" s="263"/>
      <c r="P13" s="138"/>
    </row>
    <row r="14" spans="2:24" ht="24" customHeight="1" thickBot="1" x14ac:dyDescent="0.35">
      <c r="B14" s="21" t="s">
        <v>96</v>
      </c>
      <c r="C14" s="240"/>
      <c r="D14" s="23"/>
      <c r="E14" s="24"/>
      <c r="F14" s="240">
        <v>615.84</v>
      </c>
      <c r="G14" s="25">
        <v>20</v>
      </c>
      <c r="H14" s="176">
        <f t="shared" si="0"/>
        <v>615.84</v>
      </c>
      <c r="I14" s="171">
        <f t="shared" si="1"/>
        <v>20</v>
      </c>
      <c r="J14" s="28"/>
      <c r="K14" s="212">
        <v>615.84</v>
      </c>
      <c r="L14" s="213">
        <v>20</v>
      </c>
      <c r="M14" s="284">
        <f t="shared" si="2"/>
        <v>0</v>
      </c>
      <c r="N14" s="285">
        <f t="shared" si="2"/>
        <v>0</v>
      </c>
      <c r="O14" s="387"/>
      <c r="P14" s="360"/>
    </row>
    <row r="15" spans="2:24" ht="24" hidden="1" customHeight="1" thickBot="1" x14ac:dyDescent="0.35">
      <c r="B15" s="21" t="s">
        <v>19</v>
      </c>
      <c r="C15" s="240"/>
      <c r="D15" s="23"/>
      <c r="E15" s="24"/>
      <c r="F15" s="240"/>
      <c r="G15" s="25"/>
      <c r="H15" s="176">
        <f t="shared" si="0"/>
        <v>0</v>
      </c>
      <c r="I15" s="171">
        <f t="shared" si="1"/>
        <v>0</v>
      </c>
      <c r="J15" s="28"/>
      <c r="K15" s="212"/>
      <c r="L15" s="213"/>
      <c r="M15" s="284">
        <f t="shared" si="2"/>
        <v>0</v>
      </c>
      <c r="N15" s="285">
        <f t="shared" si="2"/>
        <v>0</v>
      </c>
      <c r="O15" s="264"/>
      <c r="P15" s="140"/>
    </row>
    <row r="16" spans="2:24" ht="24" hidden="1" customHeight="1" thickBot="1" x14ac:dyDescent="0.35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1"/>
        <v>0</v>
      </c>
      <c r="J16" s="28"/>
      <c r="K16" s="212"/>
      <c r="L16" s="213"/>
      <c r="M16" s="284">
        <f t="shared" si="2"/>
        <v>0</v>
      </c>
      <c r="N16" s="285">
        <f t="shared" si="2"/>
        <v>0</v>
      </c>
      <c r="O16" s="265"/>
      <c r="P16" s="142"/>
    </row>
    <row r="17" spans="2:16" ht="24" hidden="1" customHeight="1" thickBot="1" x14ac:dyDescent="0.35">
      <c r="B17" s="21" t="s">
        <v>54</v>
      </c>
      <c r="C17" s="240"/>
      <c r="D17" s="23"/>
      <c r="E17" s="24"/>
      <c r="F17" s="240"/>
      <c r="G17" s="25"/>
      <c r="H17" s="176">
        <f t="shared" si="0"/>
        <v>0</v>
      </c>
      <c r="I17" s="171">
        <f t="shared" si="1"/>
        <v>0</v>
      </c>
      <c r="J17" s="28"/>
      <c r="K17" s="212"/>
      <c r="L17" s="213"/>
      <c r="M17" s="284">
        <f t="shared" si="2"/>
        <v>0</v>
      </c>
      <c r="N17" s="285">
        <f t="shared" si="2"/>
        <v>0</v>
      </c>
      <c r="O17" s="266"/>
      <c r="P17" s="144"/>
    </row>
    <row r="18" spans="2:16" ht="24" customHeight="1" thickBot="1" x14ac:dyDescent="0.35">
      <c r="B18" s="21" t="s">
        <v>18</v>
      </c>
      <c r="C18" s="240"/>
      <c r="D18" s="23"/>
      <c r="E18" s="24"/>
      <c r="F18" s="240">
        <v>2301.7800000000002</v>
      </c>
      <c r="G18" s="25">
        <v>507</v>
      </c>
      <c r="H18" s="176">
        <f t="shared" si="0"/>
        <v>2301.7800000000002</v>
      </c>
      <c r="I18" s="171">
        <f t="shared" si="1"/>
        <v>507</v>
      </c>
      <c r="J18" s="28"/>
      <c r="K18" s="212">
        <v>2301.7800000000002</v>
      </c>
      <c r="L18" s="213">
        <v>507</v>
      </c>
      <c r="M18" s="284">
        <f t="shared" si="2"/>
        <v>0</v>
      </c>
      <c r="N18" s="285">
        <f t="shared" si="2"/>
        <v>0</v>
      </c>
      <c r="O18" s="267"/>
      <c r="P18" s="146"/>
    </row>
    <row r="19" spans="2:16" ht="24" hidden="1" customHeight="1" thickBot="1" x14ac:dyDescent="0.3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1"/>
        <v>0</v>
      </c>
      <c r="J19" s="5"/>
      <c r="K19" s="212"/>
      <c r="L19" s="213"/>
      <c r="M19" s="284">
        <f t="shared" si="2"/>
        <v>0</v>
      </c>
      <c r="N19" s="285">
        <f t="shared" si="2"/>
        <v>0</v>
      </c>
      <c r="O19" s="388"/>
      <c r="P19" s="362"/>
    </row>
    <row r="20" spans="2:16" ht="24" hidden="1" customHeight="1" thickBot="1" x14ac:dyDescent="0.35">
      <c r="B20" s="21" t="s">
        <v>21</v>
      </c>
      <c r="C20" s="240"/>
      <c r="D20" s="23"/>
      <c r="E20" s="24"/>
      <c r="F20" s="240"/>
      <c r="G20" s="25"/>
      <c r="H20" s="176">
        <f t="shared" si="0"/>
        <v>0</v>
      </c>
      <c r="I20" s="171">
        <f t="shared" si="1"/>
        <v>0</v>
      </c>
      <c r="J20" s="28"/>
      <c r="K20" s="212"/>
      <c r="L20" s="213"/>
      <c r="M20" s="284">
        <f t="shared" si="2"/>
        <v>0</v>
      </c>
      <c r="N20" s="285">
        <f t="shared" si="2"/>
        <v>0</v>
      </c>
      <c r="O20" s="268"/>
      <c r="P20" s="148"/>
    </row>
    <row r="21" spans="2:16" ht="24" customHeight="1" thickBot="1" x14ac:dyDescent="0.35">
      <c r="B21" s="21" t="s">
        <v>23</v>
      </c>
      <c r="C21" s="240"/>
      <c r="D21" s="23"/>
      <c r="E21" s="24"/>
      <c r="F21" s="240">
        <v>5229.7</v>
      </c>
      <c r="G21" s="25">
        <v>18</v>
      </c>
      <c r="H21" s="176">
        <f t="shared" si="0"/>
        <v>5229.7</v>
      </c>
      <c r="I21" s="171">
        <f t="shared" si="1"/>
        <v>18</v>
      </c>
      <c r="J21" s="28"/>
      <c r="K21" s="212">
        <v>5229.7</v>
      </c>
      <c r="L21" s="213">
        <v>180</v>
      </c>
      <c r="M21" s="284">
        <f t="shared" si="2"/>
        <v>0</v>
      </c>
      <c r="N21" s="285">
        <f t="shared" si="2"/>
        <v>162</v>
      </c>
      <c r="O21" s="389"/>
      <c r="P21" s="367"/>
    </row>
    <row r="22" spans="2:16" ht="37.5" customHeight="1" thickBot="1" x14ac:dyDescent="0.35">
      <c r="B22" s="21" t="s">
        <v>22</v>
      </c>
      <c r="C22" s="240">
        <v>32990.639999999999</v>
      </c>
      <c r="D22" s="23">
        <v>1212</v>
      </c>
      <c r="E22" s="24"/>
      <c r="F22" s="240"/>
      <c r="G22" s="25"/>
      <c r="H22" s="176">
        <f t="shared" si="0"/>
        <v>32990.639999999999</v>
      </c>
      <c r="I22" s="171">
        <f t="shared" si="1"/>
        <v>1212</v>
      </c>
      <c r="J22" s="28"/>
      <c r="K22" s="212">
        <v>32990.6</v>
      </c>
      <c r="L22" s="213">
        <v>1212</v>
      </c>
      <c r="M22" s="286">
        <f t="shared" si="2"/>
        <v>-4.0000000000873115E-2</v>
      </c>
      <c r="N22" s="287">
        <f t="shared" si="2"/>
        <v>0</v>
      </c>
      <c r="O22" s="390"/>
      <c r="P22" s="391"/>
    </row>
    <row r="23" spans="2:16" ht="24" customHeight="1" thickBot="1" x14ac:dyDescent="0.35">
      <c r="B23" s="21" t="s">
        <v>24</v>
      </c>
      <c r="C23" s="240">
        <v>910.15</v>
      </c>
      <c r="D23" s="23">
        <v>43</v>
      </c>
      <c r="E23" s="24"/>
      <c r="F23" s="240"/>
      <c r="G23" s="25"/>
      <c r="H23" s="176">
        <f t="shared" si="0"/>
        <v>910.15</v>
      </c>
      <c r="I23" s="171">
        <f t="shared" si="1"/>
        <v>43</v>
      </c>
      <c r="J23" s="28"/>
      <c r="K23" s="216">
        <v>909.4</v>
      </c>
      <c r="L23" s="217">
        <v>43</v>
      </c>
      <c r="M23" s="284">
        <f t="shared" ref="M23:N36" si="3">K23-H23</f>
        <v>-0.75</v>
      </c>
      <c r="N23" s="285">
        <f t="shared" si="3"/>
        <v>0</v>
      </c>
      <c r="O23" s="269"/>
      <c r="P23" s="192"/>
    </row>
    <row r="24" spans="2:16" ht="24" hidden="1" customHeight="1" thickBot="1" x14ac:dyDescent="0.35">
      <c r="B24" s="21" t="s">
        <v>26</v>
      </c>
      <c r="C24" s="240"/>
      <c r="D24" s="23"/>
      <c r="E24" s="24"/>
      <c r="F24" s="240"/>
      <c r="G24" s="25"/>
      <c r="H24" s="176">
        <f t="shared" si="0"/>
        <v>0</v>
      </c>
      <c r="I24" s="171">
        <f t="shared" si="1"/>
        <v>0</v>
      </c>
      <c r="J24" s="28"/>
      <c r="K24" s="216"/>
      <c r="L24" s="217"/>
      <c r="M24" s="284">
        <f t="shared" si="3"/>
        <v>0</v>
      </c>
      <c r="N24" s="285">
        <f t="shared" si="3"/>
        <v>0</v>
      </c>
      <c r="O24" s="270"/>
      <c r="P24" s="194"/>
    </row>
    <row r="25" spans="2:16" ht="23.25" customHeight="1" thickBot="1" x14ac:dyDescent="0.35">
      <c r="B25" s="21" t="s">
        <v>25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1"/>
        <v>0</v>
      </c>
      <c r="J25" s="28"/>
      <c r="K25" s="218"/>
      <c r="L25" s="213"/>
      <c r="M25" s="288">
        <f t="shared" si="3"/>
        <v>0</v>
      </c>
      <c r="N25" s="289">
        <f t="shared" si="3"/>
        <v>0</v>
      </c>
      <c r="O25" s="392"/>
      <c r="P25" s="375"/>
    </row>
    <row r="26" spans="2:16" ht="24" hidden="1" customHeight="1" thickBot="1" x14ac:dyDescent="0.35">
      <c r="B26" s="21" t="s">
        <v>27</v>
      </c>
      <c r="C26" s="240"/>
      <c r="D26" s="23"/>
      <c r="E26" s="24"/>
      <c r="F26" s="245"/>
      <c r="G26" s="48"/>
      <c r="H26" s="177">
        <f t="shared" si="0"/>
        <v>0</v>
      </c>
      <c r="I26" s="172">
        <f t="shared" si="1"/>
        <v>0</v>
      </c>
      <c r="J26" s="28"/>
      <c r="K26" s="218"/>
      <c r="L26" s="213"/>
      <c r="M26" s="290">
        <f t="shared" si="3"/>
        <v>0</v>
      </c>
      <c r="N26" s="291">
        <f t="shared" si="3"/>
        <v>0</v>
      </c>
      <c r="O26" s="271"/>
      <c r="P26" s="196"/>
    </row>
    <row r="27" spans="2:16" ht="24" customHeight="1" thickBot="1" x14ac:dyDescent="0.35">
      <c r="B27" s="21" t="s">
        <v>29</v>
      </c>
      <c r="C27" s="241"/>
      <c r="D27" s="238"/>
      <c r="E27" s="24"/>
      <c r="F27" s="245">
        <v>431.79</v>
      </c>
      <c r="G27" s="48">
        <v>17</v>
      </c>
      <c r="H27" s="177">
        <f t="shared" si="0"/>
        <v>431.79</v>
      </c>
      <c r="I27" s="172">
        <f t="shared" si="1"/>
        <v>17</v>
      </c>
      <c r="J27" s="28"/>
      <c r="K27" s="218">
        <v>431.79</v>
      </c>
      <c r="L27" s="213">
        <v>17</v>
      </c>
      <c r="M27" s="290">
        <f t="shared" si="3"/>
        <v>0</v>
      </c>
      <c r="N27" s="291">
        <f t="shared" si="3"/>
        <v>0</v>
      </c>
      <c r="O27" s="272"/>
      <c r="P27" s="96"/>
    </row>
    <row r="28" spans="2:16" ht="24" hidden="1" customHeight="1" thickBot="1" x14ac:dyDescent="0.3">
      <c r="B28" s="163" t="s">
        <v>58</v>
      </c>
      <c r="C28" s="240"/>
      <c r="D28" s="23"/>
      <c r="E28" s="24"/>
      <c r="F28" s="245"/>
      <c r="G28" s="48"/>
      <c r="H28" s="177">
        <f t="shared" ref="H28:I31" si="4">F28+C28</f>
        <v>0</v>
      </c>
      <c r="I28" s="172">
        <f t="shared" si="4"/>
        <v>0</v>
      </c>
      <c r="J28" s="28"/>
      <c r="K28" s="218"/>
      <c r="L28" s="213"/>
      <c r="M28" s="290">
        <f t="shared" si="3"/>
        <v>0</v>
      </c>
      <c r="N28" s="291">
        <f t="shared" si="3"/>
        <v>0</v>
      </c>
      <c r="O28" s="272"/>
      <c r="P28" s="96"/>
    </row>
    <row r="29" spans="2:16" ht="24" hidden="1" customHeight="1" thickBot="1" x14ac:dyDescent="0.35">
      <c r="B29" s="21" t="s">
        <v>28</v>
      </c>
      <c r="C29" s="242"/>
      <c r="D29" s="42"/>
      <c r="E29" s="24"/>
      <c r="F29" s="245"/>
      <c r="G29" s="48"/>
      <c r="H29" s="177">
        <f t="shared" si="4"/>
        <v>0</v>
      </c>
      <c r="I29" s="172">
        <f t="shared" si="4"/>
        <v>0</v>
      </c>
      <c r="J29" s="28"/>
      <c r="K29" s="218"/>
      <c r="L29" s="213"/>
      <c r="M29" s="290">
        <f t="shared" si="3"/>
        <v>0</v>
      </c>
      <c r="N29" s="291">
        <f t="shared" si="3"/>
        <v>0</v>
      </c>
      <c r="O29" s="273"/>
      <c r="P29" s="98"/>
    </row>
    <row r="30" spans="2:16" ht="24" hidden="1" customHeight="1" thickBot="1" x14ac:dyDescent="0.35">
      <c r="B30" s="51" t="s">
        <v>30</v>
      </c>
      <c r="C30" s="243"/>
      <c r="D30" s="167"/>
      <c r="E30" s="54"/>
      <c r="F30" s="246"/>
      <c r="G30" s="56"/>
      <c r="H30" s="178">
        <f t="shared" si="4"/>
        <v>0</v>
      </c>
      <c r="I30" s="173">
        <f t="shared" si="4"/>
        <v>0</v>
      </c>
      <c r="J30" s="28"/>
      <c r="K30" s="218"/>
      <c r="L30" s="213"/>
      <c r="M30" s="290">
        <f t="shared" si="3"/>
        <v>0</v>
      </c>
      <c r="N30" s="291">
        <f t="shared" si="3"/>
        <v>0</v>
      </c>
      <c r="O30" s="274"/>
      <c r="P30" s="93"/>
    </row>
    <row r="31" spans="2:16" ht="24" hidden="1" customHeight="1" thickBot="1" x14ac:dyDescent="0.3">
      <c r="B31" s="165" t="s">
        <v>31</v>
      </c>
      <c r="C31" s="242"/>
      <c r="D31" s="42"/>
      <c r="E31" s="115"/>
      <c r="F31" s="246"/>
      <c r="G31" s="60"/>
      <c r="H31" s="178">
        <f t="shared" si="4"/>
        <v>0</v>
      </c>
      <c r="I31" s="173">
        <f t="shared" si="4"/>
        <v>0</v>
      </c>
      <c r="J31" s="28"/>
      <c r="K31" s="218"/>
      <c r="L31" s="213"/>
      <c r="M31" s="290">
        <f t="shared" si="3"/>
        <v>0</v>
      </c>
      <c r="N31" s="291">
        <f t="shared" si="3"/>
        <v>0</v>
      </c>
      <c r="O31" s="275"/>
      <c r="P31" s="100"/>
    </row>
    <row r="32" spans="2:16" ht="24" hidden="1" customHeight="1" thickBot="1" x14ac:dyDescent="0.25">
      <c r="B32" s="182" t="s">
        <v>66</v>
      </c>
      <c r="C32" s="240"/>
      <c r="D32" s="23"/>
      <c r="E32" s="59"/>
      <c r="F32" s="246"/>
      <c r="G32" s="60"/>
      <c r="H32" s="178">
        <f t="shared" ref="H32:I36" si="5">F32+C32</f>
        <v>0</v>
      </c>
      <c r="I32" s="173">
        <f t="shared" si="5"/>
        <v>0</v>
      </c>
      <c r="J32" s="28"/>
      <c r="K32" s="218"/>
      <c r="L32" s="213"/>
      <c r="M32" s="292">
        <f t="shared" si="3"/>
        <v>0</v>
      </c>
      <c r="N32" s="293">
        <f t="shared" si="3"/>
        <v>0</v>
      </c>
      <c r="O32" s="276"/>
      <c r="P32" s="198"/>
    </row>
    <row r="33" spans="2:16" ht="24.75" hidden="1" customHeight="1" thickBot="1" x14ac:dyDescent="0.3">
      <c r="B33" s="162" t="s">
        <v>52</v>
      </c>
      <c r="C33" s="240"/>
      <c r="D33" s="23"/>
      <c r="E33" s="59"/>
      <c r="F33" s="246"/>
      <c r="G33" s="60"/>
      <c r="H33" s="178">
        <f t="shared" si="5"/>
        <v>0</v>
      </c>
      <c r="I33" s="173">
        <f t="shared" si="5"/>
        <v>0</v>
      </c>
      <c r="J33" s="28"/>
      <c r="K33" s="218"/>
      <c r="L33" s="213"/>
      <c r="M33" s="288">
        <f t="shared" si="3"/>
        <v>0</v>
      </c>
      <c r="N33" s="289">
        <f t="shared" si="3"/>
        <v>0</v>
      </c>
      <c r="O33" s="277"/>
      <c r="P33" s="232"/>
    </row>
    <row r="34" spans="2:16" ht="17.25" hidden="1" x14ac:dyDescent="0.3">
      <c r="B34" s="165" t="s">
        <v>33</v>
      </c>
      <c r="C34" s="240"/>
      <c r="D34" s="23"/>
      <c r="E34" s="115"/>
      <c r="F34" s="246"/>
      <c r="G34" s="60"/>
      <c r="H34" s="178">
        <f t="shared" si="5"/>
        <v>0</v>
      </c>
      <c r="I34" s="173">
        <f t="shared" si="5"/>
        <v>0</v>
      </c>
      <c r="J34" s="28"/>
      <c r="K34" s="43"/>
      <c r="L34" s="121"/>
      <c r="M34" s="294">
        <f t="shared" si="3"/>
        <v>0</v>
      </c>
      <c r="N34" s="295">
        <f t="shared" si="3"/>
        <v>0</v>
      </c>
      <c r="O34" s="278"/>
      <c r="P34" s="200"/>
    </row>
    <row r="35" spans="2:16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5"/>
        <v>0</v>
      </c>
      <c r="I35" s="173">
        <f t="shared" si="5"/>
        <v>0</v>
      </c>
      <c r="J35" s="28"/>
      <c r="K35" s="43"/>
      <c r="L35" s="121"/>
      <c r="M35" s="294">
        <f t="shared" si="3"/>
        <v>0</v>
      </c>
      <c r="N35" s="295">
        <f t="shared" si="3"/>
        <v>0</v>
      </c>
      <c r="O35" s="275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5"/>
        <v>0</v>
      </c>
      <c r="I36" s="173">
        <f t="shared" si="5"/>
        <v>0</v>
      </c>
      <c r="J36" s="28"/>
      <c r="K36" s="69"/>
      <c r="L36" s="179"/>
      <c r="M36" s="296">
        <f t="shared" si="3"/>
        <v>0</v>
      </c>
      <c r="N36" s="297">
        <f t="shared" si="3"/>
        <v>0</v>
      </c>
      <c r="O36" s="279"/>
      <c r="P36" s="102"/>
    </row>
    <row r="37" spans="2:16" ht="16.5" thickBot="1" x14ac:dyDescent="0.3">
      <c r="B37" s="70"/>
      <c r="D37" s="72"/>
      <c r="F37" s="337" t="s">
        <v>34</v>
      </c>
      <c r="G37" s="337"/>
      <c r="H37" s="73">
        <f>SUM(H5:H30)</f>
        <v>60036.020000000004</v>
      </c>
      <c r="I37" s="74">
        <f>SUM(I5:I30)</f>
        <v>2510</v>
      </c>
      <c r="J37" s="75"/>
      <c r="K37" s="76">
        <f>SUM(K5:K35)</f>
        <v>60031.19</v>
      </c>
      <c r="L37" s="117">
        <f>SUM(L5:L35)</f>
        <v>2672</v>
      </c>
      <c r="O37" s="78"/>
    </row>
    <row r="38" spans="2:16" ht="15.75" thickBot="1" x14ac:dyDescent="0.3"/>
    <row r="39" spans="2:16" ht="17.25" x14ac:dyDescent="0.3">
      <c r="B39" s="248" t="s">
        <v>100</v>
      </c>
      <c r="C39" s="249"/>
      <c r="D39" s="250"/>
      <c r="E39" s="250"/>
      <c r="F39" s="251"/>
    </row>
    <row r="40" spans="2:16" ht="15.75" x14ac:dyDescent="0.25">
      <c r="B40" s="252" t="s">
        <v>98</v>
      </c>
      <c r="C40" s="253"/>
      <c r="D40" s="254"/>
      <c r="E40" s="254"/>
      <c r="F40" s="255"/>
    </row>
    <row r="41" spans="2:16" ht="16.5" thickBot="1" x14ac:dyDescent="0.3">
      <c r="B41" s="256" t="s">
        <v>99</v>
      </c>
      <c r="C41" s="257"/>
      <c r="D41" s="258"/>
      <c r="E41" s="258"/>
      <c r="F41" s="259"/>
    </row>
  </sheetData>
  <sortState ref="B5:L27">
    <sortCondition ref="B5:B27"/>
  </sortState>
  <mergeCells count="19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7:G37"/>
    <mergeCell ref="O10:P10"/>
    <mergeCell ref="O14:P14"/>
    <mergeCell ref="O19:P19"/>
    <mergeCell ref="O21:P21"/>
    <mergeCell ref="O22:P22"/>
    <mergeCell ref="O25:P25"/>
  </mergeCells>
  <pageMargins left="0.15748031496062992" right="0.15748031496062992" top="0.47244094488188981" bottom="0.74803149606299213" header="0.31496062992125984" footer="0.31496062992125984"/>
  <pageSetup scale="80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1"/>
  <sheetViews>
    <sheetView topLeftCell="A4" zoomScale="85" zoomScaleNormal="85" workbookViewId="0">
      <selection activeCell="N22" sqref="N22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12.85546875" style="71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25" customWidth="1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94" t="s">
        <v>53</v>
      </c>
      <c r="C1" s="394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21.75" thickBot="1" x14ac:dyDescent="0.4">
      <c r="B2" s="397">
        <v>44535</v>
      </c>
      <c r="C2" s="398"/>
      <c r="F2" s="365" t="s">
        <v>1</v>
      </c>
      <c r="G2" s="365"/>
      <c r="H2" s="365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53" t="s">
        <v>109</v>
      </c>
      <c r="D3" s="354"/>
      <c r="E3" s="9"/>
      <c r="F3" s="355" t="s">
        <v>110</v>
      </c>
      <c r="G3" s="356"/>
      <c r="H3" s="10"/>
      <c r="I3" s="357" t="s">
        <v>2</v>
      </c>
      <c r="J3" s="11"/>
      <c r="K3" s="342" t="s">
        <v>86</v>
      </c>
      <c r="L3" s="343"/>
      <c r="M3" s="338" t="s">
        <v>4</v>
      </c>
      <c r="N3" s="339"/>
      <c r="O3" s="340" t="s">
        <v>5</v>
      </c>
      <c r="P3" s="341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5" t="s">
        <v>9</v>
      </c>
      <c r="I4" s="35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63</v>
      </c>
      <c r="C5" s="240"/>
      <c r="D5" s="23"/>
      <c r="E5" s="24"/>
      <c r="F5" s="240">
        <v>857.02</v>
      </c>
      <c r="G5" s="25">
        <v>67</v>
      </c>
      <c r="H5" s="300">
        <f t="shared" ref="H5:I27" si="0">F5+C5</f>
        <v>857.02</v>
      </c>
      <c r="I5" s="27">
        <f t="shared" si="0"/>
        <v>67</v>
      </c>
      <c r="J5" s="28"/>
      <c r="K5" s="304">
        <v>857.02</v>
      </c>
      <c r="L5" s="305">
        <v>67</v>
      </c>
      <c r="M5" s="280">
        <f>K5-H5</f>
        <v>0</v>
      </c>
      <c r="N5" s="281">
        <f>L5-I5</f>
        <v>0</v>
      </c>
      <c r="O5" s="395"/>
      <c r="P5" s="377"/>
    </row>
    <row r="6" spans="2:24" ht="39" customHeight="1" thickTop="1" thickBot="1" x14ac:dyDescent="0.35">
      <c r="B6" s="21" t="s">
        <v>12</v>
      </c>
      <c r="C6" s="240"/>
      <c r="D6" s="23"/>
      <c r="E6" s="24"/>
      <c r="F6" s="240">
        <v>1059</v>
      </c>
      <c r="G6" s="25">
        <v>88</v>
      </c>
      <c r="H6" s="301">
        <f t="shared" si="0"/>
        <v>1059</v>
      </c>
      <c r="I6" s="27">
        <f t="shared" si="0"/>
        <v>88</v>
      </c>
      <c r="J6" s="28"/>
      <c r="K6" s="304">
        <v>1059</v>
      </c>
      <c r="L6" s="305">
        <v>88</v>
      </c>
      <c r="M6" s="282">
        <f t="shared" ref="M6:N22" si="1">K6-H6</f>
        <v>0</v>
      </c>
      <c r="N6" s="283">
        <f t="shared" si="1"/>
        <v>0</v>
      </c>
      <c r="O6" s="396"/>
      <c r="P6" s="369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104</v>
      </c>
      <c r="C7" s="240"/>
      <c r="D7" s="23"/>
      <c r="E7" s="24"/>
      <c r="F7" s="240">
        <v>120</v>
      </c>
      <c r="G7" s="25">
        <v>6</v>
      </c>
      <c r="H7" s="301">
        <f t="shared" si="0"/>
        <v>120</v>
      </c>
      <c r="I7" s="27">
        <f t="shared" si="0"/>
        <v>6</v>
      </c>
      <c r="J7" s="28"/>
      <c r="K7" s="304">
        <v>120</v>
      </c>
      <c r="L7" s="305">
        <v>6</v>
      </c>
      <c r="M7" s="284">
        <f t="shared" si="1"/>
        <v>0</v>
      </c>
      <c r="N7" s="285">
        <f t="shared" si="1"/>
        <v>0</v>
      </c>
      <c r="O7" s="190"/>
      <c r="P7" s="161"/>
    </row>
    <row r="8" spans="2:24" ht="34.5" hidden="1" customHeight="1" thickTop="1" x14ac:dyDescent="0.3">
      <c r="B8" s="21" t="s">
        <v>106</v>
      </c>
      <c r="C8" s="242"/>
      <c r="D8" s="42"/>
      <c r="E8" s="24"/>
      <c r="F8" s="240">
        <v>0</v>
      </c>
      <c r="G8" s="25">
        <v>0</v>
      </c>
      <c r="H8" s="301">
        <f t="shared" si="0"/>
        <v>0</v>
      </c>
      <c r="I8" s="27">
        <f t="shared" si="0"/>
        <v>0</v>
      </c>
      <c r="J8" s="28"/>
      <c r="K8" s="207"/>
      <c r="L8" s="208"/>
      <c r="M8" s="284">
        <f t="shared" si="1"/>
        <v>0</v>
      </c>
      <c r="N8" s="285">
        <f t="shared" si="1"/>
        <v>0</v>
      </c>
      <c r="O8" s="393"/>
      <c r="P8" s="381"/>
    </row>
    <row r="9" spans="2:24" ht="24" customHeight="1" x14ac:dyDescent="0.3">
      <c r="B9" s="21" t="s">
        <v>102</v>
      </c>
      <c r="C9" s="240"/>
      <c r="D9" s="23"/>
      <c r="E9" s="24"/>
      <c r="F9" s="240">
        <v>1493.63</v>
      </c>
      <c r="G9" s="25">
        <v>61</v>
      </c>
      <c r="H9" s="301">
        <f t="shared" si="0"/>
        <v>1493.63</v>
      </c>
      <c r="I9" s="171">
        <f t="shared" si="0"/>
        <v>61</v>
      </c>
      <c r="J9" s="28"/>
      <c r="K9" s="304">
        <v>1493.63</v>
      </c>
      <c r="L9" s="305">
        <v>61</v>
      </c>
      <c r="M9" s="284">
        <f t="shared" si="1"/>
        <v>0</v>
      </c>
      <c r="N9" s="285">
        <f t="shared" si="1"/>
        <v>0</v>
      </c>
      <c r="O9" s="260"/>
      <c r="P9" s="132"/>
    </row>
    <row r="10" spans="2:24" ht="23.25" customHeight="1" x14ac:dyDescent="0.3">
      <c r="B10" s="21" t="s">
        <v>91</v>
      </c>
      <c r="C10" s="240"/>
      <c r="D10" s="23"/>
      <c r="E10" s="24"/>
      <c r="F10" s="240">
        <v>80</v>
      </c>
      <c r="G10" s="25">
        <v>8</v>
      </c>
      <c r="H10" s="301">
        <f t="shared" si="0"/>
        <v>80</v>
      </c>
      <c r="I10" s="171">
        <f t="shared" si="0"/>
        <v>8</v>
      </c>
      <c r="J10" s="28"/>
      <c r="K10" s="306">
        <v>80</v>
      </c>
      <c r="L10" s="307">
        <v>8</v>
      </c>
      <c r="M10" s="284">
        <f t="shared" si="1"/>
        <v>0</v>
      </c>
      <c r="N10" s="285">
        <f t="shared" si="1"/>
        <v>0</v>
      </c>
      <c r="O10" s="386"/>
      <c r="P10" s="371"/>
    </row>
    <row r="11" spans="2:24" ht="23.25" customHeight="1" x14ac:dyDescent="0.3">
      <c r="B11" s="21" t="s">
        <v>92</v>
      </c>
      <c r="C11" s="240"/>
      <c r="D11" s="23"/>
      <c r="E11" s="24"/>
      <c r="F11" s="240">
        <v>30</v>
      </c>
      <c r="G11" s="25">
        <v>3</v>
      </c>
      <c r="H11" s="301">
        <f t="shared" si="0"/>
        <v>30</v>
      </c>
      <c r="I11" s="171">
        <f t="shared" si="0"/>
        <v>3</v>
      </c>
      <c r="J11" s="28"/>
      <c r="K11" s="306">
        <v>30</v>
      </c>
      <c r="L11" s="307">
        <v>3</v>
      </c>
      <c r="M11" s="284">
        <f t="shared" si="1"/>
        <v>0</v>
      </c>
      <c r="N11" s="285">
        <f t="shared" si="1"/>
        <v>0</v>
      </c>
      <c r="O11" s="261"/>
      <c r="P11" s="247"/>
    </row>
    <row r="12" spans="2:24" ht="24" customHeight="1" thickBot="1" x14ac:dyDescent="0.3">
      <c r="B12" s="164" t="s">
        <v>69</v>
      </c>
      <c r="C12" s="240">
        <v>4041.96</v>
      </c>
      <c r="D12" s="23">
        <v>178</v>
      </c>
      <c r="E12" s="24"/>
      <c r="F12" s="240">
        <v>1581.62</v>
      </c>
      <c r="G12" s="25">
        <v>66</v>
      </c>
      <c r="H12" s="299">
        <f t="shared" si="0"/>
        <v>5623.58</v>
      </c>
      <c r="I12" s="171">
        <f t="shared" si="0"/>
        <v>244</v>
      </c>
      <c r="J12" s="28"/>
      <c r="K12" s="306">
        <v>5623.58</v>
      </c>
      <c r="L12" s="307">
        <v>244</v>
      </c>
      <c r="M12" s="284">
        <f t="shared" si="1"/>
        <v>0</v>
      </c>
      <c r="N12" s="285">
        <f t="shared" si="1"/>
        <v>0</v>
      </c>
      <c r="O12" s="262"/>
      <c r="P12" s="136"/>
      <c r="S12" s="317"/>
      <c r="T12" s="317"/>
    </row>
    <row r="13" spans="2:24" ht="24" customHeight="1" thickBot="1" x14ac:dyDescent="0.35">
      <c r="B13" s="21" t="s">
        <v>15</v>
      </c>
      <c r="C13" s="240"/>
      <c r="D13" s="23"/>
      <c r="E13" s="24"/>
      <c r="F13" s="240">
        <v>86.61</v>
      </c>
      <c r="G13" s="25">
        <v>3</v>
      </c>
      <c r="H13" s="177">
        <f t="shared" si="0"/>
        <v>86.61</v>
      </c>
      <c r="I13" s="171">
        <f t="shared" si="0"/>
        <v>3</v>
      </c>
      <c r="J13" s="28"/>
      <c r="K13" s="306">
        <v>86.61</v>
      </c>
      <c r="L13" s="307">
        <v>3</v>
      </c>
      <c r="M13" s="284">
        <f t="shared" si="1"/>
        <v>0</v>
      </c>
      <c r="N13" s="285">
        <f t="shared" si="1"/>
        <v>0</v>
      </c>
      <c r="O13" s="263"/>
      <c r="P13" s="138"/>
      <c r="S13" s="317"/>
      <c r="T13" s="317"/>
    </row>
    <row r="14" spans="2:24" ht="24" customHeight="1" thickBot="1" x14ac:dyDescent="0.35">
      <c r="B14" s="21" t="s">
        <v>38</v>
      </c>
      <c r="C14" s="240"/>
      <c r="D14" s="23"/>
      <c r="E14" s="24"/>
      <c r="F14" s="240">
        <v>19087.009999999998</v>
      </c>
      <c r="G14" s="25">
        <v>579</v>
      </c>
      <c r="H14" s="176">
        <f t="shared" si="0"/>
        <v>19087.009999999998</v>
      </c>
      <c r="I14" s="171">
        <f t="shared" si="0"/>
        <v>579</v>
      </c>
      <c r="J14" s="28"/>
      <c r="K14" s="212">
        <v>19086.77</v>
      </c>
      <c r="L14" s="213">
        <v>576</v>
      </c>
      <c r="M14" s="302">
        <f t="shared" si="1"/>
        <v>-0.23999999999796273</v>
      </c>
      <c r="N14" s="303">
        <f t="shared" si="1"/>
        <v>-3</v>
      </c>
      <c r="O14" s="387"/>
      <c r="P14" s="360"/>
      <c r="Q14" s="321" t="s">
        <v>107</v>
      </c>
      <c r="R14" s="313"/>
      <c r="S14" s="318"/>
      <c r="T14" s="317"/>
    </row>
    <row r="15" spans="2:24" ht="24" customHeight="1" thickBot="1" x14ac:dyDescent="0.35">
      <c r="B15" s="21" t="s">
        <v>103</v>
      </c>
      <c r="C15" s="240"/>
      <c r="D15" s="23"/>
      <c r="E15" s="24"/>
      <c r="F15" s="240">
        <v>1002.78</v>
      </c>
      <c r="G15" s="25">
        <v>37</v>
      </c>
      <c r="H15" s="176">
        <f t="shared" si="0"/>
        <v>1002.78</v>
      </c>
      <c r="I15" s="171">
        <f t="shared" si="0"/>
        <v>37</v>
      </c>
      <c r="J15" s="28"/>
      <c r="K15" s="306">
        <v>1003.13</v>
      </c>
      <c r="L15" s="307">
        <v>37</v>
      </c>
      <c r="M15" s="284">
        <f t="shared" si="1"/>
        <v>0.35000000000002274</v>
      </c>
      <c r="N15" s="285">
        <f t="shared" si="1"/>
        <v>0</v>
      </c>
      <c r="O15" s="264"/>
      <c r="P15" s="140"/>
      <c r="S15" s="317"/>
      <c r="T15" s="317"/>
    </row>
    <row r="16" spans="2:24" ht="24" hidden="1" customHeight="1" thickBot="1" x14ac:dyDescent="0.35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0"/>
        <v>0</v>
      </c>
      <c r="J16" s="28"/>
      <c r="K16" s="212"/>
      <c r="L16" s="213"/>
      <c r="M16" s="284">
        <f t="shared" si="1"/>
        <v>0</v>
      </c>
      <c r="N16" s="285">
        <f t="shared" si="1"/>
        <v>0</v>
      </c>
      <c r="O16" s="265"/>
      <c r="P16" s="142"/>
      <c r="S16" s="317"/>
      <c r="T16" s="317"/>
    </row>
    <row r="17" spans="2:20" ht="24" customHeight="1" thickBot="1" x14ac:dyDescent="0.35">
      <c r="B17" s="21" t="s">
        <v>54</v>
      </c>
      <c r="C17" s="240"/>
      <c r="D17" s="23"/>
      <c r="E17" s="24"/>
      <c r="F17" s="240">
        <v>863.3</v>
      </c>
      <c r="G17" s="25">
        <v>46</v>
      </c>
      <c r="H17" s="176">
        <f t="shared" si="0"/>
        <v>863.3</v>
      </c>
      <c r="I17" s="171">
        <f t="shared" si="0"/>
        <v>46</v>
      </c>
      <c r="J17" s="28"/>
      <c r="K17" s="306">
        <v>863.3</v>
      </c>
      <c r="L17" s="307">
        <v>46</v>
      </c>
      <c r="M17" s="284">
        <f t="shared" si="1"/>
        <v>0</v>
      </c>
      <c r="N17" s="285">
        <f t="shared" si="1"/>
        <v>0</v>
      </c>
      <c r="O17" s="266"/>
      <c r="P17" s="144"/>
      <c r="S17" s="317"/>
      <c r="T17" s="317"/>
    </row>
    <row r="18" spans="2:20" ht="24" customHeight="1" thickBot="1" x14ac:dyDescent="0.35">
      <c r="B18" s="21" t="s">
        <v>18</v>
      </c>
      <c r="C18" s="240">
        <v>172.53</v>
      </c>
      <c r="D18" s="23">
        <v>38</v>
      </c>
      <c r="E18" s="24"/>
      <c r="F18" s="240">
        <v>2043</v>
      </c>
      <c r="G18" s="25">
        <v>450</v>
      </c>
      <c r="H18" s="176">
        <f t="shared" si="0"/>
        <v>2215.5300000000002</v>
      </c>
      <c r="I18" s="171">
        <f t="shared" si="0"/>
        <v>488</v>
      </c>
      <c r="J18" s="28"/>
      <c r="K18" s="306">
        <v>2215.52</v>
      </c>
      <c r="L18" s="307">
        <v>488</v>
      </c>
      <c r="M18" s="284">
        <f t="shared" si="1"/>
        <v>-1.0000000000218279E-2</v>
      </c>
      <c r="N18" s="285">
        <f t="shared" si="1"/>
        <v>0</v>
      </c>
      <c r="O18" s="267"/>
      <c r="P18" s="146"/>
      <c r="S18" s="317"/>
      <c r="T18" s="317"/>
    </row>
    <row r="19" spans="2:20" ht="24" hidden="1" customHeight="1" thickBot="1" x14ac:dyDescent="0.3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284">
        <f t="shared" si="1"/>
        <v>0</v>
      </c>
      <c r="N19" s="285">
        <f t="shared" si="1"/>
        <v>0</v>
      </c>
      <c r="O19" s="388"/>
      <c r="P19" s="362"/>
      <c r="S19" s="317"/>
      <c r="T19" s="317"/>
    </row>
    <row r="20" spans="2:20" ht="24" customHeight="1" thickBot="1" x14ac:dyDescent="0.35">
      <c r="B20" s="21" t="s">
        <v>23</v>
      </c>
      <c r="C20" s="240">
        <v>4417.28</v>
      </c>
      <c r="D20" s="23">
        <v>152</v>
      </c>
      <c r="E20" s="24"/>
      <c r="F20" s="240"/>
      <c r="G20" s="25"/>
      <c r="H20" s="176">
        <f t="shared" si="0"/>
        <v>4417.28</v>
      </c>
      <c r="I20" s="171">
        <f t="shared" si="0"/>
        <v>152</v>
      </c>
      <c r="J20" s="28"/>
      <c r="K20" s="212">
        <v>4400.83</v>
      </c>
      <c r="L20" s="213">
        <v>151</v>
      </c>
      <c r="M20" s="302">
        <f t="shared" si="1"/>
        <v>-16.449999999999818</v>
      </c>
      <c r="N20" s="303">
        <f t="shared" si="1"/>
        <v>-1</v>
      </c>
      <c r="O20" s="268"/>
      <c r="P20" s="148"/>
      <c r="Q20" s="320" t="s">
        <v>107</v>
      </c>
      <c r="R20" s="316"/>
      <c r="S20" s="319"/>
      <c r="T20" s="317"/>
    </row>
    <row r="21" spans="2:20" ht="24" customHeight="1" thickBot="1" x14ac:dyDescent="0.35">
      <c r="B21" s="21" t="s">
        <v>105</v>
      </c>
      <c r="C21" s="240"/>
      <c r="D21" s="23"/>
      <c r="E21" s="24"/>
      <c r="F21" s="240">
        <v>4550</v>
      </c>
      <c r="G21" s="25">
        <v>350</v>
      </c>
      <c r="H21" s="176">
        <f t="shared" si="0"/>
        <v>4550</v>
      </c>
      <c r="I21" s="171">
        <f t="shared" si="0"/>
        <v>350</v>
      </c>
      <c r="J21" s="28"/>
      <c r="K21" s="212">
        <v>5200</v>
      </c>
      <c r="L21" s="213">
        <v>400</v>
      </c>
      <c r="M21" s="284">
        <f t="shared" si="1"/>
        <v>650</v>
      </c>
      <c r="N21" s="285">
        <f t="shared" si="1"/>
        <v>50</v>
      </c>
      <c r="O21" s="389"/>
      <c r="P21" s="367"/>
      <c r="Q21" s="320" t="s">
        <v>107</v>
      </c>
      <c r="R21" s="312"/>
      <c r="S21" s="311"/>
      <c r="T21" s="317"/>
    </row>
    <row r="22" spans="2:20" ht="37.5" customHeight="1" thickBot="1" x14ac:dyDescent="0.35">
      <c r="B22" s="21" t="s">
        <v>22</v>
      </c>
      <c r="C22" s="240">
        <v>18863.46</v>
      </c>
      <c r="D22" s="23">
        <v>693</v>
      </c>
      <c r="E22" s="24"/>
      <c r="F22" s="240"/>
      <c r="G22" s="25"/>
      <c r="H22" s="176">
        <f t="shared" si="0"/>
        <v>18863.46</v>
      </c>
      <c r="I22" s="171">
        <f t="shared" si="0"/>
        <v>693</v>
      </c>
      <c r="J22" s="28"/>
      <c r="K22" s="306">
        <v>18862.419999999998</v>
      </c>
      <c r="L22" s="307">
        <v>693</v>
      </c>
      <c r="M22" s="286">
        <f t="shared" si="1"/>
        <v>-1.0400000000008731</v>
      </c>
      <c r="N22" s="287">
        <f t="shared" si="1"/>
        <v>0</v>
      </c>
      <c r="O22" s="390"/>
      <c r="P22" s="391"/>
      <c r="S22" s="317"/>
      <c r="T22" s="317"/>
    </row>
    <row r="23" spans="2:20" ht="24" hidden="1" customHeight="1" thickBot="1" x14ac:dyDescent="0.35">
      <c r="B23" s="21" t="s">
        <v>26</v>
      </c>
      <c r="C23" s="240"/>
      <c r="D23" s="23"/>
      <c r="E23" s="24"/>
      <c r="F23" s="240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284">
        <f t="shared" ref="M23:N36" si="2">K23-H23</f>
        <v>0</v>
      </c>
      <c r="N23" s="285">
        <f t="shared" si="2"/>
        <v>0</v>
      </c>
      <c r="O23" s="269"/>
      <c r="P23" s="192"/>
    </row>
    <row r="24" spans="2:20" ht="24" customHeight="1" thickBot="1" x14ac:dyDescent="0.35">
      <c r="B24" s="21" t="s">
        <v>24</v>
      </c>
      <c r="C24" s="240">
        <v>910.15</v>
      </c>
      <c r="D24" s="23">
        <v>43</v>
      </c>
      <c r="E24" s="24"/>
      <c r="F24" s="240"/>
      <c r="G24" s="25"/>
      <c r="H24" s="176">
        <f t="shared" si="0"/>
        <v>910.15</v>
      </c>
      <c r="I24" s="171">
        <f t="shared" si="0"/>
        <v>43</v>
      </c>
      <c r="J24" s="28"/>
      <c r="K24" s="308">
        <v>909.4</v>
      </c>
      <c r="L24" s="309">
        <v>43</v>
      </c>
      <c r="M24" s="284">
        <f t="shared" si="2"/>
        <v>-0.75</v>
      </c>
      <c r="N24" s="285">
        <f t="shared" si="2"/>
        <v>0</v>
      </c>
      <c r="O24" s="270"/>
      <c r="P24" s="194"/>
    </row>
    <row r="25" spans="2:20" ht="23.25" hidden="1" customHeight="1" thickBot="1" x14ac:dyDescent="0.35">
      <c r="B25" s="21" t="s">
        <v>27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88">
        <f t="shared" si="2"/>
        <v>0</v>
      </c>
      <c r="N25" s="289">
        <f t="shared" si="2"/>
        <v>0</v>
      </c>
      <c r="O25" s="392"/>
      <c r="P25" s="375"/>
    </row>
    <row r="26" spans="2:20" ht="24" hidden="1" customHeight="1" thickBot="1" x14ac:dyDescent="0.35">
      <c r="B26" s="21" t="s">
        <v>29</v>
      </c>
      <c r="C26" s="241"/>
      <c r="D26" s="298"/>
      <c r="E26" s="24"/>
      <c r="F26" s="245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90">
        <f t="shared" si="2"/>
        <v>0</v>
      </c>
      <c r="N26" s="291">
        <f t="shared" si="2"/>
        <v>0</v>
      </c>
      <c r="O26" s="271"/>
      <c r="P26" s="196"/>
    </row>
    <row r="27" spans="2:20" ht="24" hidden="1" customHeight="1" thickBot="1" x14ac:dyDescent="0.3">
      <c r="B27" s="163" t="s">
        <v>58</v>
      </c>
      <c r="C27" s="240"/>
      <c r="D27" s="23"/>
      <c r="E27" s="24"/>
      <c r="F27" s="245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90">
        <f t="shared" si="2"/>
        <v>0</v>
      </c>
      <c r="N27" s="291">
        <f t="shared" si="2"/>
        <v>0</v>
      </c>
      <c r="O27" s="272"/>
      <c r="P27" s="96"/>
    </row>
    <row r="28" spans="2:20" ht="24" hidden="1" customHeight="1" thickBot="1" x14ac:dyDescent="0.35">
      <c r="B28" s="21" t="s">
        <v>28</v>
      </c>
      <c r="C28" s="242"/>
      <c r="D28" s="42"/>
      <c r="E28" s="24"/>
      <c r="F28" s="245"/>
      <c r="G28" s="48"/>
      <c r="H28" s="177">
        <f t="shared" ref="H28:I36" si="3">F28+C28</f>
        <v>0</v>
      </c>
      <c r="I28" s="172">
        <f t="shared" si="3"/>
        <v>0</v>
      </c>
      <c r="J28" s="28"/>
      <c r="K28" s="218"/>
      <c r="L28" s="213"/>
      <c r="M28" s="290">
        <f t="shared" si="2"/>
        <v>0</v>
      </c>
      <c r="N28" s="291">
        <f t="shared" si="2"/>
        <v>0</v>
      </c>
      <c r="O28" s="272"/>
      <c r="P28" s="96"/>
    </row>
    <row r="29" spans="2:20" ht="24" hidden="1" customHeight="1" thickBot="1" x14ac:dyDescent="0.35">
      <c r="B29" s="21" t="s">
        <v>30</v>
      </c>
      <c r="C29" s="242"/>
      <c r="D29" s="42"/>
      <c r="E29" s="24"/>
      <c r="F29" s="245"/>
      <c r="G29" s="48"/>
      <c r="H29" s="177">
        <f t="shared" si="3"/>
        <v>0</v>
      </c>
      <c r="I29" s="172">
        <f t="shared" si="3"/>
        <v>0</v>
      </c>
      <c r="J29" s="28"/>
      <c r="K29" s="218"/>
      <c r="L29" s="213"/>
      <c r="M29" s="290">
        <f t="shared" si="2"/>
        <v>0</v>
      </c>
      <c r="N29" s="291">
        <f t="shared" si="2"/>
        <v>0</v>
      </c>
      <c r="O29" s="273"/>
      <c r="P29" s="98"/>
    </row>
    <row r="30" spans="2:20" ht="24" customHeight="1" thickBot="1" x14ac:dyDescent="0.35">
      <c r="B30" s="51" t="s">
        <v>25</v>
      </c>
      <c r="C30" s="246"/>
      <c r="D30" s="53"/>
      <c r="E30" s="54"/>
      <c r="F30" s="246"/>
      <c r="G30" s="56"/>
      <c r="H30" s="178">
        <f t="shared" si="3"/>
        <v>0</v>
      </c>
      <c r="I30" s="173">
        <f t="shared" si="3"/>
        <v>0</v>
      </c>
      <c r="J30" s="28"/>
      <c r="K30" s="310">
        <v>0</v>
      </c>
      <c r="L30" s="307">
        <v>0</v>
      </c>
      <c r="M30" s="290">
        <f t="shared" si="2"/>
        <v>0</v>
      </c>
      <c r="N30" s="291">
        <f t="shared" si="2"/>
        <v>0</v>
      </c>
      <c r="O30" s="274"/>
      <c r="P30" s="93"/>
    </row>
    <row r="31" spans="2:20" ht="24" customHeight="1" thickBot="1" x14ac:dyDescent="0.3">
      <c r="B31" s="182" t="s">
        <v>66</v>
      </c>
      <c r="C31" s="240"/>
      <c r="D31" s="23"/>
      <c r="E31" s="59"/>
      <c r="F31" s="246">
        <v>99.88</v>
      </c>
      <c r="G31" s="60">
        <v>22</v>
      </c>
      <c r="H31" s="178">
        <f t="shared" si="3"/>
        <v>99.88</v>
      </c>
      <c r="I31" s="173">
        <f t="shared" si="3"/>
        <v>22</v>
      </c>
      <c r="J31" s="28"/>
      <c r="K31" s="310">
        <v>99.88</v>
      </c>
      <c r="L31" s="307">
        <v>22</v>
      </c>
      <c r="M31" s="290">
        <f t="shared" si="2"/>
        <v>0</v>
      </c>
      <c r="N31" s="291">
        <f t="shared" si="2"/>
        <v>0</v>
      </c>
      <c r="O31" s="275"/>
      <c r="P31" s="100"/>
    </row>
    <row r="32" spans="2:20" ht="24" hidden="1" customHeight="1" thickBot="1" x14ac:dyDescent="0.3">
      <c r="B32" s="162" t="s">
        <v>52</v>
      </c>
      <c r="C32" s="240"/>
      <c r="D32" s="23"/>
      <c r="E32" s="59"/>
      <c r="F32" s="246"/>
      <c r="G32" s="60"/>
      <c r="H32" s="178">
        <f t="shared" si="3"/>
        <v>0</v>
      </c>
      <c r="I32" s="173">
        <f t="shared" si="3"/>
        <v>0</v>
      </c>
      <c r="J32" s="28"/>
      <c r="K32" s="218"/>
      <c r="L32" s="213"/>
      <c r="M32" s="292">
        <f t="shared" si="2"/>
        <v>0</v>
      </c>
      <c r="N32" s="293">
        <f t="shared" si="2"/>
        <v>0</v>
      </c>
      <c r="O32" s="276"/>
      <c r="P32" s="198"/>
    </row>
    <row r="33" spans="2:17" ht="24.75" customHeight="1" thickBot="1" x14ac:dyDescent="0.35">
      <c r="B33" s="165" t="s">
        <v>101</v>
      </c>
      <c r="C33" s="240"/>
      <c r="D33" s="23"/>
      <c r="E33" s="115"/>
      <c r="F33" s="246">
        <v>549.76</v>
      </c>
      <c r="G33" s="60">
        <v>45</v>
      </c>
      <c r="H33" s="178">
        <f t="shared" si="3"/>
        <v>549.76</v>
      </c>
      <c r="I33" s="173">
        <f t="shared" si="3"/>
        <v>45</v>
      </c>
      <c r="J33" s="28"/>
      <c r="K33" s="310">
        <v>549.76</v>
      </c>
      <c r="L33" s="307">
        <v>45</v>
      </c>
      <c r="M33" s="288">
        <f t="shared" si="2"/>
        <v>0</v>
      </c>
      <c r="N33" s="289">
        <f t="shared" si="2"/>
        <v>0</v>
      </c>
      <c r="O33" s="277"/>
      <c r="P33" s="232"/>
    </row>
    <row r="34" spans="2:17" ht="17.25" x14ac:dyDescent="0.3">
      <c r="B34" s="165" t="s">
        <v>33</v>
      </c>
      <c r="C34" s="240"/>
      <c r="D34" s="23"/>
      <c r="E34" s="115"/>
      <c r="F34" s="246">
        <v>402.05</v>
      </c>
      <c r="G34" s="60">
        <v>19</v>
      </c>
      <c r="H34" s="178">
        <f t="shared" si="3"/>
        <v>402.05</v>
      </c>
      <c r="I34" s="173">
        <f t="shared" si="3"/>
        <v>19</v>
      </c>
      <c r="J34" s="28"/>
      <c r="K34" s="310">
        <v>402.05</v>
      </c>
      <c r="L34" s="307">
        <v>19</v>
      </c>
      <c r="M34" s="294">
        <f t="shared" si="2"/>
        <v>0</v>
      </c>
      <c r="N34" s="295">
        <f t="shared" si="2"/>
        <v>0</v>
      </c>
      <c r="O34" s="278"/>
      <c r="P34" s="200"/>
    </row>
    <row r="35" spans="2:17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294">
        <f t="shared" si="2"/>
        <v>0</v>
      </c>
      <c r="N35" s="295">
        <f t="shared" si="2"/>
        <v>0</v>
      </c>
      <c r="O35" s="275"/>
      <c r="P35" s="100"/>
    </row>
    <row r="36" spans="2:17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296">
        <f t="shared" si="2"/>
        <v>0</v>
      </c>
      <c r="N36" s="297">
        <f t="shared" si="2"/>
        <v>0</v>
      </c>
      <c r="O36" s="279"/>
      <c r="P36" s="102"/>
    </row>
    <row r="37" spans="2:17" ht="16.5" thickBot="1" x14ac:dyDescent="0.3">
      <c r="B37" s="70"/>
      <c r="D37" s="72"/>
      <c r="F37" s="337" t="s">
        <v>34</v>
      </c>
      <c r="G37" s="337"/>
      <c r="H37" s="73">
        <f>SUM(H5:H30)</f>
        <v>61259.35</v>
      </c>
      <c r="I37" s="74">
        <f>SUM(I5:I30)</f>
        <v>2868</v>
      </c>
      <c r="J37" s="75"/>
      <c r="K37" s="76">
        <f>SUM(K5:K35)</f>
        <v>62942.9</v>
      </c>
      <c r="L37" s="117">
        <f>SUM(L5:L35)</f>
        <v>3000</v>
      </c>
      <c r="O37" s="78"/>
    </row>
    <row r="39" spans="2:17" ht="37.5" customHeight="1" x14ac:dyDescent="0.25">
      <c r="B39" s="315"/>
      <c r="C39" s="314"/>
      <c r="D39" s="322" t="s">
        <v>108</v>
      </c>
      <c r="E39" s="323"/>
      <c r="F39" s="323"/>
      <c r="G39" s="324"/>
      <c r="H39" s="325"/>
      <c r="I39" s="325"/>
      <c r="J39" s="325"/>
      <c r="K39" s="325"/>
      <c r="L39" s="326"/>
      <c r="M39" s="327"/>
      <c r="N39" s="328"/>
      <c r="O39" s="325"/>
      <c r="P39" s="329"/>
      <c r="Q39" s="325"/>
    </row>
    <row r="40" spans="2:17" ht="15.75" x14ac:dyDescent="0.25">
      <c r="B40" s="315"/>
      <c r="C40" s="314"/>
      <c r="D40" s="315"/>
      <c r="E40" s="315"/>
      <c r="F40" s="315"/>
      <c r="G40" s="156"/>
    </row>
    <row r="41" spans="2:17" ht="15.75" x14ac:dyDescent="0.25">
      <c r="B41" s="315"/>
      <c r="C41" s="314"/>
      <c r="D41" s="315"/>
      <c r="E41" s="315"/>
      <c r="F41" s="315"/>
      <c r="G41" s="156"/>
    </row>
  </sheetData>
  <sortState ref="B5:G34">
    <sortCondition ref="B5:B34"/>
  </sortState>
  <mergeCells count="19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7:G37"/>
    <mergeCell ref="O10:P10"/>
    <mergeCell ref="O14:P14"/>
    <mergeCell ref="O19:P19"/>
    <mergeCell ref="O21:P21"/>
    <mergeCell ref="O22:P22"/>
    <mergeCell ref="O25:P25"/>
  </mergeCells>
  <pageMargins left="0.23622047244094491" right="0.19685039370078741" top="0.39370078740157483" bottom="0.27559055118110237" header="0.31496062992125984" footer="0.31496062992125984"/>
  <pageSetup scale="80" orientation="landscape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40"/>
  <sheetViews>
    <sheetView tabSelected="1" zoomScale="85" zoomScaleNormal="85" workbookViewId="0">
      <selection activeCell="K19" sqref="K19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12.85546875" style="71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25" customWidth="1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94" t="s">
        <v>53</v>
      </c>
      <c r="C1" s="394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21.75" thickBot="1" x14ac:dyDescent="0.4">
      <c r="B2" s="397">
        <v>44563</v>
      </c>
      <c r="C2" s="398"/>
      <c r="F2" s="365" t="s">
        <v>1</v>
      </c>
      <c r="G2" s="365"/>
      <c r="H2" s="365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53" t="s">
        <v>111</v>
      </c>
      <c r="D3" s="354"/>
      <c r="E3" s="9"/>
      <c r="F3" s="355" t="s">
        <v>112</v>
      </c>
      <c r="G3" s="356"/>
      <c r="H3" s="10"/>
      <c r="I3" s="357" t="s">
        <v>2</v>
      </c>
      <c r="J3" s="11"/>
      <c r="K3" s="342" t="s">
        <v>86</v>
      </c>
      <c r="L3" s="343"/>
      <c r="M3" s="338" t="s">
        <v>4</v>
      </c>
      <c r="N3" s="339"/>
      <c r="O3" s="340" t="s">
        <v>5</v>
      </c>
      <c r="P3" s="341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5" t="s">
        <v>9</v>
      </c>
      <c r="I4" s="35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63</v>
      </c>
      <c r="C5" s="240">
        <v>664.98</v>
      </c>
      <c r="D5" s="23">
        <v>52</v>
      </c>
      <c r="E5" s="24"/>
      <c r="F5" s="240"/>
      <c r="G5" s="25"/>
      <c r="H5" s="300">
        <f t="shared" ref="H5:I27" si="0">F5+C5</f>
        <v>664.98</v>
      </c>
      <c r="I5" s="27">
        <f t="shared" si="0"/>
        <v>52</v>
      </c>
      <c r="J5" s="28"/>
      <c r="K5" s="207">
        <v>664.98</v>
      </c>
      <c r="L5" s="208">
        <v>52</v>
      </c>
      <c r="M5" s="280">
        <f>K5-H5</f>
        <v>0</v>
      </c>
      <c r="N5" s="281">
        <f>L5-I5</f>
        <v>0</v>
      </c>
      <c r="O5" s="395"/>
      <c r="P5" s="377"/>
    </row>
    <row r="6" spans="2:24" ht="39" customHeight="1" thickTop="1" thickBot="1" x14ac:dyDescent="0.35">
      <c r="B6" s="21" t="s">
        <v>12</v>
      </c>
      <c r="C6" s="240"/>
      <c r="D6" s="23"/>
      <c r="E6" s="24"/>
      <c r="F6" s="240">
        <v>794.33</v>
      </c>
      <c r="G6" s="25">
        <v>66</v>
      </c>
      <c r="H6" s="301">
        <f t="shared" si="0"/>
        <v>794.33</v>
      </c>
      <c r="I6" s="27">
        <f t="shared" si="0"/>
        <v>66</v>
      </c>
      <c r="J6" s="28"/>
      <c r="K6" s="207">
        <v>794.33</v>
      </c>
      <c r="L6" s="208">
        <v>66</v>
      </c>
      <c r="M6" s="282">
        <f t="shared" ref="M6:N22" si="1">K6-H6</f>
        <v>0</v>
      </c>
      <c r="N6" s="283">
        <f t="shared" si="1"/>
        <v>0</v>
      </c>
      <c r="O6" s="396"/>
      <c r="P6" s="369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104</v>
      </c>
      <c r="C7" s="240"/>
      <c r="D7" s="23"/>
      <c r="E7" s="24"/>
      <c r="F7" s="240">
        <v>120</v>
      </c>
      <c r="G7" s="25">
        <v>6</v>
      </c>
      <c r="H7" s="301">
        <f t="shared" si="0"/>
        <v>120</v>
      </c>
      <c r="I7" s="27">
        <f t="shared" si="0"/>
        <v>6</v>
      </c>
      <c r="J7" s="28"/>
      <c r="K7" s="207">
        <v>120</v>
      </c>
      <c r="L7" s="208">
        <v>6</v>
      </c>
      <c r="M7" s="284">
        <f t="shared" si="1"/>
        <v>0</v>
      </c>
      <c r="N7" s="285">
        <f t="shared" si="1"/>
        <v>0</v>
      </c>
      <c r="O7" s="190"/>
      <c r="P7" s="161"/>
    </row>
    <row r="8" spans="2:24" ht="34.5" hidden="1" customHeight="1" thickTop="1" x14ac:dyDescent="0.3">
      <c r="B8" s="21" t="s">
        <v>106</v>
      </c>
      <c r="C8" s="242"/>
      <c r="D8" s="42"/>
      <c r="E8" s="24"/>
      <c r="F8" s="240"/>
      <c r="G8" s="25"/>
      <c r="H8" s="301">
        <f t="shared" si="0"/>
        <v>0</v>
      </c>
      <c r="I8" s="27">
        <f t="shared" si="0"/>
        <v>0</v>
      </c>
      <c r="J8" s="28"/>
      <c r="K8" s="207"/>
      <c r="L8" s="208"/>
      <c r="M8" s="284">
        <f t="shared" si="1"/>
        <v>0</v>
      </c>
      <c r="N8" s="285">
        <f t="shared" si="1"/>
        <v>0</v>
      </c>
      <c r="O8" s="393"/>
      <c r="P8" s="381"/>
    </row>
    <row r="9" spans="2:24" ht="24" customHeight="1" x14ac:dyDescent="0.3">
      <c r="B9" s="21" t="s">
        <v>102</v>
      </c>
      <c r="C9" s="240">
        <v>1442.27</v>
      </c>
      <c r="D9" s="23">
        <v>59</v>
      </c>
      <c r="E9" s="24"/>
      <c r="F9" s="240">
        <v>577.95000000000005</v>
      </c>
      <c r="G9" s="25">
        <v>20</v>
      </c>
      <c r="H9" s="301">
        <f t="shared" si="0"/>
        <v>2020.22</v>
      </c>
      <c r="I9" s="171">
        <f t="shared" si="0"/>
        <v>79</v>
      </c>
      <c r="J9" s="28"/>
      <c r="K9" s="207">
        <v>2039.02</v>
      </c>
      <c r="L9" s="208">
        <v>79</v>
      </c>
      <c r="M9" s="401">
        <f t="shared" si="1"/>
        <v>18.799999999999955</v>
      </c>
      <c r="N9" s="285">
        <f t="shared" si="1"/>
        <v>0</v>
      </c>
      <c r="O9" s="260"/>
      <c r="P9" s="132"/>
      <c r="Q9" s="336" t="s">
        <v>116</v>
      </c>
    </row>
    <row r="10" spans="2:24" ht="23.25" customHeight="1" x14ac:dyDescent="0.3">
      <c r="B10" s="21" t="s">
        <v>91</v>
      </c>
      <c r="C10" s="240"/>
      <c r="D10" s="23"/>
      <c r="E10" s="24"/>
      <c r="F10" s="240">
        <v>60</v>
      </c>
      <c r="G10" s="25">
        <v>6</v>
      </c>
      <c r="H10" s="301">
        <f t="shared" si="0"/>
        <v>60</v>
      </c>
      <c r="I10" s="171">
        <f t="shared" si="0"/>
        <v>6</v>
      </c>
      <c r="J10" s="28"/>
      <c r="K10" s="212">
        <v>60</v>
      </c>
      <c r="L10" s="213">
        <v>6</v>
      </c>
      <c r="M10" s="284">
        <f t="shared" si="1"/>
        <v>0</v>
      </c>
      <c r="N10" s="285">
        <f t="shared" si="1"/>
        <v>0</v>
      </c>
      <c r="O10" s="386"/>
      <c r="P10" s="371"/>
      <c r="Q10" s="317"/>
      <c r="R10" s="317"/>
    </row>
    <row r="11" spans="2:24" ht="23.25" customHeight="1" x14ac:dyDescent="0.3">
      <c r="B11" s="21" t="s">
        <v>92</v>
      </c>
      <c r="C11" s="240"/>
      <c r="D11" s="23"/>
      <c r="E11" s="24"/>
      <c r="F11" s="240">
        <v>250</v>
      </c>
      <c r="G11" s="25">
        <v>25</v>
      </c>
      <c r="H11" s="301">
        <f t="shared" si="0"/>
        <v>250</v>
      </c>
      <c r="I11" s="171">
        <f t="shared" si="0"/>
        <v>25</v>
      </c>
      <c r="J11" s="28"/>
      <c r="K11" s="212">
        <v>250</v>
      </c>
      <c r="L11" s="213">
        <v>25</v>
      </c>
      <c r="M11" s="284">
        <f t="shared" si="1"/>
        <v>0</v>
      </c>
      <c r="N11" s="285">
        <f t="shared" si="1"/>
        <v>0</v>
      </c>
      <c r="O11" s="332"/>
      <c r="P11" s="331"/>
      <c r="Q11" s="317"/>
      <c r="R11" s="317"/>
    </row>
    <row r="12" spans="2:24" ht="24" hidden="1" customHeight="1" thickBot="1" x14ac:dyDescent="0.3">
      <c r="B12" s="164" t="s">
        <v>69</v>
      </c>
      <c r="C12" s="240"/>
      <c r="D12" s="23"/>
      <c r="E12" s="24"/>
      <c r="F12" s="240"/>
      <c r="G12" s="25"/>
      <c r="H12" s="299">
        <f t="shared" si="0"/>
        <v>0</v>
      </c>
      <c r="I12" s="171">
        <f t="shared" si="0"/>
        <v>0</v>
      </c>
      <c r="J12" s="28"/>
      <c r="K12" s="212"/>
      <c r="L12" s="213"/>
      <c r="M12" s="284">
        <f t="shared" si="1"/>
        <v>0</v>
      </c>
      <c r="N12" s="285">
        <f t="shared" si="1"/>
        <v>0</v>
      </c>
      <c r="O12" s="262"/>
      <c r="P12" s="136"/>
      <c r="Q12" s="317"/>
      <c r="R12" s="317"/>
      <c r="S12" s="317"/>
      <c r="T12" s="317"/>
    </row>
    <row r="13" spans="2:24" ht="24" customHeight="1" thickBot="1" x14ac:dyDescent="0.35">
      <c r="B13" s="21" t="s">
        <v>15</v>
      </c>
      <c r="C13" s="240">
        <v>86.61</v>
      </c>
      <c r="D13" s="23">
        <v>3</v>
      </c>
      <c r="E13" s="24"/>
      <c r="F13" s="240"/>
      <c r="G13" s="25"/>
      <c r="H13" s="177">
        <f t="shared" si="0"/>
        <v>86.61</v>
      </c>
      <c r="I13" s="171">
        <f t="shared" si="0"/>
        <v>3</v>
      </c>
      <c r="J13" s="28"/>
      <c r="K13" s="212">
        <v>86.61</v>
      </c>
      <c r="L13" s="213">
        <v>3</v>
      </c>
      <c r="M13" s="284">
        <f t="shared" si="1"/>
        <v>0</v>
      </c>
      <c r="N13" s="285">
        <f t="shared" si="1"/>
        <v>0</v>
      </c>
      <c r="O13" s="263"/>
      <c r="P13" s="138"/>
      <c r="Q13" s="317"/>
      <c r="R13" s="317"/>
      <c r="S13" s="317"/>
      <c r="T13" s="317"/>
    </row>
    <row r="14" spans="2:24" ht="24" customHeight="1" thickBot="1" x14ac:dyDescent="0.35">
      <c r="B14" s="21" t="s">
        <v>38</v>
      </c>
      <c r="C14" s="240">
        <v>8960.25</v>
      </c>
      <c r="D14" s="23">
        <v>247</v>
      </c>
      <c r="E14" s="24"/>
      <c r="F14" s="240"/>
      <c r="G14" s="25"/>
      <c r="H14" s="176">
        <f t="shared" si="0"/>
        <v>8960.25</v>
      </c>
      <c r="I14" s="171">
        <f t="shared" si="0"/>
        <v>247</v>
      </c>
      <c r="J14" s="28"/>
      <c r="K14" s="212">
        <v>8960.01</v>
      </c>
      <c r="L14" s="213">
        <v>247</v>
      </c>
      <c r="M14" s="284">
        <f t="shared" si="1"/>
        <v>-0.23999999999978172</v>
      </c>
      <c r="N14" s="285">
        <f t="shared" si="1"/>
        <v>0</v>
      </c>
      <c r="O14" s="387"/>
      <c r="P14" s="360"/>
      <c r="Q14" s="333"/>
      <c r="R14" s="318"/>
      <c r="S14" s="318"/>
      <c r="T14" s="317"/>
    </row>
    <row r="15" spans="2:24" ht="24" customHeight="1" thickBot="1" x14ac:dyDescent="0.35">
      <c r="B15" s="21" t="s">
        <v>103</v>
      </c>
      <c r="C15" s="240">
        <v>318.64999999999998</v>
      </c>
      <c r="D15" s="23">
        <v>11</v>
      </c>
      <c r="E15" s="24"/>
      <c r="F15" s="240"/>
      <c r="G15" s="25"/>
      <c r="H15" s="176">
        <f t="shared" si="0"/>
        <v>318.64999999999998</v>
      </c>
      <c r="I15" s="171">
        <f t="shared" si="0"/>
        <v>11</v>
      </c>
      <c r="J15" s="28"/>
      <c r="K15" s="212">
        <v>318.64999999999998</v>
      </c>
      <c r="L15" s="213">
        <v>11</v>
      </c>
      <c r="M15" s="284">
        <f t="shared" si="1"/>
        <v>0</v>
      </c>
      <c r="N15" s="285">
        <f t="shared" si="1"/>
        <v>0</v>
      </c>
      <c r="O15" s="264"/>
      <c r="P15" s="140"/>
      <c r="Q15" s="317"/>
      <c r="R15" s="317"/>
      <c r="S15" s="317"/>
      <c r="T15" s="317"/>
    </row>
    <row r="16" spans="2:24" ht="24" customHeight="1" thickBot="1" x14ac:dyDescent="0.35">
      <c r="B16" s="21" t="s">
        <v>113</v>
      </c>
      <c r="C16" s="240"/>
      <c r="D16" s="23"/>
      <c r="E16" s="24"/>
      <c r="F16" s="240">
        <v>1779.81</v>
      </c>
      <c r="G16" s="25">
        <v>85</v>
      </c>
      <c r="H16" s="176">
        <f t="shared" si="0"/>
        <v>1779.81</v>
      </c>
      <c r="I16" s="171">
        <f t="shared" si="0"/>
        <v>85</v>
      </c>
      <c r="J16" s="28"/>
      <c r="K16" s="212">
        <v>1779.81</v>
      </c>
      <c r="L16" s="213">
        <v>85</v>
      </c>
      <c r="M16" s="284">
        <f t="shared" si="1"/>
        <v>0</v>
      </c>
      <c r="N16" s="285">
        <f t="shared" si="1"/>
        <v>0</v>
      </c>
      <c r="O16" s="265"/>
      <c r="P16" s="142"/>
      <c r="Q16" s="317"/>
      <c r="R16" s="317"/>
      <c r="S16" s="317"/>
      <c r="T16" s="317"/>
    </row>
    <row r="17" spans="2:20" ht="24" hidden="1" customHeight="1" thickBot="1" x14ac:dyDescent="0.35">
      <c r="B17" s="21" t="s">
        <v>54</v>
      </c>
      <c r="C17" s="240"/>
      <c r="D17" s="23"/>
      <c r="E17" s="24"/>
      <c r="F17" s="240"/>
      <c r="G17" s="25"/>
      <c r="H17" s="176">
        <f t="shared" si="0"/>
        <v>0</v>
      </c>
      <c r="I17" s="171">
        <f t="shared" si="0"/>
        <v>0</v>
      </c>
      <c r="J17" s="28"/>
      <c r="K17" s="212"/>
      <c r="L17" s="213"/>
      <c r="M17" s="284">
        <f t="shared" si="1"/>
        <v>0</v>
      </c>
      <c r="N17" s="285">
        <f t="shared" si="1"/>
        <v>0</v>
      </c>
      <c r="O17" s="266"/>
      <c r="P17" s="144"/>
      <c r="Q17" s="317"/>
      <c r="R17" s="317"/>
      <c r="S17" s="317"/>
      <c r="T17" s="317"/>
    </row>
    <row r="18" spans="2:20" ht="24" customHeight="1" thickBot="1" x14ac:dyDescent="0.35">
      <c r="B18" s="21" t="s">
        <v>18</v>
      </c>
      <c r="C18" s="240">
        <v>272.41000000000003</v>
      </c>
      <c r="D18" s="23">
        <v>60</v>
      </c>
      <c r="E18" s="24"/>
      <c r="F18" s="240">
        <v>2002.14</v>
      </c>
      <c r="G18" s="25">
        <v>441</v>
      </c>
      <c r="H18" s="176">
        <f t="shared" si="0"/>
        <v>2274.5500000000002</v>
      </c>
      <c r="I18" s="171">
        <f t="shared" si="0"/>
        <v>501</v>
      </c>
      <c r="J18" s="28"/>
      <c r="K18" s="212">
        <v>2274.54</v>
      </c>
      <c r="L18" s="213">
        <v>501</v>
      </c>
      <c r="M18" s="284">
        <f t="shared" si="1"/>
        <v>-1.0000000000218279E-2</v>
      </c>
      <c r="N18" s="285">
        <f t="shared" si="1"/>
        <v>0</v>
      </c>
      <c r="O18" s="267"/>
      <c r="P18" s="146"/>
      <c r="Q18" s="317"/>
      <c r="R18" s="317"/>
      <c r="S18" s="317"/>
      <c r="T18" s="317"/>
    </row>
    <row r="19" spans="2:20" ht="24" customHeight="1" thickBot="1" x14ac:dyDescent="0.35">
      <c r="B19" s="163" t="s">
        <v>114</v>
      </c>
      <c r="C19" s="240"/>
      <c r="D19" s="23"/>
      <c r="E19" s="24"/>
      <c r="F19" s="240">
        <v>7957.51</v>
      </c>
      <c r="G19" s="25">
        <v>332</v>
      </c>
      <c r="H19" s="176">
        <f t="shared" si="0"/>
        <v>7957.51</v>
      </c>
      <c r="I19" s="171">
        <f t="shared" si="0"/>
        <v>332</v>
      </c>
      <c r="J19" s="5"/>
      <c r="K19" s="212">
        <v>7957.51</v>
      </c>
      <c r="L19" s="213">
        <v>333</v>
      </c>
      <c r="M19" s="284">
        <f t="shared" si="1"/>
        <v>0</v>
      </c>
      <c r="N19" s="399">
        <f t="shared" si="1"/>
        <v>1</v>
      </c>
      <c r="O19" s="388"/>
      <c r="P19" s="362"/>
      <c r="Q19" s="334" t="s">
        <v>116</v>
      </c>
      <c r="R19" s="317"/>
      <c r="S19" s="317"/>
      <c r="T19" s="317"/>
    </row>
    <row r="20" spans="2:20" ht="24" customHeight="1" thickBot="1" x14ac:dyDescent="0.35">
      <c r="B20" s="21" t="s">
        <v>23</v>
      </c>
      <c r="C20" s="240">
        <v>3454.77</v>
      </c>
      <c r="D20" s="23">
        <v>119</v>
      </c>
      <c r="E20" s="24"/>
      <c r="F20" s="240"/>
      <c r="G20" s="25"/>
      <c r="H20" s="176">
        <f t="shared" si="0"/>
        <v>3454.77</v>
      </c>
      <c r="I20" s="171">
        <f t="shared" si="0"/>
        <v>119</v>
      </c>
      <c r="J20" s="28"/>
      <c r="K20" s="212">
        <v>3438.32</v>
      </c>
      <c r="L20" s="213">
        <v>115</v>
      </c>
      <c r="M20" s="284">
        <f t="shared" si="1"/>
        <v>-16.449999999999818</v>
      </c>
      <c r="N20" s="399">
        <f t="shared" si="1"/>
        <v>-4</v>
      </c>
      <c r="O20" s="268"/>
      <c r="P20" s="148"/>
      <c r="Q20" s="334" t="s">
        <v>116</v>
      </c>
      <c r="R20" s="319"/>
      <c r="S20" s="319"/>
      <c r="T20" s="317"/>
    </row>
    <row r="21" spans="2:20" ht="24" customHeight="1" thickBot="1" x14ac:dyDescent="0.35">
      <c r="B21" s="21" t="s">
        <v>105</v>
      </c>
      <c r="C21" s="240"/>
      <c r="D21" s="23"/>
      <c r="E21" s="24"/>
      <c r="F21" s="240">
        <v>3900</v>
      </c>
      <c r="G21" s="25">
        <v>300</v>
      </c>
      <c r="H21" s="176">
        <f t="shared" si="0"/>
        <v>3900</v>
      </c>
      <c r="I21" s="171">
        <f t="shared" si="0"/>
        <v>300</v>
      </c>
      <c r="J21" s="28"/>
      <c r="K21" s="212">
        <v>3900</v>
      </c>
      <c r="L21" s="213">
        <v>300</v>
      </c>
      <c r="M21" s="284">
        <f t="shared" si="1"/>
        <v>0</v>
      </c>
      <c r="N21" s="285">
        <f t="shared" si="1"/>
        <v>0</v>
      </c>
      <c r="O21" s="389"/>
      <c r="P21" s="367"/>
      <c r="Q21" s="334"/>
      <c r="R21" s="311"/>
      <c r="S21" s="311"/>
      <c r="T21" s="317"/>
    </row>
    <row r="22" spans="2:20" ht="27" customHeight="1" thickBot="1" x14ac:dyDescent="0.35">
      <c r="B22" s="21" t="s">
        <v>22</v>
      </c>
      <c r="C22" s="240">
        <v>2666.52</v>
      </c>
      <c r="D22" s="23">
        <v>98</v>
      </c>
      <c r="E22" s="24"/>
      <c r="F22" s="240"/>
      <c r="G22" s="25"/>
      <c r="H22" s="176">
        <f t="shared" si="0"/>
        <v>2666.52</v>
      </c>
      <c r="I22" s="171">
        <f t="shared" si="0"/>
        <v>98</v>
      </c>
      <c r="J22" s="28"/>
      <c r="K22" s="212">
        <v>2666.52</v>
      </c>
      <c r="L22" s="213">
        <v>96</v>
      </c>
      <c r="M22" s="286">
        <f t="shared" si="1"/>
        <v>0</v>
      </c>
      <c r="N22" s="400">
        <f t="shared" si="1"/>
        <v>-2</v>
      </c>
      <c r="O22" s="390"/>
      <c r="P22" s="391"/>
      <c r="Q22" s="334" t="s">
        <v>116</v>
      </c>
      <c r="R22" s="317"/>
      <c r="S22" s="317"/>
      <c r="T22" s="317"/>
    </row>
    <row r="23" spans="2:20" ht="24" hidden="1" customHeight="1" thickBot="1" x14ac:dyDescent="0.35">
      <c r="B23" s="21" t="s">
        <v>26</v>
      </c>
      <c r="C23" s="240"/>
      <c r="D23" s="23"/>
      <c r="E23" s="24"/>
      <c r="F23" s="240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284">
        <f t="shared" ref="M23:N36" si="2">K23-H23</f>
        <v>0</v>
      </c>
      <c r="N23" s="285">
        <f t="shared" si="2"/>
        <v>0</v>
      </c>
      <c r="O23" s="269"/>
      <c r="P23" s="192"/>
    </row>
    <row r="24" spans="2:20" ht="24" hidden="1" customHeight="1" thickBot="1" x14ac:dyDescent="0.35">
      <c r="B24" s="21" t="s">
        <v>24</v>
      </c>
      <c r="C24" s="240"/>
      <c r="D24" s="23"/>
      <c r="E24" s="24"/>
      <c r="F24" s="240"/>
      <c r="G24" s="25"/>
      <c r="H24" s="176">
        <f t="shared" si="0"/>
        <v>0</v>
      </c>
      <c r="I24" s="171">
        <f t="shared" si="0"/>
        <v>0</v>
      </c>
      <c r="J24" s="28"/>
      <c r="K24" s="216"/>
      <c r="L24" s="217"/>
      <c r="M24" s="284">
        <f t="shared" si="2"/>
        <v>0</v>
      </c>
      <c r="N24" s="285">
        <f t="shared" si="2"/>
        <v>0</v>
      </c>
      <c r="O24" s="270"/>
      <c r="P24" s="194"/>
    </row>
    <row r="25" spans="2:20" ht="23.25" customHeight="1" thickBot="1" x14ac:dyDescent="0.35">
      <c r="B25" s="21" t="s">
        <v>27</v>
      </c>
      <c r="C25" s="240"/>
      <c r="D25" s="23"/>
      <c r="E25" s="24"/>
      <c r="F25" s="240">
        <v>2513.52</v>
      </c>
      <c r="G25" s="25">
        <v>95</v>
      </c>
      <c r="H25" s="176">
        <f t="shared" si="0"/>
        <v>2513.52</v>
      </c>
      <c r="I25" s="171">
        <f t="shared" si="0"/>
        <v>95</v>
      </c>
      <c r="J25" s="28"/>
      <c r="K25" s="218">
        <v>2513.52</v>
      </c>
      <c r="L25" s="213">
        <v>96</v>
      </c>
      <c r="M25" s="288">
        <f t="shared" si="2"/>
        <v>0</v>
      </c>
      <c r="N25" s="289">
        <f>L25-I25</f>
        <v>1</v>
      </c>
      <c r="O25" s="392"/>
      <c r="P25" s="375"/>
      <c r="Q25" s="334" t="s">
        <v>117</v>
      </c>
    </row>
    <row r="26" spans="2:20" ht="24" hidden="1" customHeight="1" thickBot="1" x14ac:dyDescent="0.35">
      <c r="B26" s="21" t="s">
        <v>29</v>
      </c>
      <c r="C26" s="241"/>
      <c r="D26" s="330"/>
      <c r="E26" s="24"/>
      <c r="F26" s="245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90">
        <f t="shared" si="2"/>
        <v>0</v>
      </c>
      <c r="N26" s="291">
        <f t="shared" si="2"/>
        <v>0</v>
      </c>
      <c r="O26" s="271"/>
      <c r="P26" s="196"/>
    </row>
    <row r="27" spans="2:20" ht="24" hidden="1" customHeight="1" thickBot="1" x14ac:dyDescent="0.3">
      <c r="B27" s="163" t="s">
        <v>58</v>
      </c>
      <c r="C27" s="240"/>
      <c r="D27" s="23"/>
      <c r="E27" s="24"/>
      <c r="F27" s="245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90">
        <f t="shared" si="2"/>
        <v>0</v>
      </c>
      <c r="N27" s="291">
        <f t="shared" si="2"/>
        <v>0</v>
      </c>
      <c r="O27" s="272"/>
      <c r="P27" s="96"/>
    </row>
    <row r="28" spans="2:20" ht="24" customHeight="1" thickBot="1" x14ac:dyDescent="0.35">
      <c r="B28" s="21" t="s">
        <v>28</v>
      </c>
      <c r="C28" s="242"/>
      <c r="D28" s="42"/>
      <c r="E28" s="24"/>
      <c r="F28" s="245">
        <v>1170.98</v>
      </c>
      <c r="G28" s="48">
        <v>41</v>
      </c>
      <c r="H28" s="177">
        <f t="shared" ref="H28:I36" si="3">F28+C28</f>
        <v>1170.98</v>
      </c>
      <c r="I28" s="172">
        <f t="shared" si="3"/>
        <v>41</v>
      </c>
      <c r="J28" s="28"/>
      <c r="K28" s="218">
        <v>1170.98</v>
      </c>
      <c r="L28" s="213">
        <v>41</v>
      </c>
      <c r="M28" s="290">
        <f t="shared" si="2"/>
        <v>0</v>
      </c>
      <c r="N28" s="291">
        <f t="shared" si="2"/>
        <v>0</v>
      </c>
      <c r="O28" s="272"/>
      <c r="P28" s="96"/>
    </row>
    <row r="29" spans="2:20" ht="24" hidden="1" customHeight="1" thickBot="1" x14ac:dyDescent="0.35">
      <c r="B29" s="21" t="s">
        <v>115</v>
      </c>
      <c r="C29" s="242"/>
      <c r="D29" s="42"/>
      <c r="E29" s="24"/>
      <c r="F29" s="245"/>
      <c r="G29" s="48"/>
      <c r="H29" s="177">
        <f t="shared" si="3"/>
        <v>0</v>
      </c>
      <c r="I29" s="172">
        <f t="shared" si="3"/>
        <v>0</v>
      </c>
      <c r="J29" s="28"/>
      <c r="K29" s="218"/>
      <c r="L29" s="213"/>
      <c r="M29" s="290">
        <f t="shared" si="2"/>
        <v>0</v>
      </c>
      <c r="N29" s="291">
        <f t="shared" si="2"/>
        <v>0</v>
      </c>
      <c r="O29" s="273"/>
      <c r="P29" s="98"/>
    </row>
    <row r="30" spans="2:20" ht="24" customHeight="1" thickBot="1" x14ac:dyDescent="0.35">
      <c r="B30" s="51" t="s">
        <v>25</v>
      </c>
      <c r="C30" s="246"/>
      <c r="D30" s="53"/>
      <c r="E30" s="54"/>
      <c r="F30" s="246">
        <v>19073.7</v>
      </c>
      <c r="G30" s="56">
        <v>21</v>
      </c>
      <c r="H30" s="178">
        <f t="shared" si="3"/>
        <v>19073.7</v>
      </c>
      <c r="I30" s="173">
        <f t="shared" si="3"/>
        <v>21</v>
      </c>
      <c r="J30" s="28"/>
      <c r="K30" s="218"/>
      <c r="L30" s="213"/>
      <c r="M30" s="290">
        <f t="shared" si="2"/>
        <v>-19073.7</v>
      </c>
      <c r="N30" s="291">
        <f t="shared" si="2"/>
        <v>-21</v>
      </c>
      <c r="O30" s="274"/>
      <c r="P30" s="93"/>
      <c r="Q30" s="311" t="s">
        <v>118</v>
      </c>
      <c r="R30" s="317"/>
    </row>
    <row r="31" spans="2:20" ht="24" customHeight="1" thickBot="1" x14ac:dyDescent="0.3">
      <c r="B31" s="182" t="s">
        <v>66</v>
      </c>
      <c r="C31" s="240"/>
      <c r="D31" s="23"/>
      <c r="E31" s="59"/>
      <c r="F31" s="246">
        <v>54.48</v>
      </c>
      <c r="G31" s="60">
        <v>12</v>
      </c>
      <c r="H31" s="178">
        <f t="shared" si="3"/>
        <v>54.48</v>
      </c>
      <c r="I31" s="173">
        <f t="shared" si="3"/>
        <v>12</v>
      </c>
      <c r="J31" s="28"/>
      <c r="K31" s="218">
        <v>54.48</v>
      </c>
      <c r="L31" s="213">
        <v>12</v>
      </c>
      <c r="M31" s="290">
        <f t="shared" si="2"/>
        <v>0</v>
      </c>
      <c r="N31" s="291">
        <f t="shared" si="2"/>
        <v>0</v>
      </c>
      <c r="O31" s="275"/>
      <c r="P31" s="100"/>
    </row>
    <row r="32" spans="2:20" ht="24" customHeight="1" thickBot="1" x14ac:dyDescent="0.35">
      <c r="B32" s="162" t="s">
        <v>52</v>
      </c>
      <c r="C32" s="240"/>
      <c r="D32" s="23"/>
      <c r="E32" s="59"/>
      <c r="F32" s="246">
        <v>480</v>
      </c>
      <c r="G32" s="60">
        <v>32</v>
      </c>
      <c r="H32" s="178">
        <f t="shared" si="3"/>
        <v>480</v>
      </c>
      <c r="I32" s="173">
        <f t="shared" si="3"/>
        <v>32</v>
      </c>
      <c r="J32" s="28"/>
      <c r="K32" s="218">
        <v>490</v>
      </c>
      <c r="L32" s="213">
        <v>32</v>
      </c>
      <c r="M32" s="401">
        <f t="shared" si="2"/>
        <v>10</v>
      </c>
      <c r="N32" s="293">
        <f t="shared" si="2"/>
        <v>0</v>
      </c>
      <c r="O32" s="276"/>
      <c r="P32" s="198"/>
      <c r="Q32" s="335" t="s">
        <v>119</v>
      </c>
    </row>
    <row r="33" spans="2:17" ht="24.75" customHeight="1" thickBot="1" x14ac:dyDescent="0.35">
      <c r="B33" s="165" t="s">
        <v>101</v>
      </c>
      <c r="C33" s="240"/>
      <c r="D33" s="23"/>
      <c r="E33" s="115"/>
      <c r="F33" s="246">
        <v>403.26</v>
      </c>
      <c r="G33" s="60">
        <v>35</v>
      </c>
      <c r="H33" s="178">
        <f t="shared" si="3"/>
        <v>403.26</v>
      </c>
      <c r="I33" s="173">
        <f t="shared" si="3"/>
        <v>35</v>
      </c>
      <c r="J33" s="28"/>
      <c r="K33" s="218">
        <v>403.26</v>
      </c>
      <c r="L33" s="213">
        <v>35</v>
      </c>
      <c r="M33" s="288">
        <f t="shared" si="2"/>
        <v>0</v>
      </c>
      <c r="N33" s="289">
        <f t="shared" si="2"/>
        <v>0</v>
      </c>
      <c r="O33" s="277"/>
      <c r="P33" s="232"/>
      <c r="Q33" t="s">
        <v>120</v>
      </c>
    </row>
    <row r="34" spans="2:17" ht="18.75" x14ac:dyDescent="0.3">
      <c r="B34" s="165" t="s">
        <v>33</v>
      </c>
      <c r="C34" s="240">
        <v>383.35</v>
      </c>
      <c r="D34" s="23">
        <v>18</v>
      </c>
      <c r="E34" s="115"/>
      <c r="F34" s="246"/>
      <c r="G34" s="60"/>
      <c r="H34" s="178">
        <f t="shared" si="3"/>
        <v>383.35</v>
      </c>
      <c r="I34" s="173">
        <f t="shared" si="3"/>
        <v>18</v>
      </c>
      <c r="J34" s="28"/>
      <c r="K34" s="218">
        <v>386.35</v>
      </c>
      <c r="L34" s="213">
        <v>18</v>
      </c>
      <c r="M34" s="401">
        <f t="shared" si="2"/>
        <v>3</v>
      </c>
      <c r="N34" s="295">
        <f t="shared" si="2"/>
        <v>0</v>
      </c>
      <c r="O34" s="278"/>
      <c r="P34" s="200"/>
      <c r="Q34" s="335" t="s">
        <v>119</v>
      </c>
    </row>
    <row r="35" spans="2:17" ht="2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294">
        <f t="shared" si="2"/>
        <v>0</v>
      </c>
      <c r="N35" s="295">
        <f t="shared" si="2"/>
        <v>0</v>
      </c>
      <c r="O35" s="275"/>
      <c r="P35" s="100"/>
    </row>
    <row r="36" spans="2:17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296">
        <f t="shared" si="2"/>
        <v>0</v>
      </c>
      <c r="N36" s="297">
        <f t="shared" si="2"/>
        <v>0</v>
      </c>
      <c r="O36" s="279"/>
      <c r="P36" s="102"/>
    </row>
    <row r="37" spans="2:17" ht="16.5" thickBot="1" x14ac:dyDescent="0.3">
      <c r="B37" s="70"/>
      <c r="D37" s="72"/>
      <c r="F37" s="337" t="s">
        <v>34</v>
      </c>
      <c r="G37" s="337"/>
      <c r="H37" s="73">
        <f>SUM(H5:H30)</f>
        <v>58066.399999999994</v>
      </c>
      <c r="I37" s="74">
        <f>SUM(I5:I30)</f>
        <v>2087</v>
      </c>
      <c r="J37" s="75"/>
      <c r="K37" s="76">
        <f>SUM(K5:K35)</f>
        <v>40328.89</v>
      </c>
      <c r="L37" s="117">
        <f>SUM(L5:L35)</f>
        <v>2159</v>
      </c>
      <c r="O37" s="78"/>
    </row>
    <row r="39" spans="2:17" ht="15.75" x14ac:dyDescent="0.25">
      <c r="B39" s="315"/>
      <c r="C39" s="314"/>
      <c r="D39" s="315"/>
      <c r="E39" s="315"/>
      <c r="F39" s="315"/>
      <c r="G39" s="156"/>
    </row>
    <row r="40" spans="2:17" ht="15.75" x14ac:dyDescent="0.25">
      <c r="B40" s="315"/>
      <c r="C40" s="314"/>
      <c r="D40" s="315"/>
      <c r="E40" s="315"/>
      <c r="F40" s="315"/>
      <c r="G40" s="156"/>
    </row>
  </sheetData>
  <mergeCells count="19"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3622047244094491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34"/>
  <sheetViews>
    <sheetView workbookViewId="0">
      <selection activeCell="U11" sqref="U1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42578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42578125" style="5"/>
  </cols>
  <sheetData>
    <row r="1" spans="1:15" ht="38.25" customHeight="1" x14ac:dyDescent="0.3">
      <c r="A1" s="350" t="s">
        <v>0</v>
      </c>
      <c r="B1" s="350"/>
      <c r="G1" s="156"/>
      <c r="H1" s="157"/>
      <c r="I1" s="157"/>
      <c r="J1" s="157"/>
      <c r="K1" s="158"/>
      <c r="L1" s="159"/>
      <c r="M1" s="160"/>
      <c r="N1" s="156"/>
      <c r="O1" s="161"/>
    </row>
    <row r="2" spans="1:15" ht="19.5" thickBot="1" x14ac:dyDescent="0.35">
      <c r="A2" s="351" t="s">
        <v>43</v>
      </c>
      <c r="B2" s="352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353" t="s">
        <v>44</v>
      </c>
      <c r="C3" s="354"/>
      <c r="D3" s="9"/>
      <c r="E3" s="355" t="s">
        <v>45</v>
      </c>
      <c r="F3" s="356"/>
      <c r="G3" s="10"/>
      <c r="H3" s="357" t="s">
        <v>2</v>
      </c>
      <c r="I3" s="11"/>
      <c r="J3" s="342" t="s">
        <v>3</v>
      </c>
      <c r="K3" s="343"/>
      <c r="L3" s="338" t="s">
        <v>4</v>
      </c>
      <c r="M3" s="339"/>
      <c r="N3" s="340" t="s">
        <v>5</v>
      </c>
      <c r="O3" s="341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358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24" customHeight="1" thickTop="1" thickBot="1" x14ac:dyDescent="0.35">
      <c r="A6" s="21" t="s">
        <v>13</v>
      </c>
      <c r="B6" s="22"/>
      <c r="C6" s="23"/>
      <c r="D6" s="24"/>
      <c r="E6" s="22">
        <v>340.25</v>
      </c>
      <c r="F6" s="25">
        <v>25</v>
      </c>
      <c r="G6" s="26">
        <f t="shared" si="0"/>
        <v>340.25</v>
      </c>
      <c r="H6" s="34">
        <f t="shared" si="0"/>
        <v>25</v>
      </c>
      <c r="I6" s="28"/>
      <c r="J6" s="29">
        <v>340.25</v>
      </c>
      <c r="K6" s="119">
        <v>25</v>
      </c>
      <c r="L6" s="30">
        <f t="shared" ref="L6:M22" si="1">J6-G6</f>
        <v>0</v>
      </c>
      <c r="M6" s="31">
        <f t="shared" si="1"/>
        <v>0</v>
      </c>
      <c r="N6" s="129"/>
      <c r="O6" s="130"/>
    </row>
    <row r="7" spans="1:15" ht="24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31"/>
      <c r="O7" s="132"/>
    </row>
    <row r="8" spans="1:15" ht="24" hidden="1" customHeight="1" thickBot="1" x14ac:dyDescent="0.35">
      <c r="A8" s="21" t="s">
        <v>15</v>
      </c>
      <c r="B8" s="22"/>
      <c r="C8" s="23"/>
      <c r="D8" s="24"/>
      <c r="E8" s="22"/>
      <c r="F8" s="25"/>
      <c r="G8" s="26">
        <f t="shared" si="0"/>
        <v>0</v>
      </c>
      <c r="H8" s="35">
        <f t="shared" si="0"/>
        <v>0</v>
      </c>
      <c r="I8" s="28"/>
      <c r="J8" s="29"/>
      <c r="K8" s="120"/>
      <c r="L8" s="36">
        <f t="shared" si="1"/>
        <v>0</v>
      </c>
      <c r="M8" s="31">
        <f t="shared" si="1"/>
        <v>0</v>
      </c>
      <c r="N8" s="133"/>
      <c r="O8" s="134"/>
    </row>
    <row r="9" spans="1:15" ht="24" customHeight="1" thickBot="1" x14ac:dyDescent="0.35">
      <c r="A9" s="21" t="s">
        <v>38</v>
      </c>
      <c r="B9" s="22">
        <v>3383.68</v>
      </c>
      <c r="C9" s="23">
        <v>110</v>
      </c>
      <c r="D9" s="24"/>
      <c r="E9" s="22"/>
      <c r="F9" s="25"/>
      <c r="G9" s="26">
        <f t="shared" si="0"/>
        <v>3383.68</v>
      </c>
      <c r="H9" s="35">
        <f t="shared" si="0"/>
        <v>110</v>
      </c>
      <c r="I9" s="28"/>
      <c r="J9" s="37">
        <v>3383.6</v>
      </c>
      <c r="K9" s="121">
        <v>110</v>
      </c>
      <c r="L9" s="30">
        <f t="shared" si="1"/>
        <v>-7.999999999992724E-2</v>
      </c>
      <c r="M9" s="31">
        <f t="shared" si="1"/>
        <v>0</v>
      </c>
      <c r="N9" s="135"/>
      <c r="O9" s="136"/>
    </row>
    <row r="10" spans="1:15" ht="24" hidden="1" customHeight="1" thickBot="1" x14ac:dyDescent="0.35">
      <c r="A10" s="21" t="s">
        <v>16</v>
      </c>
      <c r="B10" s="22"/>
      <c r="C10" s="23"/>
      <c r="D10" s="24"/>
      <c r="E10" s="22"/>
      <c r="F10" s="25"/>
      <c r="G10" s="26">
        <f t="shared" si="0"/>
        <v>0</v>
      </c>
      <c r="H10" s="35">
        <f t="shared" si="0"/>
        <v>0</v>
      </c>
      <c r="I10" s="28"/>
      <c r="J10" s="37"/>
      <c r="K10" s="121"/>
      <c r="L10" s="126">
        <f t="shared" si="1"/>
        <v>0</v>
      </c>
      <c r="M10" s="31">
        <f t="shared" si="1"/>
        <v>0</v>
      </c>
      <c r="N10" s="137"/>
      <c r="O10" s="138"/>
    </row>
    <row r="11" spans="1:15" ht="24" customHeight="1" thickBot="1" x14ac:dyDescent="0.35">
      <c r="A11" s="21" t="s">
        <v>17</v>
      </c>
      <c r="B11" s="22">
        <v>245.96</v>
      </c>
      <c r="C11" s="23">
        <v>13</v>
      </c>
      <c r="D11" s="24"/>
      <c r="E11" s="22">
        <v>1000.8</v>
      </c>
      <c r="F11" s="25">
        <v>45</v>
      </c>
      <c r="G11" s="26">
        <f t="shared" si="0"/>
        <v>1246.76</v>
      </c>
      <c r="H11" s="35">
        <f t="shared" si="0"/>
        <v>58</v>
      </c>
      <c r="I11" s="28"/>
      <c r="J11" s="37">
        <v>1246.76</v>
      </c>
      <c r="K11" s="121">
        <v>58</v>
      </c>
      <c r="L11" s="126">
        <f t="shared" si="1"/>
        <v>0</v>
      </c>
      <c r="M11" s="31">
        <f t="shared" si="1"/>
        <v>0</v>
      </c>
      <c r="N11" s="359"/>
      <c r="O11" s="360"/>
    </row>
    <row r="12" spans="1:15" ht="24" customHeight="1" thickBot="1" x14ac:dyDescent="0.35">
      <c r="A12" s="21" t="s">
        <v>18</v>
      </c>
      <c r="B12" s="22"/>
      <c r="C12" s="23"/>
      <c r="D12" s="24"/>
      <c r="E12" s="22">
        <v>671.92</v>
      </c>
      <c r="F12" s="25">
        <v>148</v>
      </c>
      <c r="G12" s="26">
        <f t="shared" si="0"/>
        <v>671.92</v>
      </c>
      <c r="H12" s="35">
        <f t="shared" si="0"/>
        <v>148</v>
      </c>
      <c r="I12" s="28"/>
      <c r="J12" s="37">
        <v>671.92</v>
      </c>
      <c r="K12" s="121">
        <v>148</v>
      </c>
      <c r="L12" s="126">
        <f t="shared" si="1"/>
        <v>0</v>
      </c>
      <c r="M12" s="31">
        <f t="shared" si="1"/>
        <v>0</v>
      </c>
      <c r="N12" s="139"/>
      <c r="O12" s="140"/>
    </row>
    <row r="13" spans="1:15" ht="24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41"/>
      <c r="O13" s="142"/>
    </row>
    <row r="14" spans="1:15" ht="24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143"/>
      <c r="O14" s="144"/>
    </row>
    <row r="15" spans="1:15" ht="24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45"/>
      <c r="O15" s="146"/>
    </row>
    <row r="16" spans="1:15" ht="24" customHeight="1" thickBot="1" x14ac:dyDescent="0.3">
      <c r="A16" s="113" t="s">
        <v>46</v>
      </c>
      <c r="B16" s="22"/>
      <c r="C16" s="23"/>
      <c r="D16" s="24"/>
      <c r="E16" s="22">
        <v>10058.4</v>
      </c>
      <c r="F16" s="25">
        <v>11</v>
      </c>
      <c r="G16" s="26">
        <f t="shared" si="0"/>
        <v>10058.4</v>
      </c>
      <c r="H16" s="35">
        <f t="shared" si="0"/>
        <v>11</v>
      </c>
      <c r="I16" s="28"/>
      <c r="J16" s="37">
        <v>10058.4</v>
      </c>
      <c r="K16" s="121">
        <v>11</v>
      </c>
      <c r="L16" s="126">
        <f t="shared" si="1"/>
        <v>0</v>
      </c>
      <c r="M16" s="31">
        <f t="shared" si="1"/>
        <v>0</v>
      </c>
      <c r="N16" s="361"/>
      <c r="O16" s="362"/>
    </row>
    <row r="17" spans="1:15" ht="24" customHeight="1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147"/>
      <c r="O17" s="148"/>
    </row>
    <row r="18" spans="1:15" ht="24" customHeight="1" thickBot="1" x14ac:dyDescent="0.35">
      <c r="A18" s="21" t="s">
        <v>22</v>
      </c>
      <c r="B18" s="22">
        <v>20523.88</v>
      </c>
      <c r="C18" s="23">
        <v>754</v>
      </c>
      <c r="D18" s="24"/>
      <c r="E18" s="22"/>
      <c r="F18" s="25"/>
      <c r="G18" s="26">
        <f t="shared" si="0"/>
        <v>20523.88</v>
      </c>
      <c r="H18" s="35">
        <f t="shared" si="0"/>
        <v>754</v>
      </c>
      <c r="I18" s="28"/>
      <c r="J18" s="37">
        <v>20523.88</v>
      </c>
      <c r="K18" s="121">
        <v>754</v>
      </c>
      <c r="L18" s="126">
        <f t="shared" si="1"/>
        <v>0</v>
      </c>
      <c r="M18" s="31">
        <f t="shared" si="1"/>
        <v>0</v>
      </c>
      <c r="N18" s="363"/>
      <c r="O18" s="364"/>
    </row>
    <row r="19" spans="1:15" ht="24" customHeight="1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149"/>
      <c r="O19" s="148"/>
    </row>
    <row r="20" spans="1:15" ht="24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50"/>
      <c r="O20" s="151"/>
    </row>
    <row r="21" spans="1:15" ht="24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152"/>
      <c r="O21" s="153"/>
    </row>
    <row r="22" spans="1:15" ht="24" hidden="1" customHeight="1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/>
      <c r="K22" s="123"/>
      <c r="L22" s="36">
        <f t="shared" si="1"/>
        <v>0</v>
      </c>
      <c r="M22" s="44">
        <f t="shared" si="1"/>
        <v>0</v>
      </c>
      <c r="N22" s="154"/>
      <c r="O22" s="155"/>
    </row>
    <row r="23" spans="1:15" ht="24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4" hidden="1" customHeight="1" thickBot="1" x14ac:dyDescent="0.35">
      <c r="A24" s="21" t="s">
        <v>28</v>
      </c>
      <c r="B24" s="41"/>
      <c r="C24" s="42"/>
      <c r="D24" s="24"/>
      <c r="E24" s="47"/>
      <c r="F24" s="48"/>
      <c r="G24" s="49">
        <f t="shared" si="0"/>
        <v>0</v>
      </c>
      <c r="H24" s="50">
        <f t="shared" si="0"/>
        <v>0</v>
      </c>
      <c r="I24" s="28"/>
      <c r="J24" s="43"/>
      <c r="K24" s="123"/>
      <c r="L24" s="36">
        <f t="shared" si="2"/>
        <v>0</v>
      </c>
      <c r="M24" s="44">
        <f t="shared" si="2"/>
        <v>0</v>
      </c>
      <c r="N24" s="95"/>
      <c r="O24" s="96"/>
    </row>
    <row r="25" spans="1:15" ht="24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4" hidden="1" customHeight="1" thickBot="1" x14ac:dyDescent="0.35">
      <c r="A26" s="21" t="s">
        <v>30</v>
      </c>
      <c r="B26" s="41"/>
      <c r="C26" s="42"/>
      <c r="D26" s="24"/>
      <c r="E26" s="47"/>
      <c r="F26" s="48"/>
      <c r="G26" s="49">
        <f t="shared" si="0"/>
        <v>0</v>
      </c>
      <c r="H26" s="50">
        <f t="shared" si="0"/>
        <v>0</v>
      </c>
      <c r="I26" s="28"/>
      <c r="J26" s="43"/>
      <c r="K26" s="123"/>
      <c r="L26" s="36">
        <f t="shared" si="2"/>
        <v>0</v>
      </c>
      <c r="M26" s="44">
        <f t="shared" si="2"/>
        <v>0</v>
      </c>
      <c r="N26" s="97"/>
      <c r="O26" s="98"/>
    </row>
    <row r="27" spans="1:15" ht="24" hidden="1" customHeight="1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24" customHeight="1" x14ac:dyDescent="0.25">
      <c r="A28" s="114" t="s">
        <v>32</v>
      </c>
      <c r="B28" s="22">
        <v>102</v>
      </c>
      <c r="C28" s="23">
        <v>102</v>
      </c>
      <c r="D28" s="115"/>
      <c r="E28" s="55"/>
      <c r="F28" s="60"/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24" hidden="1" customHeight="1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hidden="1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hidden="1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hidden="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2">
        <f t="shared" si="2"/>
        <v>0</v>
      </c>
      <c r="M32" s="63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337" t="s">
        <v>34</v>
      </c>
      <c r="F34" s="337"/>
      <c r="G34" s="73">
        <f>SUM(G5:G27)</f>
        <v>37848.980000000003</v>
      </c>
      <c r="H34" s="74">
        <f>SUM(H5:H27)</f>
        <v>1173</v>
      </c>
      <c r="I34" s="75"/>
      <c r="J34" s="76">
        <f>SUM(J5:J32)</f>
        <v>37950.15</v>
      </c>
      <c r="K34" s="117">
        <f>SUM(K5:K32)</f>
        <v>1275</v>
      </c>
      <c r="N34" s="78"/>
    </row>
  </sheetData>
  <sortState ref="A6:F28">
    <sortCondition ref="A6:A28"/>
  </sortState>
  <mergeCells count="12">
    <mergeCell ref="L3:M3"/>
    <mergeCell ref="N3:O3"/>
    <mergeCell ref="N11:O11"/>
    <mergeCell ref="N16:O16"/>
    <mergeCell ref="N18:O18"/>
    <mergeCell ref="H3:H4"/>
    <mergeCell ref="J3:K3"/>
    <mergeCell ref="E34:F34"/>
    <mergeCell ref="A1:B1"/>
    <mergeCell ref="A2:B2"/>
    <mergeCell ref="B3:C3"/>
    <mergeCell ref="E3:F3"/>
  </mergeCells>
  <pageMargins left="0.31496062992125984" right="0.15748031496062992" top="0.39370078740157483" bottom="0.35433070866141736" header="0.31496062992125984" footer="0.31496062992125984"/>
  <pageSetup scale="8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P33"/>
  <sheetViews>
    <sheetView topLeftCell="A16" workbookViewId="0">
      <selection activeCell="L41" sqref="L4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 customWidth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50" t="s">
        <v>53</v>
      </c>
      <c r="C1" s="350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51" t="s">
        <v>47</v>
      </c>
      <c r="C2" s="352"/>
      <c r="F2" s="365" t="s">
        <v>1</v>
      </c>
      <c r="G2" s="365"/>
      <c r="H2" s="365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53" t="s">
        <v>48</v>
      </c>
      <c r="D3" s="354"/>
      <c r="E3" s="9"/>
      <c r="F3" s="355" t="s">
        <v>49</v>
      </c>
      <c r="G3" s="356"/>
      <c r="H3" s="10"/>
      <c r="I3" s="357" t="s">
        <v>2</v>
      </c>
      <c r="J3" s="11"/>
      <c r="K3" s="342" t="s">
        <v>3</v>
      </c>
      <c r="L3" s="343"/>
      <c r="M3" s="338" t="s">
        <v>4</v>
      </c>
      <c r="N3" s="339"/>
      <c r="O3" s="340" t="s">
        <v>5</v>
      </c>
      <c r="P3" s="341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6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217.76</v>
      </c>
      <c r="G6" s="25">
        <v>16</v>
      </c>
      <c r="H6" s="175">
        <f t="shared" si="0"/>
        <v>217.76</v>
      </c>
      <c r="I6" s="34">
        <f t="shared" si="0"/>
        <v>16</v>
      </c>
      <c r="J6" s="28"/>
      <c r="K6" s="29">
        <v>217.76</v>
      </c>
      <c r="L6" s="119">
        <v>16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hidden="1" customHeight="1" thickBot="1" x14ac:dyDescent="0.35">
      <c r="B9" s="21" t="s">
        <v>38</v>
      </c>
      <c r="C9" s="22"/>
      <c r="D9" s="23"/>
      <c r="E9" s="24"/>
      <c r="F9" s="22"/>
      <c r="G9" s="25"/>
      <c r="H9" s="176">
        <f t="shared" si="0"/>
        <v>0</v>
      </c>
      <c r="I9" s="171">
        <f t="shared" si="0"/>
        <v>0</v>
      </c>
      <c r="J9" s="28"/>
      <c r="K9" s="37"/>
      <c r="L9" s="121"/>
      <c r="M9" s="30">
        <f t="shared" si="1"/>
        <v>0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/>
      <c r="D11" s="23"/>
      <c r="E11" s="24"/>
      <c r="F11" s="22">
        <v>521.17999999999995</v>
      </c>
      <c r="G11" s="25">
        <v>20</v>
      </c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359"/>
      <c r="P11" s="360"/>
    </row>
    <row r="12" spans="2:16" ht="24" customHeight="1" thickBot="1" x14ac:dyDescent="0.35">
      <c r="B12" s="21" t="s">
        <v>54</v>
      </c>
      <c r="C12" s="22"/>
      <c r="D12" s="23"/>
      <c r="E12" s="24"/>
      <c r="F12" s="22">
        <v>1351.79</v>
      </c>
      <c r="G12" s="25">
        <v>66</v>
      </c>
      <c r="H12" s="176">
        <f t="shared" si="0"/>
        <v>1351.79</v>
      </c>
      <c r="I12" s="171">
        <f t="shared" si="0"/>
        <v>66</v>
      </c>
      <c r="J12" s="28"/>
      <c r="K12" s="37">
        <v>1351.79</v>
      </c>
      <c r="L12" s="121">
        <v>66</v>
      </c>
      <c r="M12" s="126">
        <f t="shared" si="1"/>
        <v>0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1902.26</v>
      </c>
      <c r="G16" s="25">
        <v>419</v>
      </c>
      <c r="H16" s="176">
        <f t="shared" si="0"/>
        <v>1902.26</v>
      </c>
      <c r="I16" s="171">
        <f t="shared" si="0"/>
        <v>419</v>
      </c>
      <c r="J16" s="28"/>
      <c r="K16" s="37">
        <v>1902.26</v>
      </c>
      <c r="L16" s="121">
        <v>419</v>
      </c>
      <c r="M16" s="126">
        <f t="shared" si="1"/>
        <v>0</v>
      </c>
      <c r="N16" s="31">
        <f t="shared" si="1"/>
        <v>0</v>
      </c>
      <c r="O16" s="361"/>
      <c r="P16" s="362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customHeight="1" thickBot="1" x14ac:dyDescent="0.3">
      <c r="B18" s="163" t="s">
        <v>50</v>
      </c>
      <c r="C18" s="22"/>
      <c r="D18" s="23"/>
      <c r="E18" s="24"/>
      <c r="F18" s="22">
        <v>1441.22</v>
      </c>
      <c r="G18" s="25">
        <v>51</v>
      </c>
      <c r="H18" s="176">
        <f t="shared" si="0"/>
        <v>1441.22</v>
      </c>
      <c r="I18" s="171">
        <f t="shared" si="0"/>
        <v>51</v>
      </c>
      <c r="J18" s="28"/>
      <c r="K18" s="37">
        <v>1441.22</v>
      </c>
      <c r="L18" s="121">
        <v>51</v>
      </c>
      <c r="M18" s="126">
        <f t="shared" si="1"/>
        <v>0</v>
      </c>
      <c r="N18" s="31">
        <f t="shared" si="1"/>
        <v>0</v>
      </c>
      <c r="O18" s="363"/>
      <c r="P18" s="364"/>
    </row>
    <row r="19" spans="2:16" ht="24" customHeight="1" thickBot="1" x14ac:dyDescent="0.35">
      <c r="B19" s="21" t="s">
        <v>22</v>
      </c>
      <c r="C19" s="22"/>
      <c r="D19" s="23"/>
      <c r="E19" s="24"/>
      <c r="F19" s="22">
        <v>30595.279999999999</v>
      </c>
      <c r="G19" s="25">
        <v>1124</v>
      </c>
      <c r="H19" s="176">
        <f t="shared" si="0"/>
        <v>30595.279999999999</v>
      </c>
      <c r="I19" s="171">
        <f t="shared" si="0"/>
        <v>1124</v>
      </c>
      <c r="J19" s="28"/>
      <c r="K19" s="37">
        <v>30595.279999999999</v>
      </c>
      <c r="L19" s="121">
        <v>1124</v>
      </c>
      <c r="M19" s="30">
        <f t="shared" si="1"/>
        <v>0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2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</v>
      </c>
      <c r="L24" s="121">
        <v>43</v>
      </c>
      <c r="M24" s="36">
        <f t="shared" si="2"/>
        <v>-1.1499999999999773</v>
      </c>
      <c r="N24" s="181">
        <f t="shared" si="2"/>
        <v>0</v>
      </c>
      <c r="O24" s="95"/>
      <c r="P24" s="96"/>
    </row>
    <row r="25" spans="2:16" ht="24" hidden="1" customHeight="1" thickBot="1" x14ac:dyDescent="0.35">
      <c r="B25" s="21" t="s">
        <v>31</v>
      </c>
      <c r="C25" s="41"/>
      <c r="D25" s="42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si="2"/>
        <v>0</v>
      </c>
      <c r="N25" s="44">
        <f t="shared" si="2"/>
        <v>0</v>
      </c>
      <c r="O25" s="95"/>
      <c r="P25" s="96"/>
    </row>
    <row r="26" spans="2:16" ht="24" hidden="1" customHeight="1" thickBot="1" x14ac:dyDescent="0.35">
      <c r="B26" s="21" t="s">
        <v>30</v>
      </c>
      <c r="C26" s="41"/>
      <c r="D26" s="42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43"/>
      <c r="L26" s="121"/>
      <c r="M26" s="36">
        <f t="shared" si="2"/>
        <v>0</v>
      </c>
      <c r="N26" s="44">
        <f t="shared" si="2"/>
        <v>0</v>
      </c>
      <c r="O26" s="97"/>
      <c r="P26" s="98"/>
    </row>
    <row r="27" spans="2:16" ht="24" customHeight="1" thickBot="1" x14ac:dyDescent="0.35">
      <c r="B27" s="165" t="s">
        <v>59</v>
      </c>
      <c r="C27" s="41"/>
      <c r="D27" s="42"/>
      <c r="E27" s="115"/>
      <c r="F27" s="55">
        <v>357.4</v>
      </c>
      <c r="G27" s="60">
        <v>13</v>
      </c>
      <c r="H27" s="178">
        <f t="shared" ref="H27:I30" si="3">F27+C27</f>
        <v>357.4</v>
      </c>
      <c r="I27" s="173">
        <f t="shared" si="3"/>
        <v>13</v>
      </c>
      <c r="J27" s="28"/>
      <c r="K27" s="43">
        <v>357.4</v>
      </c>
      <c r="L27" s="121">
        <v>13</v>
      </c>
      <c r="M27" s="36">
        <f t="shared" ref="M27:N30" si="4">K27-H27</f>
        <v>0</v>
      </c>
      <c r="N27" s="44">
        <f t="shared" si="4"/>
        <v>0</v>
      </c>
      <c r="O27" s="99"/>
      <c r="P27" s="100"/>
    </row>
    <row r="28" spans="2:16" ht="24" customHeight="1" thickBot="1" x14ac:dyDescent="0.3">
      <c r="B28" s="162" t="s">
        <v>52</v>
      </c>
      <c r="C28" s="22"/>
      <c r="D28" s="23"/>
      <c r="E28" s="59"/>
      <c r="F28" s="55">
        <v>4050</v>
      </c>
      <c r="G28" s="60">
        <v>270</v>
      </c>
      <c r="H28" s="178">
        <f t="shared" si="3"/>
        <v>4050</v>
      </c>
      <c r="I28" s="173">
        <f t="shared" si="3"/>
        <v>270</v>
      </c>
      <c r="J28" s="28"/>
      <c r="K28" s="43">
        <v>4050</v>
      </c>
      <c r="L28" s="121">
        <v>270</v>
      </c>
      <c r="M28" s="168">
        <f t="shared" si="4"/>
        <v>0</v>
      </c>
      <c r="N28" s="169">
        <f t="shared" si="4"/>
        <v>0</v>
      </c>
      <c r="O28" s="99"/>
      <c r="P28" s="100"/>
    </row>
    <row r="29" spans="2:16" ht="24" customHeight="1" thickBot="1" x14ac:dyDescent="0.35">
      <c r="B29" s="165" t="s">
        <v>33</v>
      </c>
      <c r="C29" s="38"/>
      <c r="D29" s="23"/>
      <c r="E29" s="115"/>
      <c r="F29" s="55">
        <v>383.44</v>
      </c>
      <c r="G29" s="60">
        <v>18</v>
      </c>
      <c r="H29" s="178">
        <f t="shared" si="3"/>
        <v>383.44</v>
      </c>
      <c r="I29" s="173">
        <f t="shared" si="3"/>
        <v>18</v>
      </c>
      <c r="J29" s="28"/>
      <c r="K29" s="43">
        <v>383.44</v>
      </c>
      <c r="L29" s="121">
        <v>18</v>
      </c>
      <c r="M29" s="168">
        <f t="shared" si="4"/>
        <v>0</v>
      </c>
      <c r="N29" s="169">
        <f t="shared" si="4"/>
        <v>0</v>
      </c>
      <c r="O29" s="97"/>
      <c r="P29" s="98"/>
    </row>
    <row r="30" spans="2:16" ht="17.25" x14ac:dyDescent="0.25">
      <c r="B30" s="114" t="s">
        <v>32</v>
      </c>
      <c r="C30" s="22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36">
        <f t="shared" si="4"/>
        <v>0</v>
      </c>
      <c r="N30" s="44">
        <f t="shared" si="4"/>
        <v>0</v>
      </c>
      <c r="O30" s="97"/>
      <c r="P30" s="98"/>
    </row>
    <row r="31" spans="2:16" ht="21" x14ac:dyDescent="0.25">
      <c r="B31" s="64"/>
      <c r="C31" s="65"/>
      <c r="D31" s="23"/>
      <c r="E31" s="59"/>
      <c r="F31" s="55"/>
      <c r="G31" s="60"/>
      <c r="H31" s="178">
        <f t="shared" ref="H31:I32" si="5">F31+C31</f>
        <v>0</v>
      </c>
      <c r="I31" s="173">
        <f t="shared" si="5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9"/>
      <c r="P31" s="100"/>
    </row>
    <row r="32" spans="2:16" ht="16.5" thickBot="1" x14ac:dyDescent="0.3">
      <c r="B32" s="68"/>
      <c r="C32" s="22"/>
      <c r="D32" s="23"/>
      <c r="E32" s="59"/>
      <c r="F32" s="55"/>
      <c r="G32" s="60"/>
      <c r="H32" s="176">
        <f t="shared" si="5"/>
        <v>0</v>
      </c>
      <c r="I32" s="173">
        <f t="shared" si="5"/>
        <v>0</v>
      </c>
      <c r="J32" s="28"/>
      <c r="K32" s="69"/>
      <c r="L32" s="179"/>
      <c r="M32" s="168">
        <f t="shared" si="2"/>
        <v>0</v>
      </c>
      <c r="N32" s="169">
        <f t="shared" si="2"/>
        <v>0</v>
      </c>
      <c r="O32" s="101"/>
      <c r="P32" s="102"/>
    </row>
    <row r="33" spans="2:15" ht="16.5" thickBot="1" x14ac:dyDescent="0.3">
      <c r="B33" s="70"/>
      <c r="D33" s="72"/>
      <c r="F33" s="337" t="s">
        <v>34</v>
      </c>
      <c r="G33" s="337"/>
      <c r="H33" s="73">
        <f>SUM(H5:H26)</f>
        <v>36939.64</v>
      </c>
      <c r="I33" s="74">
        <f>SUM(I5:I26)</f>
        <v>1739</v>
      </c>
      <c r="J33" s="75"/>
      <c r="K33" s="76">
        <f>SUM(K5:K31)</f>
        <v>41729.33</v>
      </c>
      <c r="L33" s="117">
        <f>SUM(L5:L31)</f>
        <v>2040</v>
      </c>
      <c r="O33" s="78"/>
    </row>
  </sheetData>
  <sortState ref="B27:N30">
    <sortCondition ref="B27:B30"/>
  </sortState>
  <mergeCells count="13">
    <mergeCell ref="I3:I4"/>
    <mergeCell ref="K3:L3"/>
    <mergeCell ref="F2:H2"/>
    <mergeCell ref="F33:G33"/>
    <mergeCell ref="B1:C1"/>
    <mergeCell ref="B2:C2"/>
    <mergeCell ref="C3:D3"/>
    <mergeCell ref="F3:G3"/>
    <mergeCell ref="M3:N3"/>
    <mergeCell ref="O3:P3"/>
    <mergeCell ref="O11:P11"/>
    <mergeCell ref="O16:P16"/>
    <mergeCell ref="O18:P18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P34"/>
  <sheetViews>
    <sheetView workbookViewId="0">
      <selection activeCell="C36" sqref="C3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50" t="s">
        <v>53</v>
      </c>
      <c r="C1" s="350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51" t="s">
        <v>55</v>
      </c>
      <c r="C2" s="352"/>
      <c r="F2" s="365" t="s">
        <v>1</v>
      </c>
      <c r="G2" s="365"/>
      <c r="H2" s="365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53" t="s">
        <v>56</v>
      </c>
      <c r="D3" s="354"/>
      <c r="E3" s="9"/>
      <c r="F3" s="355" t="s">
        <v>57</v>
      </c>
      <c r="G3" s="356"/>
      <c r="H3" s="10"/>
      <c r="I3" s="357" t="s">
        <v>2</v>
      </c>
      <c r="J3" s="11"/>
      <c r="K3" s="342" t="s">
        <v>3</v>
      </c>
      <c r="L3" s="343"/>
      <c r="M3" s="338" t="s">
        <v>4</v>
      </c>
      <c r="N3" s="339"/>
      <c r="O3" s="340" t="s">
        <v>5</v>
      </c>
      <c r="P3" s="341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8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95.27</v>
      </c>
      <c r="G6" s="25">
        <v>7</v>
      </c>
      <c r="H6" s="175">
        <f t="shared" si="0"/>
        <v>95.27</v>
      </c>
      <c r="I6" s="34">
        <f t="shared" si="0"/>
        <v>7</v>
      </c>
      <c r="J6" s="28"/>
      <c r="K6" s="29">
        <v>95.27</v>
      </c>
      <c r="L6" s="119">
        <v>7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customHeight="1" thickBot="1" x14ac:dyDescent="0.35">
      <c r="B9" s="21" t="s">
        <v>38</v>
      </c>
      <c r="C9" s="22"/>
      <c r="D9" s="23"/>
      <c r="E9" s="24"/>
      <c r="F9" s="22">
        <v>10222.76</v>
      </c>
      <c r="G9" s="25">
        <v>360</v>
      </c>
      <c r="H9" s="176">
        <f t="shared" si="0"/>
        <v>10222.76</v>
      </c>
      <c r="I9" s="171">
        <f t="shared" si="0"/>
        <v>360</v>
      </c>
      <c r="J9" s="28"/>
      <c r="K9" s="37">
        <v>10217.799999999999</v>
      </c>
      <c r="L9" s="121">
        <v>360</v>
      </c>
      <c r="M9" s="30">
        <f t="shared" si="1"/>
        <v>-4.9600000000009459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>
        <v>521.17999999999995</v>
      </c>
      <c r="D11" s="23">
        <v>20</v>
      </c>
      <c r="E11" s="24"/>
      <c r="F11" s="22"/>
      <c r="G11" s="25"/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359"/>
      <c r="P11" s="360"/>
    </row>
    <row r="12" spans="2:16" ht="24" customHeight="1" thickBot="1" x14ac:dyDescent="0.35">
      <c r="B12" s="21" t="s">
        <v>54</v>
      </c>
      <c r="C12" s="22">
        <v>479.79</v>
      </c>
      <c r="D12" s="23">
        <v>23</v>
      </c>
      <c r="E12" s="24"/>
      <c r="F12" s="22"/>
      <c r="G12" s="25"/>
      <c r="H12" s="176">
        <f t="shared" si="0"/>
        <v>479.79</v>
      </c>
      <c r="I12" s="171">
        <f t="shared" si="0"/>
        <v>23</v>
      </c>
      <c r="J12" s="28"/>
      <c r="K12" s="37">
        <v>479.29</v>
      </c>
      <c r="L12" s="121">
        <v>23</v>
      </c>
      <c r="M12" s="126">
        <f t="shared" si="1"/>
        <v>-0.5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>
        <v>517.55999999999995</v>
      </c>
      <c r="D16" s="23">
        <v>114</v>
      </c>
      <c r="E16" s="24"/>
      <c r="F16" s="22"/>
      <c r="G16" s="25"/>
      <c r="H16" s="176">
        <f t="shared" si="0"/>
        <v>517.55999999999995</v>
      </c>
      <c r="I16" s="171">
        <f t="shared" si="0"/>
        <v>114</v>
      </c>
      <c r="J16" s="28"/>
      <c r="K16" s="37">
        <v>517.55999999999995</v>
      </c>
      <c r="L16" s="121">
        <v>114</v>
      </c>
      <c r="M16" s="126">
        <f t="shared" si="1"/>
        <v>0</v>
      </c>
      <c r="N16" s="31">
        <f t="shared" si="1"/>
        <v>0</v>
      </c>
      <c r="O16" s="361"/>
      <c r="P16" s="362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1"/>
        <v>0</v>
      </c>
      <c r="N18" s="31">
        <f t="shared" si="1"/>
        <v>0</v>
      </c>
      <c r="O18" s="363"/>
      <c r="P18" s="364"/>
    </row>
    <row r="19" spans="2:16" ht="24" customHeight="1" thickBot="1" x14ac:dyDescent="0.35">
      <c r="B19" s="21" t="s">
        <v>22</v>
      </c>
      <c r="C19" s="22">
        <v>10071.4</v>
      </c>
      <c r="D19" s="23">
        <v>370</v>
      </c>
      <c r="E19" s="24"/>
      <c r="F19" s="22">
        <v>18398.009999999998</v>
      </c>
      <c r="G19" s="25">
        <v>676</v>
      </c>
      <c r="H19" s="176">
        <f t="shared" si="0"/>
        <v>28469.409999999996</v>
      </c>
      <c r="I19" s="171">
        <f t="shared" si="0"/>
        <v>1046</v>
      </c>
      <c r="J19" s="28"/>
      <c r="K19" s="37">
        <v>28472.12</v>
      </c>
      <c r="L19" s="121">
        <v>1046</v>
      </c>
      <c r="M19" s="30">
        <f t="shared" si="1"/>
        <v>2.7100000000027649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3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909.4</v>
      </c>
      <c r="L24" s="121">
        <v>43</v>
      </c>
      <c r="M24" s="36">
        <f t="shared" si="2"/>
        <v>-0.75</v>
      </c>
      <c r="N24" s="44">
        <f t="shared" si="2"/>
        <v>0</v>
      </c>
      <c r="O24" s="95"/>
      <c r="P24" s="96"/>
    </row>
    <row r="25" spans="2:16" ht="24" customHeight="1" thickBot="1" x14ac:dyDescent="0.3">
      <c r="B25" s="163" t="s">
        <v>58</v>
      </c>
      <c r="C25" s="22"/>
      <c r="D25" s="23"/>
      <c r="E25" s="24"/>
      <c r="F25" s="47">
        <v>724.44</v>
      </c>
      <c r="G25" s="48">
        <v>31</v>
      </c>
      <c r="H25" s="177">
        <f t="shared" si="0"/>
        <v>724.44</v>
      </c>
      <c r="I25" s="172">
        <f t="shared" si="0"/>
        <v>31</v>
      </c>
      <c r="J25" s="28"/>
      <c r="K25" s="43">
        <v>724.44</v>
      </c>
      <c r="L25" s="121">
        <v>31</v>
      </c>
      <c r="M25" s="36">
        <f t="shared" si="2"/>
        <v>0</v>
      </c>
      <c r="N25" s="44">
        <f t="shared" si="2"/>
        <v>0</v>
      </c>
      <c r="O25" s="95"/>
      <c r="P25" s="96"/>
    </row>
    <row r="26" spans="2:16" ht="24" customHeight="1" thickBot="1" x14ac:dyDescent="0.35">
      <c r="B26" s="21" t="s">
        <v>28</v>
      </c>
      <c r="C26" s="41"/>
      <c r="D26" s="42"/>
      <c r="E26" s="24"/>
      <c r="F26" s="47">
        <v>357.4</v>
      </c>
      <c r="G26" s="48">
        <v>13</v>
      </c>
      <c r="H26" s="177">
        <f t="shared" si="0"/>
        <v>357.4</v>
      </c>
      <c r="I26" s="172">
        <f t="shared" si="0"/>
        <v>13</v>
      </c>
      <c r="J26" s="28"/>
      <c r="K26" s="43">
        <v>357.4</v>
      </c>
      <c r="L26" s="121">
        <v>13</v>
      </c>
      <c r="M26" s="36">
        <f t="shared" si="2"/>
        <v>0</v>
      </c>
      <c r="N26" s="44">
        <f t="shared" si="2"/>
        <v>0</v>
      </c>
      <c r="O26" s="97"/>
      <c r="P26" s="98"/>
    </row>
    <row r="27" spans="2:16" ht="24" hidden="1" customHeight="1" thickBot="1" x14ac:dyDescent="0.35">
      <c r="B27" s="51" t="s">
        <v>30</v>
      </c>
      <c r="C27" s="166"/>
      <c r="D27" s="167"/>
      <c r="E27" s="54"/>
      <c r="F27" s="55"/>
      <c r="G27" s="56"/>
      <c r="H27" s="178">
        <f t="shared" si="0"/>
        <v>0</v>
      </c>
      <c r="I27" s="173">
        <f t="shared" si="0"/>
        <v>0</v>
      </c>
      <c r="J27" s="28"/>
      <c r="K27" s="43"/>
      <c r="L27" s="121"/>
      <c r="M27" s="36">
        <f t="shared" si="2"/>
        <v>0</v>
      </c>
      <c r="N27" s="44">
        <f t="shared" si="2"/>
        <v>0</v>
      </c>
      <c r="O27" s="92"/>
      <c r="P27" s="93"/>
    </row>
    <row r="28" spans="2:16" ht="24" hidden="1" customHeight="1" thickBot="1" x14ac:dyDescent="0.35">
      <c r="B28" s="165" t="s">
        <v>31</v>
      </c>
      <c r="C28" s="41"/>
      <c r="D28" s="42"/>
      <c r="E28" s="115"/>
      <c r="F28" s="55"/>
      <c r="G28" s="60"/>
      <c r="H28" s="178">
        <f t="shared" si="0"/>
        <v>0</v>
      </c>
      <c r="I28" s="173">
        <f t="shared" si="0"/>
        <v>0</v>
      </c>
      <c r="J28" s="28"/>
      <c r="K28" s="43"/>
      <c r="L28" s="121"/>
      <c r="M28" s="36">
        <f t="shared" si="2"/>
        <v>0</v>
      </c>
      <c r="N28" s="44">
        <f t="shared" si="2"/>
        <v>0</v>
      </c>
      <c r="O28" s="99"/>
      <c r="P28" s="100"/>
    </row>
    <row r="29" spans="2:16" ht="24" customHeight="1" x14ac:dyDescent="0.25">
      <c r="B29" s="162" t="s">
        <v>52</v>
      </c>
      <c r="C29" s="22">
        <v>3525</v>
      </c>
      <c r="D29" s="23">
        <v>235</v>
      </c>
      <c r="E29" s="59"/>
      <c r="F29" s="55"/>
      <c r="G29" s="60"/>
      <c r="H29" s="178">
        <f t="shared" ref="H29:I33" si="3">F29+C29</f>
        <v>3525</v>
      </c>
      <c r="I29" s="173">
        <f t="shared" si="3"/>
        <v>235</v>
      </c>
      <c r="J29" s="28"/>
      <c r="K29" s="43">
        <v>3525</v>
      </c>
      <c r="L29" s="121">
        <v>235</v>
      </c>
      <c r="M29" s="168">
        <f t="shared" si="2"/>
        <v>0</v>
      </c>
      <c r="N29" s="169">
        <f t="shared" si="2"/>
        <v>0</v>
      </c>
      <c r="O29" s="99"/>
      <c r="P29" s="100"/>
    </row>
    <row r="30" spans="2:16" ht="24" hidden="1" customHeight="1" thickBot="1" x14ac:dyDescent="0.35">
      <c r="B30" s="165" t="s">
        <v>33</v>
      </c>
      <c r="C30" s="38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168">
        <f t="shared" si="2"/>
        <v>0</v>
      </c>
      <c r="N30" s="169">
        <f t="shared" si="2"/>
        <v>0</v>
      </c>
      <c r="O30" s="97"/>
      <c r="P30" s="98"/>
    </row>
    <row r="31" spans="2:16" ht="18.75" hidden="1" x14ac:dyDescent="0.3">
      <c r="B31" s="180" t="s">
        <v>32</v>
      </c>
      <c r="C31" s="22"/>
      <c r="D31" s="23"/>
      <c r="E31" s="115"/>
      <c r="F31" s="55"/>
      <c r="G31" s="60"/>
      <c r="H31" s="178">
        <f t="shared" si="3"/>
        <v>0</v>
      </c>
      <c r="I31" s="173">
        <f t="shared" si="3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7"/>
      <c r="P31" s="98"/>
    </row>
    <row r="32" spans="2:16" ht="21" x14ac:dyDescent="0.25">
      <c r="B32" s="64"/>
      <c r="C32" s="65"/>
      <c r="D32" s="23"/>
      <c r="E32" s="59"/>
      <c r="F32" s="55"/>
      <c r="G32" s="60"/>
      <c r="H32" s="178">
        <f t="shared" si="3"/>
        <v>0</v>
      </c>
      <c r="I32" s="173">
        <f t="shared" si="3"/>
        <v>0</v>
      </c>
      <c r="J32" s="28"/>
      <c r="K32" s="43"/>
      <c r="L32" s="121"/>
      <c r="M32" s="168">
        <f t="shared" si="2"/>
        <v>0</v>
      </c>
      <c r="N32" s="169">
        <f t="shared" si="2"/>
        <v>0</v>
      </c>
      <c r="O32" s="99"/>
      <c r="P32" s="100"/>
    </row>
    <row r="33" spans="2:16" ht="16.5" thickBot="1" x14ac:dyDescent="0.3">
      <c r="B33" s="68"/>
      <c r="C33" s="22"/>
      <c r="D33" s="23"/>
      <c r="E33" s="59"/>
      <c r="F33" s="55"/>
      <c r="G33" s="60"/>
      <c r="H33" s="176">
        <f t="shared" si="3"/>
        <v>0</v>
      </c>
      <c r="I33" s="173">
        <f t="shared" si="3"/>
        <v>0</v>
      </c>
      <c r="J33" s="28"/>
      <c r="K33" s="69"/>
      <c r="L33" s="179"/>
      <c r="M33" s="168">
        <f t="shared" si="2"/>
        <v>0</v>
      </c>
      <c r="N33" s="169">
        <f t="shared" si="2"/>
        <v>0</v>
      </c>
      <c r="O33" s="101"/>
      <c r="P33" s="102"/>
    </row>
    <row r="34" spans="2:16" ht="16.5" thickBot="1" x14ac:dyDescent="0.3">
      <c r="B34" s="70"/>
      <c r="D34" s="72"/>
      <c r="F34" s="337" t="s">
        <v>34</v>
      </c>
      <c r="G34" s="337"/>
      <c r="H34" s="73">
        <f>SUM(H5:H27)</f>
        <v>42297.960000000006</v>
      </c>
      <c r="I34" s="74">
        <f>SUM(I5:I27)</f>
        <v>1657</v>
      </c>
      <c r="J34" s="75"/>
      <c r="K34" s="76">
        <f>SUM(K5:K32)</f>
        <v>45819.460000000006</v>
      </c>
      <c r="L34" s="117">
        <f>SUM(L5:L32)</f>
        <v>1892</v>
      </c>
      <c r="O34" s="78"/>
    </row>
  </sheetData>
  <sortState ref="B6:G31">
    <sortCondition ref="B6:B31"/>
  </sortState>
  <mergeCells count="13">
    <mergeCell ref="B1:C1"/>
    <mergeCell ref="B2:C2"/>
    <mergeCell ref="F2:H2"/>
    <mergeCell ref="C3:D3"/>
    <mergeCell ref="F3:G3"/>
    <mergeCell ref="F34:G34"/>
    <mergeCell ref="K3:L3"/>
    <mergeCell ref="M3:N3"/>
    <mergeCell ref="O3:P3"/>
    <mergeCell ref="O11:P11"/>
    <mergeCell ref="O16:P16"/>
    <mergeCell ref="O18:P18"/>
    <mergeCell ref="I3:I4"/>
  </mergeCells>
  <pageMargins left="0.25" right="0.16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P36"/>
  <sheetViews>
    <sheetView topLeftCell="C1" workbookViewId="0">
      <selection activeCell="R8" sqref="R8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50" t="s">
        <v>53</v>
      </c>
      <c r="C1" s="350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51" t="s">
        <v>60</v>
      </c>
      <c r="C2" s="352"/>
      <c r="F2" s="365" t="s">
        <v>1</v>
      </c>
      <c r="G2" s="365"/>
      <c r="H2" s="365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53" t="s">
        <v>61</v>
      </c>
      <c r="D3" s="354"/>
      <c r="E3" s="9"/>
      <c r="F3" s="355" t="s">
        <v>62</v>
      </c>
      <c r="G3" s="356"/>
      <c r="H3" s="10"/>
      <c r="I3" s="357" t="s">
        <v>2</v>
      </c>
      <c r="J3" s="11"/>
      <c r="K3" s="342" t="s">
        <v>3</v>
      </c>
      <c r="L3" s="343"/>
      <c r="M3" s="338" t="s">
        <v>4</v>
      </c>
      <c r="N3" s="339"/>
      <c r="O3" s="340" t="s">
        <v>5</v>
      </c>
      <c r="P3" s="341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30" customHeight="1" thickTop="1" thickBot="1" x14ac:dyDescent="0.35">
      <c r="B5" s="21" t="s">
        <v>64</v>
      </c>
      <c r="C5" s="22"/>
      <c r="D5" s="23"/>
      <c r="E5" s="24"/>
      <c r="F5" s="22">
        <v>16.55</v>
      </c>
      <c r="G5" s="25">
        <v>1</v>
      </c>
      <c r="H5" s="174">
        <f t="shared" ref="H5:I30" si="0">F5+C5</f>
        <v>16.55</v>
      </c>
      <c r="I5" s="27">
        <f t="shared" si="0"/>
        <v>1</v>
      </c>
      <c r="J5" s="28"/>
      <c r="K5" s="186"/>
      <c r="L5" s="187"/>
      <c r="M5" s="188">
        <f>K5-H5</f>
        <v>-16.55</v>
      </c>
      <c r="N5" s="189">
        <f>L5-I5</f>
        <v>-1</v>
      </c>
      <c r="O5" s="376" t="s">
        <v>71</v>
      </c>
      <c r="P5" s="377"/>
    </row>
    <row r="6" spans="2:16" ht="39" customHeight="1" thickTop="1" thickBot="1" x14ac:dyDescent="0.35">
      <c r="B6" s="21" t="s">
        <v>63</v>
      </c>
      <c r="C6" s="22"/>
      <c r="D6" s="23"/>
      <c r="E6" s="24"/>
      <c r="F6" s="22">
        <v>612.04</v>
      </c>
      <c r="G6" s="25">
        <v>50</v>
      </c>
      <c r="H6" s="174">
        <f t="shared" si="0"/>
        <v>612.04</v>
      </c>
      <c r="I6" s="27">
        <f t="shared" si="0"/>
        <v>50</v>
      </c>
      <c r="J6" s="28"/>
      <c r="K6" s="29">
        <v>367.38</v>
      </c>
      <c r="L6" s="119">
        <v>30</v>
      </c>
      <c r="M6" s="205">
        <f t="shared" ref="M6:M9" si="1">K6-H6</f>
        <v>-244.65999999999997</v>
      </c>
      <c r="N6" s="206">
        <f t="shared" ref="N6:N9" si="2">L6-I6</f>
        <v>-20</v>
      </c>
      <c r="O6" s="368" t="s">
        <v>70</v>
      </c>
      <c r="P6" s="369"/>
    </row>
    <row r="7" spans="2:16" ht="18.75" thickTop="1" thickBot="1" x14ac:dyDescent="0.35">
      <c r="B7" s="21" t="s">
        <v>12</v>
      </c>
      <c r="C7" s="22"/>
      <c r="D7" s="23"/>
      <c r="E7" s="24"/>
      <c r="F7" s="22">
        <v>605.9</v>
      </c>
      <c r="G7" s="25">
        <v>50</v>
      </c>
      <c r="H7" s="174">
        <f t="shared" si="0"/>
        <v>605.9</v>
      </c>
      <c r="I7" s="27">
        <f t="shared" si="0"/>
        <v>50</v>
      </c>
      <c r="J7" s="28"/>
      <c r="K7" s="29">
        <v>605.9</v>
      </c>
      <c r="L7" s="119">
        <v>50</v>
      </c>
      <c r="M7" s="30">
        <f t="shared" si="1"/>
        <v>0</v>
      </c>
      <c r="N7" s="31">
        <f t="shared" si="2"/>
        <v>0</v>
      </c>
      <c r="O7" s="190"/>
      <c r="P7" s="161"/>
    </row>
    <row r="8" spans="2:16" ht="56.25" customHeight="1" thickTop="1" x14ac:dyDescent="0.3">
      <c r="B8" s="21" t="s">
        <v>13</v>
      </c>
      <c r="C8" s="22"/>
      <c r="D8" s="23"/>
      <c r="E8" s="24"/>
      <c r="F8" s="22">
        <v>1507.34</v>
      </c>
      <c r="G8" s="25">
        <v>82</v>
      </c>
      <c r="H8" s="174">
        <f t="shared" si="0"/>
        <v>1507.34</v>
      </c>
      <c r="I8" s="27">
        <f t="shared" si="0"/>
        <v>82</v>
      </c>
      <c r="J8" s="28"/>
      <c r="K8" s="29">
        <v>1518.74</v>
      </c>
      <c r="L8" s="119">
        <v>83</v>
      </c>
      <c r="M8" s="188">
        <f t="shared" si="1"/>
        <v>11.400000000000091</v>
      </c>
      <c r="N8" s="189">
        <f t="shared" si="2"/>
        <v>1</v>
      </c>
      <c r="O8" s="378" t="s">
        <v>80</v>
      </c>
      <c r="P8" s="379"/>
    </row>
    <row r="9" spans="2:16" ht="24" customHeight="1" x14ac:dyDescent="0.25">
      <c r="B9" s="164" t="s">
        <v>69</v>
      </c>
      <c r="C9" s="22"/>
      <c r="D9" s="23"/>
      <c r="E9" s="24"/>
      <c r="F9" s="22">
        <v>1086.01</v>
      </c>
      <c r="G9" s="25">
        <v>67</v>
      </c>
      <c r="H9" s="174">
        <f t="shared" si="0"/>
        <v>1086.01</v>
      </c>
      <c r="I9" s="171">
        <f t="shared" si="0"/>
        <v>67</v>
      </c>
      <c r="J9" s="28"/>
      <c r="K9" s="29">
        <v>1086.01</v>
      </c>
      <c r="L9" s="119">
        <v>67</v>
      </c>
      <c r="M9" s="30">
        <f t="shared" si="1"/>
        <v>0</v>
      </c>
      <c r="N9" s="31">
        <f t="shared" si="2"/>
        <v>0</v>
      </c>
      <c r="O9" s="131"/>
      <c r="P9" s="132"/>
    </row>
    <row r="10" spans="2:16" ht="24" customHeight="1" x14ac:dyDescent="0.3">
      <c r="B10" s="21" t="s">
        <v>65</v>
      </c>
      <c r="C10" s="22"/>
      <c r="D10" s="23"/>
      <c r="E10" s="24"/>
      <c r="F10" s="22">
        <v>14.89</v>
      </c>
      <c r="G10" s="25">
        <v>1</v>
      </c>
      <c r="H10" s="174">
        <f t="shared" si="0"/>
        <v>14.89</v>
      </c>
      <c r="I10" s="171">
        <f t="shared" si="0"/>
        <v>1</v>
      </c>
      <c r="J10" s="28"/>
      <c r="K10" s="186"/>
      <c r="L10" s="187"/>
      <c r="M10" s="188">
        <f t="shared" ref="M10" si="3">K10-H10</f>
        <v>-14.89</v>
      </c>
      <c r="N10" s="189">
        <f t="shared" ref="N10" si="4">L10-I10</f>
        <v>-1</v>
      </c>
      <c r="O10" s="370" t="s">
        <v>71</v>
      </c>
      <c r="P10" s="371"/>
    </row>
    <row r="11" spans="2:16" ht="24" customHeight="1" thickBot="1" x14ac:dyDescent="0.35">
      <c r="B11" s="21" t="s">
        <v>15</v>
      </c>
      <c r="C11" s="22"/>
      <c r="D11" s="23"/>
      <c r="E11" s="24"/>
      <c r="F11" s="22">
        <v>1031.04</v>
      </c>
      <c r="G11" s="25">
        <v>36</v>
      </c>
      <c r="H11" s="176">
        <f t="shared" si="0"/>
        <v>1031.04</v>
      </c>
      <c r="I11" s="171">
        <f t="shared" si="0"/>
        <v>36</v>
      </c>
      <c r="J11" s="28"/>
      <c r="K11" s="37">
        <v>1031.04</v>
      </c>
      <c r="L11" s="121">
        <v>36</v>
      </c>
      <c r="M11" s="30">
        <f t="shared" ref="M11:N24" si="5">K11-H11</f>
        <v>0</v>
      </c>
      <c r="N11" s="31">
        <f t="shared" si="5"/>
        <v>0</v>
      </c>
      <c r="O11" s="135"/>
      <c r="P11" s="136"/>
    </row>
    <row r="12" spans="2:16" ht="24" customHeight="1" thickBot="1" x14ac:dyDescent="0.35">
      <c r="B12" s="21" t="s">
        <v>68</v>
      </c>
      <c r="C12" s="22"/>
      <c r="D12" s="23"/>
      <c r="E12" s="24"/>
      <c r="F12" s="22">
        <v>4383.5200000000004</v>
      </c>
      <c r="G12" s="25">
        <v>153</v>
      </c>
      <c r="H12" s="176">
        <f t="shared" si="0"/>
        <v>4383.5200000000004</v>
      </c>
      <c r="I12" s="171">
        <f t="shared" si="0"/>
        <v>153</v>
      </c>
      <c r="J12" s="28"/>
      <c r="K12" s="37">
        <v>4392.3599999999997</v>
      </c>
      <c r="L12" s="121">
        <v>153</v>
      </c>
      <c r="M12" s="126">
        <f t="shared" si="5"/>
        <v>8.839999999999236</v>
      </c>
      <c r="N12" s="31">
        <f t="shared" si="5"/>
        <v>0</v>
      </c>
      <c r="O12" s="137"/>
      <c r="P12" s="138"/>
    </row>
    <row r="13" spans="2:16" ht="24" customHeight="1" thickBot="1" x14ac:dyDescent="0.35">
      <c r="B13" s="21" t="s">
        <v>67</v>
      </c>
      <c r="C13" s="22"/>
      <c r="D13" s="23"/>
      <c r="E13" s="24"/>
      <c r="F13" s="22">
        <v>1177.8599999999999</v>
      </c>
      <c r="G13" s="25">
        <v>45</v>
      </c>
      <c r="H13" s="176">
        <f t="shared" si="0"/>
        <v>1177.8599999999999</v>
      </c>
      <c r="I13" s="171">
        <f t="shared" si="0"/>
        <v>45</v>
      </c>
      <c r="J13" s="28"/>
      <c r="K13" s="37">
        <v>1177.8599999999999</v>
      </c>
      <c r="L13" s="121">
        <v>45</v>
      </c>
      <c r="M13" s="126">
        <f t="shared" si="5"/>
        <v>0</v>
      </c>
      <c r="N13" s="31">
        <f t="shared" si="5"/>
        <v>0</v>
      </c>
      <c r="O13" s="359"/>
      <c r="P13" s="360"/>
    </row>
    <row r="14" spans="2:16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5"/>
        <v>0</v>
      </c>
      <c r="N14" s="31">
        <f t="shared" si="5"/>
        <v>0</v>
      </c>
      <c r="O14" s="139"/>
      <c r="P14" s="140"/>
    </row>
    <row r="15" spans="2:16" ht="24" customHeight="1" thickBot="1" x14ac:dyDescent="0.35">
      <c r="B15" s="21" t="s">
        <v>54</v>
      </c>
      <c r="C15" s="22"/>
      <c r="D15" s="23"/>
      <c r="E15" s="24"/>
      <c r="F15" s="22">
        <v>1913.24</v>
      </c>
      <c r="G15" s="25">
        <v>102</v>
      </c>
      <c r="H15" s="176">
        <f t="shared" si="0"/>
        <v>1913.24</v>
      </c>
      <c r="I15" s="171">
        <f t="shared" si="0"/>
        <v>102</v>
      </c>
      <c r="J15" s="28"/>
      <c r="K15" s="37">
        <v>1913.24</v>
      </c>
      <c r="L15" s="121">
        <v>102</v>
      </c>
      <c r="M15" s="126">
        <f t="shared" si="5"/>
        <v>0</v>
      </c>
      <c r="N15" s="31">
        <f t="shared" si="5"/>
        <v>0</v>
      </c>
      <c r="O15" s="141"/>
      <c r="P15" s="142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1053.28</v>
      </c>
      <c r="G16" s="25">
        <v>232</v>
      </c>
      <c r="H16" s="176">
        <f t="shared" si="0"/>
        <v>1053.28</v>
      </c>
      <c r="I16" s="171">
        <f t="shared" si="0"/>
        <v>232</v>
      </c>
      <c r="J16" s="28"/>
      <c r="K16" s="37">
        <v>1053.28</v>
      </c>
      <c r="L16" s="121">
        <v>232</v>
      </c>
      <c r="M16" s="126">
        <f t="shared" si="5"/>
        <v>0</v>
      </c>
      <c r="N16" s="31">
        <f t="shared" si="5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37"/>
      <c r="L17" s="121"/>
      <c r="M17" s="126">
        <f t="shared" si="5"/>
        <v>0</v>
      </c>
      <c r="N17" s="31">
        <f t="shared" si="5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5"/>
        <v>0</v>
      </c>
      <c r="N18" s="31">
        <f t="shared" si="5"/>
        <v>0</v>
      </c>
      <c r="O18" s="361"/>
      <c r="P18" s="362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37"/>
      <c r="L19" s="121"/>
      <c r="M19" s="126">
        <f t="shared" si="5"/>
        <v>0</v>
      </c>
      <c r="N19" s="31">
        <f t="shared" si="5"/>
        <v>0</v>
      </c>
      <c r="O19" s="147"/>
      <c r="P19" s="148"/>
    </row>
    <row r="20" spans="2:16" ht="24" customHeight="1" thickBot="1" x14ac:dyDescent="0.35">
      <c r="B20" s="21" t="s">
        <v>23</v>
      </c>
      <c r="C20" s="22"/>
      <c r="D20" s="23"/>
      <c r="E20" s="24"/>
      <c r="F20" s="22">
        <v>1010.32</v>
      </c>
      <c r="G20" s="25">
        <v>37</v>
      </c>
      <c r="H20" s="176">
        <f t="shared" si="0"/>
        <v>1010.32</v>
      </c>
      <c r="I20" s="171">
        <f t="shared" si="0"/>
        <v>37</v>
      </c>
      <c r="J20" s="28"/>
      <c r="K20" s="37">
        <v>1010.32</v>
      </c>
      <c r="L20" s="121">
        <v>37</v>
      </c>
      <c r="M20" s="126">
        <f t="shared" si="5"/>
        <v>0</v>
      </c>
      <c r="N20" s="31">
        <f t="shared" si="5"/>
        <v>0</v>
      </c>
      <c r="O20" s="366"/>
      <c r="P20" s="367"/>
    </row>
    <row r="21" spans="2:16" ht="40.5" customHeight="1" thickBot="1" x14ac:dyDescent="0.35">
      <c r="B21" s="21" t="s">
        <v>22</v>
      </c>
      <c r="C21" s="22">
        <v>1739.37</v>
      </c>
      <c r="D21" s="23">
        <v>64</v>
      </c>
      <c r="E21" s="24"/>
      <c r="F21" s="22">
        <v>18291.84</v>
      </c>
      <c r="G21" s="25">
        <v>672</v>
      </c>
      <c r="H21" s="176">
        <f t="shared" si="0"/>
        <v>20031.21</v>
      </c>
      <c r="I21" s="171">
        <f t="shared" si="0"/>
        <v>736</v>
      </c>
      <c r="J21" s="28"/>
      <c r="K21" s="37">
        <v>19925.04</v>
      </c>
      <c r="L21" s="121">
        <v>732</v>
      </c>
      <c r="M21" s="201">
        <f t="shared" si="5"/>
        <v>-106.16999999999825</v>
      </c>
      <c r="N21" s="202">
        <f t="shared" si="5"/>
        <v>-4</v>
      </c>
      <c r="O21" s="372" t="s">
        <v>73</v>
      </c>
      <c r="P21" s="373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39">
        <v>909.4</v>
      </c>
      <c r="L22" s="122">
        <v>43</v>
      </c>
      <c r="M22" s="40">
        <f t="shared" si="5"/>
        <v>-0.75</v>
      </c>
      <c r="N22" s="31">
        <f t="shared" si="5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39"/>
      <c r="L23" s="122"/>
      <c r="M23" s="30">
        <f t="shared" si="5"/>
        <v>0</v>
      </c>
      <c r="N23" s="31">
        <f t="shared" si="5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18981.8</v>
      </c>
      <c r="G24" s="25">
        <v>21</v>
      </c>
      <c r="H24" s="176">
        <f t="shared" si="0"/>
        <v>18981.8</v>
      </c>
      <c r="I24" s="171">
        <f t="shared" si="0"/>
        <v>21</v>
      </c>
      <c r="J24" s="28"/>
      <c r="K24" s="184"/>
      <c r="L24" s="185"/>
      <c r="M24" s="201">
        <f t="shared" si="5"/>
        <v>-18981.8</v>
      </c>
      <c r="N24" s="202">
        <f t="shared" si="5"/>
        <v>-21</v>
      </c>
      <c r="O24" s="374" t="s">
        <v>72</v>
      </c>
      <c r="P24" s="375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ref="M25:N35" si="6">K25-H25</f>
        <v>0</v>
      </c>
      <c r="N25" s="44">
        <f t="shared" si="6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603.57000000000005</v>
      </c>
      <c r="G26" s="48">
        <v>25</v>
      </c>
      <c r="H26" s="177">
        <f t="shared" si="0"/>
        <v>603.57000000000005</v>
      </c>
      <c r="I26" s="172">
        <f t="shared" si="0"/>
        <v>25</v>
      </c>
      <c r="J26" s="28"/>
      <c r="K26" s="43">
        <v>603.57000000000005</v>
      </c>
      <c r="L26" s="121">
        <v>25</v>
      </c>
      <c r="M26" s="36">
        <f t="shared" si="6"/>
        <v>0</v>
      </c>
      <c r="N26" s="44">
        <f t="shared" si="6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43"/>
      <c r="L27" s="121"/>
      <c r="M27" s="36">
        <f t="shared" si="6"/>
        <v>0</v>
      </c>
      <c r="N27" s="44">
        <f t="shared" si="6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357.4</v>
      </c>
      <c r="D28" s="42">
        <v>13</v>
      </c>
      <c r="E28" s="24"/>
      <c r="F28" s="47">
        <v>388.98</v>
      </c>
      <c r="G28" s="48">
        <v>13</v>
      </c>
      <c r="H28" s="177">
        <f t="shared" si="0"/>
        <v>746.38</v>
      </c>
      <c r="I28" s="172">
        <f t="shared" si="0"/>
        <v>26</v>
      </c>
      <c r="J28" s="28"/>
      <c r="K28" s="43">
        <v>745.92</v>
      </c>
      <c r="L28" s="121">
        <v>26</v>
      </c>
      <c r="M28" s="36">
        <f t="shared" si="6"/>
        <v>-0.46000000000003638</v>
      </c>
      <c r="N28" s="44">
        <f t="shared" si="6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43"/>
      <c r="L29" s="121"/>
      <c r="M29" s="36">
        <f t="shared" si="6"/>
        <v>0</v>
      </c>
      <c r="N29" s="44">
        <f t="shared" si="6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43"/>
      <c r="L30" s="121"/>
      <c r="M30" s="36">
        <f t="shared" si="6"/>
        <v>0</v>
      </c>
      <c r="N30" s="44">
        <f t="shared" si="6"/>
        <v>0</v>
      </c>
      <c r="O30" s="99"/>
      <c r="P30" s="100"/>
    </row>
    <row r="31" spans="2:16" ht="24" customHeight="1" thickBot="1" x14ac:dyDescent="0.3">
      <c r="B31" s="182" t="s">
        <v>66</v>
      </c>
      <c r="C31" s="22"/>
      <c r="D31" s="23"/>
      <c r="E31" s="59"/>
      <c r="F31" s="55">
        <v>50</v>
      </c>
      <c r="G31" s="60">
        <v>10</v>
      </c>
      <c r="H31" s="178">
        <f t="shared" ref="H31:I35" si="7">F31+C31</f>
        <v>50</v>
      </c>
      <c r="I31" s="173">
        <f t="shared" si="7"/>
        <v>10</v>
      </c>
      <c r="J31" s="28"/>
      <c r="K31" s="43">
        <v>50</v>
      </c>
      <c r="L31" s="121">
        <v>10</v>
      </c>
      <c r="M31" s="168">
        <f t="shared" si="6"/>
        <v>0</v>
      </c>
      <c r="N31" s="169">
        <f t="shared" si="6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2820</v>
      </c>
      <c r="D32" s="23">
        <v>188</v>
      </c>
      <c r="E32" s="59"/>
      <c r="F32" s="55"/>
      <c r="G32" s="60"/>
      <c r="H32" s="178">
        <f t="shared" si="7"/>
        <v>2820</v>
      </c>
      <c r="I32" s="173">
        <f t="shared" si="7"/>
        <v>188</v>
      </c>
      <c r="J32" s="28"/>
      <c r="K32" s="43">
        <v>2805</v>
      </c>
      <c r="L32" s="121">
        <v>187</v>
      </c>
      <c r="M32" s="203">
        <f t="shared" si="6"/>
        <v>-15</v>
      </c>
      <c r="N32" s="204">
        <f t="shared" si="6"/>
        <v>-1</v>
      </c>
      <c r="O32" s="372" t="s">
        <v>74</v>
      </c>
      <c r="P32" s="373"/>
    </row>
    <row r="33" spans="2:16" ht="18.7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7"/>
        <v>0</v>
      </c>
      <c r="I33" s="173">
        <f t="shared" si="7"/>
        <v>0</v>
      </c>
      <c r="J33" s="28"/>
      <c r="K33" s="43"/>
      <c r="L33" s="121"/>
      <c r="M33" s="168">
        <f t="shared" si="6"/>
        <v>0</v>
      </c>
      <c r="N33" s="169">
        <f t="shared" si="6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7"/>
        <v>0</v>
      </c>
      <c r="I34" s="173">
        <f t="shared" si="7"/>
        <v>0</v>
      </c>
      <c r="J34" s="28"/>
      <c r="K34" s="43"/>
      <c r="L34" s="121"/>
      <c r="M34" s="168">
        <f t="shared" si="6"/>
        <v>0</v>
      </c>
      <c r="N34" s="169">
        <f t="shared" si="6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7"/>
        <v>0</v>
      </c>
      <c r="I35" s="173">
        <f t="shared" si="7"/>
        <v>0</v>
      </c>
      <c r="J35" s="28"/>
      <c r="K35" s="69"/>
      <c r="L35" s="179"/>
      <c r="M35" s="168">
        <f t="shared" si="6"/>
        <v>0</v>
      </c>
      <c r="N35" s="169">
        <f t="shared" si="6"/>
        <v>0</v>
      </c>
      <c r="O35" s="101"/>
      <c r="P35" s="102"/>
    </row>
    <row r="36" spans="2:16" ht="16.5" thickBot="1" x14ac:dyDescent="0.3">
      <c r="B36" s="70"/>
      <c r="D36" s="72"/>
      <c r="F36" s="337" t="s">
        <v>34</v>
      </c>
      <c r="G36" s="337"/>
      <c r="H36" s="73">
        <f>SUM(H5:H29)</f>
        <v>55685.099999999991</v>
      </c>
      <c r="I36" s="74">
        <f>SUM(I5:I29)</f>
        <v>1707</v>
      </c>
      <c r="J36" s="75"/>
      <c r="K36" s="76">
        <f>SUM(K5:K34)</f>
        <v>39195.06</v>
      </c>
      <c r="L36" s="117">
        <f>SUM(L5:L34)</f>
        <v>1858</v>
      </c>
      <c r="O36" s="78"/>
    </row>
  </sheetData>
  <sortState ref="B5:G34">
    <sortCondition ref="B5:B34"/>
  </sortState>
  <mergeCells count="20">
    <mergeCell ref="F36:G36"/>
    <mergeCell ref="K3:L3"/>
    <mergeCell ref="M3:N3"/>
    <mergeCell ref="O3:P3"/>
    <mergeCell ref="O13:P13"/>
    <mergeCell ref="O18:P18"/>
    <mergeCell ref="O20:P20"/>
    <mergeCell ref="I3:I4"/>
    <mergeCell ref="O6:P6"/>
    <mergeCell ref="O10:P10"/>
    <mergeCell ref="O21:P21"/>
    <mergeCell ref="O24:P24"/>
    <mergeCell ref="O32:P32"/>
    <mergeCell ref="O5:P5"/>
    <mergeCell ref="O8:P8"/>
    <mergeCell ref="B1:C1"/>
    <mergeCell ref="B2:C2"/>
    <mergeCell ref="F2:H2"/>
    <mergeCell ref="C3:D3"/>
    <mergeCell ref="F3:G3"/>
  </mergeCells>
  <pageMargins left="0.15748031496062992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36"/>
  <sheetViews>
    <sheetView workbookViewId="0">
      <selection activeCell="C6" sqref="C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50" t="s">
        <v>53</v>
      </c>
      <c r="C1" s="35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51" t="s">
        <v>75</v>
      </c>
      <c r="C2" s="352"/>
      <c r="F2" s="365" t="s">
        <v>1</v>
      </c>
      <c r="G2" s="365"/>
      <c r="H2" s="365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53" t="s">
        <v>76</v>
      </c>
      <c r="D3" s="354"/>
      <c r="E3" s="9"/>
      <c r="F3" s="355" t="s">
        <v>77</v>
      </c>
      <c r="G3" s="356"/>
      <c r="H3" s="10"/>
      <c r="I3" s="357" t="s">
        <v>2</v>
      </c>
      <c r="J3" s="11"/>
      <c r="K3" s="342" t="s">
        <v>3</v>
      </c>
      <c r="L3" s="343"/>
      <c r="M3" s="338" t="s">
        <v>4</v>
      </c>
      <c r="N3" s="339"/>
      <c r="O3" s="340" t="s">
        <v>5</v>
      </c>
      <c r="P3" s="341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76"/>
      <c r="P5" s="377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188.21</v>
      </c>
      <c r="G6" s="25">
        <v>15</v>
      </c>
      <c r="H6" s="174">
        <f t="shared" si="0"/>
        <v>188.21</v>
      </c>
      <c r="I6" s="27">
        <f t="shared" si="0"/>
        <v>15</v>
      </c>
      <c r="J6" s="28"/>
      <c r="K6" s="207">
        <v>188.21</v>
      </c>
      <c r="L6" s="208">
        <v>15</v>
      </c>
      <c r="M6" s="210">
        <f t="shared" ref="M6:N21" si="1">K6-H6</f>
        <v>0</v>
      </c>
      <c r="N6" s="211">
        <f t="shared" si="1"/>
        <v>0</v>
      </c>
      <c r="O6" s="368"/>
      <c r="P6" s="369"/>
      <c r="S6" s="224"/>
      <c r="T6" s="225"/>
      <c r="U6" s="226"/>
      <c r="V6" s="227"/>
      <c r="W6" s="228"/>
      <c r="X6" s="156"/>
    </row>
    <row r="7" spans="2:24" ht="18.75" thickTop="1" thickBot="1" x14ac:dyDescent="0.35">
      <c r="B7" s="21" t="s">
        <v>12</v>
      </c>
      <c r="C7" s="22">
        <v>215.26</v>
      </c>
      <c r="D7" s="23">
        <v>18</v>
      </c>
      <c r="E7" s="24"/>
      <c r="F7" s="22">
        <v>190.3</v>
      </c>
      <c r="G7" s="25">
        <v>16</v>
      </c>
      <c r="H7" s="174">
        <f t="shared" si="0"/>
        <v>405.56</v>
      </c>
      <c r="I7" s="27">
        <f t="shared" si="0"/>
        <v>34</v>
      </c>
      <c r="J7" s="28"/>
      <c r="K7" s="207">
        <v>405.56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1052.8699999999999</v>
      </c>
      <c r="D8" s="23">
        <v>58</v>
      </c>
      <c r="E8" s="24"/>
      <c r="F8" s="22"/>
      <c r="G8" s="25"/>
      <c r="H8" s="174">
        <f t="shared" si="0"/>
        <v>1052.8699999999999</v>
      </c>
      <c r="I8" s="27">
        <f t="shared" si="0"/>
        <v>58</v>
      </c>
      <c r="J8" s="28"/>
      <c r="K8" s="207">
        <v>1052.8699999999999</v>
      </c>
      <c r="L8" s="208">
        <v>58</v>
      </c>
      <c r="M8" s="126">
        <f t="shared" si="1"/>
        <v>0</v>
      </c>
      <c r="N8" s="209">
        <f t="shared" si="1"/>
        <v>0</v>
      </c>
      <c r="O8" s="380"/>
      <c r="P8" s="381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70" t="s">
        <v>71</v>
      </c>
      <c r="P10" s="371"/>
    </row>
    <row r="11" spans="2:24" ht="24" customHeight="1" thickBot="1" x14ac:dyDescent="0.35">
      <c r="B11" s="21" t="s">
        <v>15</v>
      </c>
      <c r="C11" s="22">
        <v>1031.04</v>
      </c>
      <c r="D11" s="23">
        <v>36</v>
      </c>
      <c r="E11" s="24"/>
      <c r="F11" s="22">
        <v>1004.37</v>
      </c>
      <c r="G11" s="25">
        <v>40</v>
      </c>
      <c r="H11" s="176">
        <f t="shared" si="0"/>
        <v>2035.4099999999999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6332.16</v>
      </c>
      <c r="G12" s="25">
        <v>210</v>
      </c>
      <c r="H12" s="176">
        <f t="shared" si="0"/>
        <v>6332.16</v>
      </c>
      <c r="I12" s="171">
        <f t="shared" si="0"/>
        <v>210</v>
      </c>
      <c r="J12" s="28"/>
      <c r="K12" s="212">
        <v>6331.57</v>
      </c>
      <c r="L12" s="213">
        <v>210</v>
      </c>
      <c r="M12" s="126">
        <f t="shared" si="1"/>
        <v>-0.59000000000014552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/>
      <c r="D13" s="23"/>
      <c r="E13" s="24"/>
      <c r="F13" s="22">
        <v>6097.3280000000004</v>
      </c>
      <c r="G13" s="25">
        <v>448</v>
      </c>
      <c r="H13" s="176">
        <f t="shared" si="0"/>
        <v>6097.3280000000004</v>
      </c>
      <c r="I13" s="171">
        <f t="shared" si="0"/>
        <v>448</v>
      </c>
      <c r="J13" s="28"/>
      <c r="K13" s="212">
        <v>6097.28</v>
      </c>
      <c r="L13" s="213">
        <v>448</v>
      </c>
      <c r="M13" s="126">
        <f t="shared" si="1"/>
        <v>-4.800000000068394E-2</v>
      </c>
      <c r="N13" s="209">
        <f t="shared" si="1"/>
        <v>0</v>
      </c>
      <c r="O13" s="359"/>
      <c r="P13" s="360"/>
    </row>
    <row r="14" spans="2:24" ht="24" hidden="1" customHeight="1" x14ac:dyDescent="0.3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>
        <v>631.04</v>
      </c>
      <c r="D15" s="23">
        <v>36</v>
      </c>
      <c r="E15" s="24"/>
      <c r="F15" s="22"/>
      <c r="G15" s="25"/>
      <c r="H15" s="176">
        <f t="shared" si="0"/>
        <v>631.04</v>
      </c>
      <c r="I15" s="171">
        <f t="shared" si="0"/>
        <v>36</v>
      </c>
      <c r="J15" s="28"/>
      <c r="K15" s="212">
        <v>631.04</v>
      </c>
      <c r="L15" s="213">
        <v>36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204.3</v>
      </c>
      <c r="G16" s="25">
        <v>45</v>
      </c>
      <c r="H16" s="176">
        <f t="shared" si="0"/>
        <v>204.3</v>
      </c>
      <c r="I16" s="171">
        <f t="shared" si="0"/>
        <v>45</v>
      </c>
      <c r="J16" s="28"/>
      <c r="K16" s="212">
        <v>204.3</v>
      </c>
      <c r="L16" s="213">
        <v>45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hidden="1" customHeight="1" x14ac:dyDescent="0.25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x14ac:dyDescent="0.3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361"/>
      <c r="P18" s="362"/>
    </row>
    <row r="19" spans="2:16" ht="24" hidden="1" customHeight="1" x14ac:dyDescent="0.3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1010.32</v>
      </c>
      <c r="D20" s="23">
        <v>37</v>
      </c>
      <c r="E20" s="24"/>
      <c r="F20" s="22"/>
      <c r="G20" s="25"/>
      <c r="H20" s="176">
        <f t="shared" si="0"/>
        <v>1010.32</v>
      </c>
      <c r="I20" s="171">
        <f t="shared" si="0"/>
        <v>37</v>
      </c>
      <c r="J20" s="28"/>
      <c r="K20" s="212">
        <v>1010.32</v>
      </c>
      <c r="L20" s="213">
        <v>37</v>
      </c>
      <c r="M20" s="126">
        <f t="shared" si="1"/>
        <v>0</v>
      </c>
      <c r="N20" s="209">
        <f t="shared" si="1"/>
        <v>0</v>
      </c>
      <c r="O20" s="366"/>
      <c r="P20" s="367"/>
    </row>
    <row r="21" spans="2:16" ht="40.5" customHeight="1" thickBot="1" x14ac:dyDescent="0.35">
      <c r="B21" s="21" t="s">
        <v>22</v>
      </c>
      <c r="C21" s="22">
        <v>190.54</v>
      </c>
      <c r="D21" s="23">
        <v>7</v>
      </c>
      <c r="E21" s="24"/>
      <c r="F21" s="22">
        <v>18155.740000000002</v>
      </c>
      <c r="G21" s="25">
        <v>667</v>
      </c>
      <c r="H21" s="176">
        <f t="shared" si="0"/>
        <v>18346.280000000002</v>
      </c>
      <c r="I21" s="171">
        <f t="shared" si="0"/>
        <v>674</v>
      </c>
      <c r="J21" s="28"/>
      <c r="K21" s="212">
        <v>18234.73</v>
      </c>
      <c r="L21" s="213">
        <v>670</v>
      </c>
      <c r="M21" s="214">
        <f t="shared" si="1"/>
        <v>-111.55000000000291</v>
      </c>
      <c r="N21" s="215">
        <f t="shared" si="1"/>
        <v>-4</v>
      </c>
      <c r="O21" s="372" t="s">
        <v>79</v>
      </c>
      <c r="P21" s="373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x14ac:dyDescent="0.3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18636.759999999998</v>
      </c>
      <c r="G24" s="25">
        <v>21</v>
      </c>
      <c r="H24" s="176">
        <f t="shared" si="0"/>
        <v>18636.759999999998</v>
      </c>
      <c r="I24" s="171">
        <f t="shared" si="0"/>
        <v>21</v>
      </c>
      <c r="J24" s="28"/>
      <c r="K24" s="218">
        <v>18757</v>
      </c>
      <c r="L24" s="213">
        <v>21</v>
      </c>
      <c r="M24" s="214">
        <f t="shared" si="2"/>
        <v>120.2400000000016</v>
      </c>
      <c r="N24" s="215">
        <f t="shared" si="2"/>
        <v>0</v>
      </c>
      <c r="O24" s="374"/>
      <c r="P24" s="375"/>
    </row>
    <row r="25" spans="2:16" ht="24" hidden="1" customHeight="1" x14ac:dyDescent="0.3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233.41</v>
      </c>
      <c r="D28" s="42">
        <v>8</v>
      </c>
      <c r="E28" s="24"/>
      <c r="F28" s="47"/>
      <c r="G28" s="48"/>
      <c r="H28" s="177">
        <f t="shared" si="0"/>
        <v>233.41</v>
      </c>
      <c r="I28" s="172">
        <f t="shared" si="0"/>
        <v>8</v>
      </c>
      <c r="J28" s="28"/>
      <c r="K28" s="218">
        <v>233.41</v>
      </c>
      <c r="L28" s="213">
        <v>8</v>
      </c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50</v>
      </c>
      <c r="D31" s="23">
        <v>10</v>
      </c>
      <c r="E31" s="59"/>
      <c r="F31" s="55"/>
      <c r="G31" s="60"/>
      <c r="H31" s="178">
        <f t="shared" ref="H31:I35" si="3">F31+C31</f>
        <v>50</v>
      </c>
      <c r="I31" s="173">
        <f t="shared" si="3"/>
        <v>10</v>
      </c>
      <c r="J31" s="28"/>
      <c r="K31" s="218">
        <v>50</v>
      </c>
      <c r="L31" s="213">
        <v>10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2295</v>
      </c>
      <c r="D32" s="23">
        <v>153</v>
      </c>
      <c r="E32" s="59"/>
      <c r="F32" s="55"/>
      <c r="G32" s="60"/>
      <c r="H32" s="178">
        <f t="shared" si="3"/>
        <v>2295</v>
      </c>
      <c r="I32" s="173">
        <f t="shared" si="3"/>
        <v>153</v>
      </c>
      <c r="J32" s="28"/>
      <c r="K32" s="218">
        <v>2280</v>
      </c>
      <c r="L32" s="213">
        <v>152</v>
      </c>
      <c r="M32" s="222">
        <f t="shared" si="2"/>
        <v>-15</v>
      </c>
      <c r="N32" s="223">
        <f t="shared" si="2"/>
        <v>-1</v>
      </c>
      <c r="O32" s="372" t="s">
        <v>78</v>
      </c>
      <c r="P32" s="373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337" t="s">
        <v>34</v>
      </c>
      <c r="G36" s="337"/>
      <c r="H36" s="73">
        <f>SUM(H5:H29)</f>
        <v>56083.79800000001</v>
      </c>
      <c r="I36" s="74">
        <f>SUM(I5:I29)</f>
        <v>1705</v>
      </c>
      <c r="J36" s="75"/>
      <c r="K36" s="76">
        <f>SUM(K5:K34)</f>
        <v>58421.1</v>
      </c>
      <c r="L36" s="117">
        <f>SUM(L5:L34)</f>
        <v>1863</v>
      </c>
      <c r="O36" s="78"/>
    </row>
  </sheetData>
  <mergeCells count="20">
    <mergeCell ref="O32:P32"/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31496062992125984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36"/>
  <sheetViews>
    <sheetView topLeftCell="A4" workbookViewId="0">
      <selection activeCell="F15" sqref="F15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50" t="s">
        <v>53</v>
      </c>
      <c r="C1" s="35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51" t="s">
        <v>81</v>
      </c>
      <c r="C2" s="352"/>
      <c r="F2" s="365" t="s">
        <v>1</v>
      </c>
      <c r="G2" s="365"/>
      <c r="H2" s="365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53" t="s">
        <v>82</v>
      </c>
      <c r="D3" s="354"/>
      <c r="E3" s="9"/>
      <c r="F3" s="355" t="s">
        <v>83</v>
      </c>
      <c r="G3" s="356"/>
      <c r="H3" s="10"/>
      <c r="I3" s="357" t="s">
        <v>2</v>
      </c>
      <c r="J3" s="11"/>
      <c r="K3" s="342" t="s">
        <v>3</v>
      </c>
      <c r="L3" s="343"/>
      <c r="M3" s="338" t="s">
        <v>4</v>
      </c>
      <c r="N3" s="339"/>
      <c r="O3" s="340" t="s">
        <v>5</v>
      </c>
      <c r="P3" s="341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76"/>
      <c r="P5" s="377"/>
    </row>
    <row r="6" spans="2:24" ht="39" hidden="1" customHeight="1" thickTop="1" thickBot="1" x14ac:dyDescent="0.35">
      <c r="B6" s="21" t="s">
        <v>63</v>
      </c>
      <c r="C6" s="22"/>
      <c r="D6" s="23"/>
      <c r="E6" s="24"/>
      <c r="F6" s="22"/>
      <c r="G6" s="25"/>
      <c r="H6" s="174">
        <f t="shared" si="0"/>
        <v>0</v>
      </c>
      <c r="I6" s="27">
        <f t="shared" si="0"/>
        <v>0</v>
      </c>
      <c r="J6" s="28"/>
      <c r="K6" s="207"/>
      <c r="L6" s="208"/>
      <c r="M6" s="210">
        <f t="shared" ref="M6:N21" si="1">K6-H6</f>
        <v>0</v>
      </c>
      <c r="N6" s="211">
        <f t="shared" si="1"/>
        <v>0</v>
      </c>
      <c r="O6" s="368"/>
      <c r="P6" s="369"/>
      <c r="S6" s="224"/>
      <c r="T6" s="225"/>
      <c r="U6" s="226"/>
      <c r="V6" s="227"/>
      <c r="W6" s="228"/>
      <c r="X6" s="156"/>
    </row>
    <row r="7" spans="2:24" ht="18.75" hidden="1" thickTop="1" thickBot="1" x14ac:dyDescent="0.35">
      <c r="B7" s="21" t="s">
        <v>12</v>
      </c>
      <c r="C7" s="22"/>
      <c r="D7" s="23"/>
      <c r="E7" s="24"/>
      <c r="F7" s="22"/>
      <c r="G7" s="25"/>
      <c r="H7" s="174">
        <f t="shared" si="0"/>
        <v>0</v>
      </c>
      <c r="I7" s="27">
        <f t="shared" si="0"/>
        <v>0</v>
      </c>
      <c r="J7" s="28"/>
      <c r="K7" s="207"/>
      <c r="L7" s="208"/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222.76</v>
      </c>
      <c r="D8" s="23">
        <v>12</v>
      </c>
      <c r="E8" s="24"/>
      <c r="F8" s="22"/>
      <c r="G8" s="25"/>
      <c r="H8" s="174">
        <f t="shared" si="0"/>
        <v>222.76</v>
      </c>
      <c r="I8" s="27">
        <f t="shared" si="0"/>
        <v>12</v>
      </c>
      <c r="J8" s="28"/>
      <c r="K8" s="207">
        <v>222.76</v>
      </c>
      <c r="L8" s="208">
        <v>12</v>
      </c>
      <c r="M8" s="126">
        <f t="shared" si="1"/>
        <v>0</v>
      </c>
      <c r="N8" s="209">
        <f t="shared" si="1"/>
        <v>0</v>
      </c>
      <c r="O8" s="380"/>
      <c r="P8" s="381"/>
    </row>
    <row r="9" spans="2:24" ht="24" hidden="1" customHeight="1" x14ac:dyDescent="0.25">
      <c r="B9" s="164" t="s">
        <v>69</v>
      </c>
      <c r="C9" s="22"/>
      <c r="D9" s="23"/>
      <c r="E9" s="24"/>
      <c r="F9" s="22">
        <v>0</v>
      </c>
      <c r="G9" s="25">
        <v>0</v>
      </c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70" t="s">
        <v>71</v>
      </c>
      <c r="P10" s="371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/>
      <c r="G11" s="25"/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13991.68</v>
      </c>
      <c r="G12" s="25">
        <v>464</v>
      </c>
      <c r="H12" s="176">
        <f t="shared" si="0"/>
        <v>13991.68</v>
      </c>
      <c r="I12" s="171">
        <f t="shared" si="0"/>
        <v>464</v>
      </c>
      <c r="J12" s="28"/>
      <c r="K12" s="212">
        <v>13989.35</v>
      </c>
      <c r="L12" s="213">
        <v>464</v>
      </c>
      <c r="M12" s="126">
        <f t="shared" si="1"/>
        <v>-2.3299999999999272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2558.6799999999998</v>
      </c>
      <c r="D13" s="23">
        <v>188</v>
      </c>
      <c r="E13" s="24"/>
      <c r="F13" s="22"/>
      <c r="G13" s="25"/>
      <c r="H13" s="176">
        <f t="shared" si="0"/>
        <v>2558.6799999999998</v>
      </c>
      <c r="I13" s="171">
        <f t="shared" si="0"/>
        <v>188</v>
      </c>
      <c r="J13" s="28"/>
      <c r="K13" s="212">
        <v>2558.6799999999998</v>
      </c>
      <c r="L13" s="213">
        <v>188</v>
      </c>
      <c r="M13" s="126">
        <f t="shared" si="1"/>
        <v>0</v>
      </c>
      <c r="N13" s="209">
        <f t="shared" si="1"/>
        <v>0</v>
      </c>
      <c r="O13" s="359"/>
      <c r="P13" s="360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/>
      <c r="D15" s="23"/>
      <c r="E15" s="24"/>
      <c r="F15" s="22">
        <v>1433.17</v>
      </c>
      <c r="G15" s="25">
        <v>70</v>
      </c>
      <c r="H15" s="176">
        <f t="shared" si="0"/>
        <v>1433.17</v>
      </c>
      <c r="I15" s="171">
        <f t="shared" si="0"/>
        <v>70</v>
      </c>
      <c r="J15" s="28"/>
      <c r="K15" s="212">
        <v>1433.17</v>
      </c>
      <c r="L15" s="213">
        <v>70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1112.3</v>
      </c>
      <c r="G16" s="25">
        <v>245</v>
      </c>
      <c r="H16" s="176">
        <f t="shared" si="0"/>
        <v>1112.3</v>
      </c>
      <c r="I16" s="171">
        <f t="shared" si="0"/>
        <v>245</v>
      </c>
      <c r="J16" s="28"/>
      <c r="K16" s="212">
        <v>1112.56</v>
      </c>
      <c r="L16" s="213">
        <v>245</v>
      </c>
      <c r="M16" s="126">
        <f t="shared" si="1"/>
        <v>0.25999999999999091</v>
      </c>
      <c r="N16" s="209">
        <f t="shared" si="1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361"/>
      <c r="P18" s="362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899.88</v>
      </c>
      <c r="D20" s="23">
        <v>33</v>
      </c>
      <c r="E20" s="24"/>
      <c r="F20" s="22"/>
      <c r="G20" s="25"/>
      <c r="H20" s="176">
        <f t="shared" si="0"/>
        <v>899.88</v>
      </c>
      <c r="I20" s="171">
        <f t="shared" si="0"/>
        <v>33</v>
      </c>
      <c r="J20" s="28"/>
      <c r="K20" s="212">
        <v>899.88</v>
      </c>
      <c r="L20" s="213">
        <v>33</v>
      </c>
      <c r="M20" s="126">
        <f t="shared" si="1"/>
        <v>0</v>
      </c>
      <c r="N20" s="209">
        <f t="shared" si="1"/>
        <v>0</v>
      </c>
      <c r="O20" s="366"/>
      <c r="P20" s="367"/>
    </row>
    <row r="21" spans="2:16" ht="40.5" customHeight="1" thickBot="1" x14ac:dyDescent="0.35">
      <c r="B21" s="21" t="s">
        <v>22</v>
      </c>
      <c r="C21" s="22"/>
      <c r="D21" s="23"/>
      <c r="E21" s="24"/>
      <c r="F21" s="22">
        <v>108.88</v>
      </c>
      <c r="G21" s="25">
        <v>4</v>
      </c>
      <c r="H21" s="176">
        <f t="shared" si="0"/>
        <v>108.88</v>
      </c>
      <c r="I21" s="171">
        <f t="shared" si="0"/>
        <v>4</v>
      </c>
      <c r="J21" s="28"/>
      <c r="K21" s="212">
        <v>0</v>
      </c>
      <c r="L21" s="213">
        <v>0</v>
      </c>
      <c r="M21" s="214">
        <f t="shared" si="1"/>
        <v>-108.88</v>
      </c>
      <c r="N21" s="215">
        <f t="shared" si="1"/>
        <v>-4</v>
      </c>
      <c r="O21" s="372" t="s">
        <v>79</v>
      </c>
      <c r="P21" s="373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2"/>
        <v>0</v>
      </c>
      <c r="N24" s="215">
        <f t="shared" si="2"/>
        <v>0</v>
      </c>
      <c r="O24" s="374"/>
      <c r="P24" s="375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20</v>
      </c>
      <c r="D31" s="23">
        <v>4</v>
      </c>
      <c r="E31" s="59"/>
      <c r="F31" s="55"/>
      <c r="G31" s="60"/>
      <c r="H31" s="178">
        <f t="shared" ref="H31:I35" si="3">F31+C31</f>
        <v>20</v>
      </c>
      <c r="I31" s="173">
        <f t="shared" si="3"/>
        <v>4</v>
      </c>
      <c r="J31" s="28"/>
      <c r="K31" s="218">
        <v>20</v>
      </c>
      <c r="L31" s="213">
        <v>4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1440</v>
      </c>
      <c r="D32" s="23">
        <v>96</v>
      </c>
      <c r="E32" s="59"/>
      <c r="F32" s="55"/>
      <c r="G32" s="60"/>
      <c r="H32" s="178">
        <f t="shared" si="3"/>
        <v>1440</v>
      </c>
      <c r="I32" s="173">
        <f t="shared" si="3"/>
        <v>96</v>
      </c>
      <c r="J32" s="28"/>
      <c r="K32" s="218">
        <v>1425</v>
      </c>
      <c r="L32" s="213">
        <v>95</v>
      </c>
      <c r="M32" s="222">
        <f t="shared" si="2"/>
        <v>-15</v>
      </c>
      <c r="N32" s="223">
        <f t="shared" si="2"/>
        <v>-1</v>
      </c>
      <c r="O32" s="372" t="s">
        <v>78</v>
      </c>
      <c r="P32" s="373"/>
    </row>
    <row r="33" spans="2:16" ht="17.25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337" t="s">
        <v>34</v>
      </c>
      <c r="G36" s="337"/>
      <c r="H36" s="73">
        <f>SUM(H5:H29)</f>
        <v>23272.91</v>
      </c>
      <c r="I36" s="74">
        <f>SUM(I5:I29)</f>
        <v>1135</v>
      </c>
      <c r="J36" s="75"/>
      <c r="K36" s="76">
        <f>SUM(K5:K34)</f>
        <v>24606.210000000006</v>
      </c>
      <c r="L36" s="117">
        <f>SUM(L5:L34)</f>
        <v>1230</v>
      </c>
      <c r="O36" s="78"/>
    </row>
  </sheetData>
  <mergeCells count="20">
    <mergeCell ref="O32:P32"/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7559055118110237" right="0.15748031496062992" top="0.43307086614173229" bottom="0.31496062992125984" header="0.31496062992125984" footer="0.31496062992125984"/>
  <pageSetup scale="8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36"/>
  <sheetViews>
    <sheetView workbookViewId="0">
      <selection activeCell="F24" sqref="F24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50" t="s">
        <v>53</v>
      </c>
      <c r="C1" s="35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51">
        <v>44444</v>
      </c>
      <c r="C2" s="352"/>
      <c r="F2" s="365" t="s">
        <v>1</v>
      </c>
      <c r="G2" s="365"/>
      <c r="H2" s="365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53" t="s">
        <v>84</v>
      </c>
      <c r="D3" s="354"/>
      <c r="E3" s="9"/>
      <c r="F3" s="355" t="s">
        <v>85</v>
      </c>
      <c r="G3" s="356"/>
      <c r="H3" s="10"/>
      <c r="I3" s="357" t="s">
        <v>2</v>
      </c>
      <c r="J3" s="11"/>
      <c r="K3" s="342" t="s">
        <v>86</v>
      </c>
      <c r="L3" s="343"/>
      <c r="M3" s="338" t="s">
        <v>4</v>
      </c>
      <c r="N3" s="339"/>
      <c r="O3" s="340" t="s">
        <v>5</v>
      </c>
      <c r="P3" s="341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76"/>
      <c r="P5" s="377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386.39</v>
      </c>
      <c r="G6" s="25">
        <v>30</v>
      </c>
      <c r="H6" s="174">
        <f t="shared" si="0"/>
        <v>386.39</v>
      </c>
      <c r="I6" s="27">
        <f t="shared" si="0"/>
        <v>30</v>
      </c>
      <c r="J6" s="28"/>
      <c r="K6" s="207">
        <v>386.39</v>
      </c>
      <c r="L6" s="208">
        <v>30</v>
      </c>
      <c r="M6" s="210">
        <f t="shared" ref="M6:N21" si="1">K6-H6</f>
        <v>0</v>
      </c>
      <c r="N6" s="211">
        <f t="shared" si="1"/>
        <v>0</v>
      </c>
      <c r="O6" s="368"/>
      <c r="P6" s="369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/>
      <c r="D7" s="23"/>
      <c r="E7" s="24"/>
      <c r="F7" s="22">
        <v>428.17</v>
      </c>
      <c r="G7" s="25">
        <v>34</v>
      </c>
      <c r="H7" s="174">
        <f t="shared" si="0"/>
        <v>428.17</v>
      </c>
      <c r="I7" s="27">
        <f t="shared" si="0"/>
        <v>34</v>
      </c>
      <c r="J7" s="28"/>
      <c r="K7" s="207">
        <v>428.17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380"/>
      <c r="P8" s="381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70" t="s">
        <v>71</v>
      </c>
      <c r="P10" s="371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>
        <v>0</v>
      </c>
      <c r="G11" s="25">
        <v>0</v>
      </c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hidden="1" customHeight="1" thickBot="1" x14ac:dyDescent="0.35">
      <c r="B12" s="21" t="s">
        <v>38</v>
      </c>
      <c r="C12" s="22"/>
      <c r="D12" s="23"/>
      <c r="E12" s="24"/>
      <c r="F12" s="22">
        <v>2.57</v>
      </c>
      <c r="G12" s="25">
        <v>0</v>
      </c>
      <c r="H12" s="176">
        <f t="shared" si="0"/>
        <v>2.57</v>
      </c>
      <c r="I12" s="171">
        <f t="shared" si="0"/>
        <v>0</v>
      </c>
      <c r="J12" s="28"/>
      <c r="K12" s="212"/>
      <c r="L12" s="213"/>
      <c r="M12" s="126">
        <f t="shared" si="1"/>
        <v>-2.57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475.95</v>
      </c>
      <c r="D13" s="23">
        <v>35</v>
      </c>
      <c r="E13" s="24"/>
      <c r="F13" s="22"/>
      <c r="G13" s="25"/>
      <c r="H13" s="176">
        <f t="shared" si="0"/>
        <v>475.95</v>
      </c>
      <c r="I13" s="171">
        <f t="shared" si="0"/>
        <v>35</v>
      </c>
      <c r="J13" s="28"/>
      <c r="K13" s="212">
        <v>475.95</v>
      </c>
      <c r="L13" s="213">
        <v>35</v>
      </c>
      <c r="M13" s="126">
        <f t="shared" si="1"/>
        <v>0</v>
      </c>
      <c r="N13" s="209">
        <f t="shared" si="1"/>
        <v>0</v>
      </c>
      <c r="O13" s="359"/>
      <c r="P13" s="360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87</v>
      </c>
      <c r="C15" s="22"/>
      <c r="D15" s="23"/>
      <c r="E15" s="24"/>
      <c r="F15" s="22">
        <v>894.06</v>
      </c>
      <c r="G15" s="25">
        <v>39</v>
      </c>
      <c r="H15" s="176">
        <f t="shared" ref="H15:I18" si="2">F15+C15</f>
        <v>894.06</v>
      </c>
      <c r="I15" s="171">
        <f t="shared" si="2"/>
        <v>39</v>
      </c>
      <c r="J15" s="28"/>
      <c r="K15" s="212">
        <v>894.06</v>
      </c>
      <c r="L15" s="213">
        <v>39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54</v>
      </c>
      <c r="C16" s="22">
        <v>563.42999999999995</v>
      </c>
      <c r="D16" s="23">
        <v>28</v>
      </c>
      <c r="E16" s="24"/>
      <c r="F16" s="22"/>
      <c r="G16" s="25"/>
      <c r="H16" s="176">
        <f t="shared" si="2"/>
        <v>563.42999999999995</v>
      </c>
      <c r="I16" s="171">
        <f t="shared" si="2"/>
        <v>28</v>
      </c>
      <c r="J16" s="28"/>
      <c r="K16" s="212">
        <v>563.42999999999995</v>
      </c>
      <c r="L16" s="213">
        <v>28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customHeight="1" thickBot="1" x14ac:dyDescent="0.35">
      <c r="B17" s="21" t="s">
        <v>18</v>
      </c>
      <c r="C17" s="22"/>
      <c r="D17" s="23"/>
      <c r="E17" s="24"/>
      <c r="F17" s="22">
        <v>744.56</v>
      </c>
      <c r="G17" s="25">
        <v>164</v>
      </c>
      <c r="H17" s="176">
        <f t="shared" si="2"/>
        <v>744.56</v>
      </c>
      <c r="I17" s="171">
        <f t="shared" si="2"/>
        <v>164</v>
      </c>
      <c r="J17" s="28"/>
      <c r="K17" s="212">
        <v>744.82</v>
      </c>
      <c r="L17" s="213">
        <v>164</v>
      </c>
      <c r="M17" s="126">
        <f t="shared" si="1"/>
        <v>0.26000000000010459</v>
      </c>
      <c r="N17" s="209">
        <f t="shared" si="1"/>
        <v>0</v>
      </c>
      <c r="O17" s="145"/>
      <c r="P17" s="146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2"/>
        <v>0</v>
      </c>
      <c r="I18" s="171">
        <f t="shared" si="2"/>
        <v>0</v>
      </c>
      <c r="J18" s="5"/>
      <c r="K18" s="212"/>
      <c r="L18" s="213"/>
      <c r="M18" s="126">
        <f t="shared" si="1"/>
        <v>0</v>
      </c>
      <c r="N18" s="209">
        <f t="shared" si="1"/>
        <v>0</v>
      </c>
      <c r="O18" s="361"/>
      <c r="P18" s="362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234.53</v>
      </c>
      <c r="D20" s="23">
        <v>9</v>
      </c>
      <c r="E20" s="24"/>
      <c r="F20" s="22"/>
      <c r="G20" s="25"/>
      <c r="H20" s="176">
        <f t="shared" si="0"/>
        <v>234.53</v>
      </c>
      <c r="I20" s="171">
        <f t="shared" si="0"/>
        <v>9</v>
      </c>
      <c r="J20" s="28"/>
      <c r="K20" s="212">
        <v>234.53</v>
      </c>
      <c r="L20" s="213">
        <v>9</v>
      </c>
      <c r="M20" s="126">
        <f t="shared" si="1"/>
        <v>0</v>
      </c>
      <c r="N20" s="209">
        <f t="shared" si="1"/>
        <v>0</v>
      </c>
      <c r="O20" s="366"/>
      <c r="P20" s="367"/>
    </row>
    <row r="21" spans="2:16" ht="55.5" customHeight="1" thickBot="1" x14ac:dyDescent="0.35">
      <c r="B21" s="21" t="s">
        <v>22</v>
      </c>
      <c r="C21" s="22"/>
      <c r="D21" s="23"/>
      <c r="E21" s="24"/>
      <c r="F21" s="22">
        <v>25254.84</v>
      </c>
      <c r="G21" s="25">
        <v>928</v>
      </c>
      <c r="H21" s="176">
        <f t="shared" si="0"/>
        <v>25254.84</v>
      </c>
      <c r="I21" s="171">
        <f t="shared" si="0"/>
        <v>928</v>
      </c>
      <c r="J21" s="28"/>
      <c r="K21" s="212">
        <v>25145.96</v>
      </c>
      <c r="L21" s="213">
        <v>924</v>
      </c>
      <c r="M21" s="201">
        <f t="shared" si="1"/>
        <v>-108.88000000000102</v>
      </c>
      <c r="N21" s="202">
        <f t="shared" si="1"/>
        <v>-4</v>
      </c>
      <c r="O21" s="382" t="s">
        <v>88</v>
      </c>
      <c r="P21" s="383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3">K22-H22</f>
        <v>-0.75</v>
      </c>
      <c r="N22" s="209">
        <f t="shared" si="3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3"/>
        <v>0</v>
      </c>
      <c r="N23" s="209">
        <f t="shared" si="3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3"/>
        <v>0</v>
      </c>
      <c r="N24" s="215">
        <f t="shared" si="3"/>
        <v>0</v>
      </c>
      <c r="O24" s="374"/>
      <c r="P24" s="375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3"/>
        <v>0</v>
      </c>
      <c r="N25" s="181">
        <f t="shared" si="3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1021.44</v>
      </c>
      <c r="G26" s="48">
        <v>44</v>
      </c>
      <c r="H26" s="177">
        <f t="shared" si="0"/>
        <v>1021.44</v>
      </c>
      <c r="I26" s="172">
        <f t="shared" si="0"/>
        <v>44</v>
      </c>
      <c r="J26" s="28"/>
      <c r="K26" s="218">
        <v>1021.44</v>
      </c>
      <c r="L26" s="213">
        <v>44</v>
      </c>
      <c r="M26" s="219">
        <f t="shared" si="3"/>
        <v>0</v>
      </c>
      <c r="N26" s="181">
        <f t="shared" si="3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3"/>
        <v>0</v>
      </c>
      <c r="N27" s="181">
        <f t="shared" si="3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3"/>
        <v>0</v>
      </c>
      <c r="N28" s="181">
        <f t="shared" si="3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3"/>
        <v>0</v>
      </c>
      <c r="N29" s="181">
        <f t="shared" si="3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3"/>
        <v>0</v>
      </c>
      <c r="N30" s="181">
        <f t="shared" si="3"/>
        <v>0</v>
      </c>
      <c r="O30" s="99"/>
      <c r="P30" s="100"/>
    </row>
    <row r="31" spans="2:16" ht="24" hidden="1" customHeight="1" thickBot="1" x14ac:dyDescent="0.3">
      <c r="B31" s="182" t="s">
        <v>66</v>
      </c>
      <c r="C31" s="22"/>
      <c r="D31" s="23"/>
      <c r="E31" s="59"/>
      <c r="F31" s="55"/>
      <c r="G31" s="60"/>
      <c r="H31" s="178">
        <f t="shared" ref="H31:I35" si="4">F31+C31</f>
        <v>0</v>
      </c>
      <c r="I31" s="173">
        <f t="shared" si="4"/>
        <v>0</v>
      </c>
      <c r="J31" s="28"/>
      <c r="K31" s="218"/>
      <c r="L31" s="213"/>
      <c r="M31" s="220">
        <f t="shared" si="3"/>
        <v>0</v>
      </c>
      <c r="N31" s="221">
        <f t="shared" si="3"/>
        <v>0</v>
      </c>
      <c r="O31" s="197"/>
      <c r="P31" s="198"/>
    </row>
    <row r="32" spans="2:16" ht="24.75" customHeight="1" thickBot="1" x14ac:dyDescent="0.3">
      <c r="B32" s="162" t="s">
        <v>52</v>
      </c>
      <c r="C32" s="22">
        <v>750</v>
      </c>
      <c r="D32" s="23">
        <v>50</v>
      </c>
      <c r="E32" s="59"/>
      <c r="F32" s="55"/>
      <c r="G32" s="60"/>
      <c r="H32" s="178">
        <f t="shared" si="4"/>
        <v>750</v>
      </c>
      <c r="I32" s="173">
        <f t="shared" si="4"/>
        <v>50</v>
      </c>
      <c r="J32" s="28"/>
      <c r="K32" s="218">
        <v>750</v>
      </c>
      <c r="L32" s="213">
        <v>50</v>
      </c>
      <c r="M32" s="229">
        <f t="shared" si="3"/>
        <v>0</v>
      </c>
      <c r="N32" s="230">
        <f t="shared" si="3"/>
        <v>0</v>
      </c>
      <c r="O32" s="231"/>
      <c r="P32" s="232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4"/>
        <v>0</v>
      </c>
      <c r="I33" s="173">
        <f t="shared" si="4"/>
        <v>0</v>
      </c>
      <c r="J33" s="28"/>
      <c r="K33" s="43"/>
      <c r="L33" s="121"/>
      <c r="M33" s="168">
        <f t="shared" si="3"/>
        <v>0</v>
      </c>
      <c r="N33" s="169">
        <f t="shared" si="3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4"/>
        <v>0</v>
      </c>
      <c r="I34" s="173">
        <f t="shared" si="4"/>
        <v>0</v>
      </c>
      <c r="J34" s="28"/>
      <c r="K34" s="43"/>
      <c r="L34" s="121"/>
      <c r="M34" s="168">
        <f t="shared" si="3"/>
        <v>0</v>
      </c>
      <c r="N34" s="169">
        <f t="shared" si="3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4"/>
        <v>0</v>
      </c>
      <c r="I35" s="173">
        <f t="shared" si="4"/>
        <v>0</v>
      </c>
      <c r="J35" s="28"/>
      <c r="K35" s="69"/>
      <c r="L35" s="179"/>
      <c r="M35" s="168">
        <f t="shared" si="3"/>
        <v>0</v>
      </c>
      <c r="N35" s="169">
        <f t="shared" si="3"/>
        <v>0</v>
      </c>
      <c r="O35" s="101"/>
      <c r="P35" s="102"/>
    </row>
    <row r="36" spans="2:16" ht="16.5" thickBot="1" x14ac:dyDescent="0.3">
      <c r="B36" s="70"/>
      <c r="D36" s="72"/>
      <c r="F36" s="337" t="s">
        <v>34</v>
      </c>
      <c r="G36" s="337"/>
      <c r="H36" s="73">
        <f>SUM(H5:H29)</f>
        <v>32951.5</v>
      </c>
      <c r="I36" s="74">
        <f>SUM(I5:I29)</f>
        <v>1430</v>
      </c>
      <c r="J36" s="75"/>
      <c r="K36" s="76">
        <f>SUM(K5:K34)</f>
        <v>33589.56</v>
      </c>
      <c r="L36" s="117">
        <f>SUM(L5:L34)</f>
        <v>1476</v>
      </c>
      <c r="O36" s="78"/>
    </row>
  </sheetData>
  <sortState ref="B15:L18">
    <sortCondition ref="B15:B18"/>
  </sortState>
  <mergeCells count="19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6:G36"/>
    <mergeCell ref="O10:P10"/>
    <mergeCell ref="O13:P13"/>
    <mergeCell ref="O18:P18"/>
    <mergeCell ref="O20:P20"/>
    <mergeCell ref="O21:P21"/>
    <mergeCell ref="O24:P24"/>
  </mergeCells>
  <pageMargins left="0.23622047244094491" right="0.15748031496062992" top="0.43307086614173229" bottom="0.39370078740157483" header="0.31496062992125984" footer="0.31496062992125984"/>
  <pageSetup scale="80" orientation="landscape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B1:X37"/>
  <sheetViews>
    <sheetView workbookViewId="0">
      <selection activeCell="S6" sqref="S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50" t="s">
        <v>53</v>
      </c>
      <c r="C1" s="35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51">
        <v>44472</v>
      </c>
      <c r="C2" s="352"/>
      <c r="F2" s="365" t="s">
        <v>1</v>
      </c>
      <c r="G2" s="365"/>
      <c r="H2" s="365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53" t="s">
        <v>89</v>
      </c>
      <c r="D3" s="354"/>
      <c r="E3" s="9"/>
      <c r="F3" s="355" t="s">
        <v>90</v>
      </c>
      <c r="G3" s="356"/>
      <c r="H3" s="10"/>
      <c r="I3" s="357" t="s">
        <v>2</v>
      </c>
      <c r="J3" s="11"/>
      <c r="K3" s="342" t="s">
        <v>86</v>
      </c>
      <c r="L3" s="343"/>
      <c r="M3" s="338" t="s">
        <v>4</v>
      </c>
      <c r="N3" s="339"/>
      <c r="O3" s="340" t="s">
        <v>5</v>
      </c>
      <c r="P3" s="341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1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76"/>
      <c r="P5" s="377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128.88</v>
      </c>
      <c r="G6" s="25">
        <v>10</v>
      </c>
      <c r="H6" s="174">
        <f t="shared" si="0"/>
        <v>128.88</v>
      </c>
      <c r="I6" s="27">
        <f t="shared" si="0"/>
        <v>10</v>
      </c>
      <c r="J6" s="28"/>
      <c r="K6" s="207">
        <v>128.88</v>
      </c>
      <c r="L6" s="208">
        <v>10</v>
      </c>
      <c r="M6" s="210">
        <f t="shared" ref="M6:N22" si="1">K6-H6</f>
        <v>0</v>
      </c>
      <c r="N6" s="211">
        <f t="shared" si="1"/>
        <v>0</v>
      </c>
      <c r="O6" s="368"/>
      <c r="P6" s="369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>
        <v>163.35</v>
      </c>
      <c r="D7" s="23">
        <v>13</v>
      </c>
      <c r="E7" s="24"/>
      <c r="F7" s="22"/>
      <c r="G7" s="25"/>
      <c r="H7" s="174">
        <f t="shared" si="0"/>
        <v>163.35</v>
      </c>
      <c r="I7" s="27">
        <f t="shared" si="0"/>
        <v>13</v>
      </c>
      <c r="J7" s="28"/>
      <c r="K7" s="207">
        <v>163.30000000000001</v>
      </c>
      <c r="L7" s="208">
        <v>13</v>
      </c>
      <c r="M7" s="126">
        <f t="shared" si="1"/>
        <v>-4.9999999999982947E-2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380"/>
      <c r="P8" s="381"/>
    </row>
    <row r="9" spans="2:24" ht="24" customHeight="1" x14ac:dyDescent="0.3">
      <c r="B9" s="21" t="s">
        <v>91</v>
      </c>
      <c r="C9" s="22"/>
      <c r="D9" s="23"/>
      <c r="E9" s="24"/>
      <c r="F9" s="22">
        <v>30</v>
      </c>
      <c r="G9" s="25">
        <v>3</v>
      </c>
      <c r="H9" s="174">
        <f t="shared" si="0"/>
        <v>30</v>
      </c>
      <c r="I9" s="171">
        <f t="shared" si="0"/>
        <v>3</v>
      </c>
      <c r="J9" s="28"/>
      <c r="K9" s="207">
        <v>30</v>
      </c>
      <c r="L9" s="208">
        <v>3</v>
      </c>
      <c r="M9" s="126">
        <f t="shared" si="1"/>
        <v>0</v>
      </c>
      <c r="N9" s="209">
        <f t="shared" si="1"/>
        <v>0</v>
      </c>
      <c r="O9" s="131"/>
      <c r="P9" s="132"/>
    </row>
    <row r="10" spans="2:24" ht="23.25" customHeight="1" x14ac:dyDescent="0.3">
      <c r="B10" s="21" t="s">
        <v>92</v>
      </c>
      <c r="C10" s="22"/>
      <c r="D10" s="23"/>
      <c r="E10" s="24"/>
      <c r="F10" s="22">
        <v>40</v>
      </c>
      <c r="G10" s="25">
        <v>4</v>
      </c>
      <c r="H10" s="174">
        <f t="shared" si="0"/>
        <v>40</v>
      </c>
      <c r="I10" s="171">
        <f t="shared" si="0"/>
        <v>4</v>
      </c>
      <c r="J10" s="28"/>
      <c r="K10" s="207">
        <v>40</v>
      </c>
      <c r="L10" s="208">
        <v>4</v>
      </c>
      <c r="M10" s="126">
        <f t="shared" si="1"/>
        <v>0</v>
      </c>
      <c r="N10" s="209">
        <f t="shared" si="1"/>
        <v>0</v>
      </c>
      <c r="O10" s="370"/>
      <c r="P10" s="371"/>
    </row>
    <row r="11" spans="2:24" ht="23.25" customHeight="1" x14ac:dyDescent="0.25">
      <c r="B11" s="164" t="s">
        <v>69</v>
      </c>
      <c r="C11" s="22"/>
      <c r="D11" s="23"/>
      <c r="E11" s="24"/>
      <c r="F11" s="22">
        <v>9190.06</v>
      </c>
      <c r="G11" s="25">
        <v>389</v>
      </c>
      <c r="H11" s="237">
        <f t="shared" si="0"/>
        <v>9190.06</v>
      </c>
      <c r="I11" s="171">
        <f t="shared" si="0"/>
        <v>389</v>
      </c>
      <c r="J11" s="28"/>
      <c r="K11" s="207">
        <v>9190</v>
      </c>
      <c r="L11" s="208">
        <v>389</v>
      </c>
      <c r="M11" s="126">
        <f t="shared" si="1"/>
        <v>-5.9999999999490683E-2</v>
      </c>
      <c r="N11" s="209">
        <f t="shared" si="1"/>
        <v>0</v>
      </c>
      <c r="O11" s="234"/>
      <c r="P11" s="235"/>
    </row>
    <row r="12" spans="2:24" ht="24" customHeight="1" thickBot="1" x14ac:dyDescent="0.35">
      <c r="B12" s="21" t="s">
        <v>15</v>
      </c>
      <c r="C12" s="22">
        <v>2031.37</v>
      </c>
      <c r="D12" s="23">
        <v>76</v>
      </c>
      <c r="E12" s="24"/>
      <c r="F12" s="22">
        <v>0</v>
      </c>
      <c r="G12" s="25">
        <v>0</v>
      </c>
      <c r="H12" s="176">
        <f t="shared" si="0"/>
        <v>2031.37</v>
      </c>
      <c r="I12" s="171">
        <f t="shared" si="0"/>
        <v>76</v>
      </c>
      <c r="J12" s="28"/>
      <c r="K12" s="212">
        <v>2031.3</v>
      </c>
      <c r="L12" s="213">
        <v>76</v>
      </c>
      <c r="M12" s="126">
        <f t="shared" si="1"/>
        <v>-6.9999999999936335E-2</v>
      </c>
      <c r="N12" s="209">
        <f t="shared" si="1"/>
        <v>0</v>
      </c>
      <c r="O12" s="135"/>
      <c r="P12" s="136"/>
    </row>
    <row r="13" spans="2:24" ht="24" customHeight="1" thickBot="1" x14ac:dyDescent="0.35">
      <c r="B13" s="21" t="s">
        <v>38</v>
      </c>
      <c r="C13" s="22"/>
      <c r="D13" s="23"/>
      <c r="E13" s="24"/>
      <c r="F13" s="22">
        <v>203.8</v>
      </c>
      <c r="G13" s="25">
        <v>7</v>
      </c>
      <c r="H13" s="176">
        <f t="shared" si="0"/>
        <v>203.8</v>
      </c>
      <c r="I13" s="171">
        <f t="shared" si="0"/>
        <v>7</v>
      </c>
      <c r="J13" s="28"/>
      <c r="K13" s="212">
        <v>205.7</v>
      </c>
      <c r="L13" s="213">
        <v>7</v>
      </c>
      <c r="M13" s="126">
        <f t="shared" si="1"/>
        <v>1.8999999999999773</v>
      </c>
      <c r="N13" s="209">
        <f t="shared" si="1"/>
        <v>0</v>
      </c>
      <c r="O13" s="137"/>
      <c r="P13" s="138"/>
    </row>
    <row r="14" spans="2:24" ht="24" hidden="1" customHeight="1" thickBot="1" x14ac:dyDescent="0.35">
      <c r="B14" s="21" t="s">
        <v>67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359"/>
      <c r="P14" s="360"/>
    </row>
    <row r="15" spans="2:24" ht="24" hidden="1" customHeight="1" thickBot="1" x14ac:dyDescent="0.35">
      <c r="B15" s="21" t="s">
        <v>19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28"/>
      <c r="K15" s="212"/>
      <c r="L15" s="213"/>
      <c r="M15" s="126">
        <f t="shared" si="1"/>
        <v>0</v>
      </c>
      <c r="N15" s="209">
        <f t="shared" si="1"/>
        <v>0</v>
      </c>
      <c r="O15" s="139"/>
      <c r="P15" s="140"/>
    </row>
    <row r="16" spans="2:24" ht="24" customHeight="1" thickBot="1" x14ac:dyDescent="0.35">
      <c r="B16" s="21" t="s">
        <v>87</v>
      </c>
      <c r="C16" s="22">
        <v>178.91</v>
      </c>
      <c r="D16" s="23">
        <v>8</v>
      </c>
      <c r="E16" s="24"/>
      <c r="F16" s="22"/>
      <c r="G16" s="25"/>
      <c r="H16" s="176">
        <f t="shared" si="0"/>
        <v>178.91</v>
      </c>
      <c r="I16" s="171">
        <f t="shared" si="0"/>
        <v>8</v>
      </c>
      <c r="J16" s="28"/>
      <c r="K16" s="212">
        <v>178.91</v>
      </c>
      <c r="L16" s="213">
        <v>8</v>
      </c>
      <c r="M16" s="126">
        <f t="shared" si="1"/>
        <v>0</v>
      </c>
      <c r="N16" s="209">
        <f t="shared" si="1"/>
        <v>0</v>
      </c>
      <c r="O16" s="141"/>
      <c r="P16" s="142"/>
    </row>
    <row r="17" spans="2:18" ht="24" hidden="1" customHeight="1" thickBot="1" x14ac:dyDescent="0.35">
      <c r="B17" s="21" t="s">
        <v>54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212"/>
      <c r="L17" s="213"/>
      <c r="M17" s="126">
        <f t="shared" si="1"/>
        <v>0</v>
      </c>
      <c r="N17" s="209">
        <f t="shared" si="1"/>
        <v>0</v>
      </c>
      <c r="O17" s="143"/>
      <c r="P17" s="144"/>
    </row>
    <row r="18" spans="2:18" ht="24" customHeight="1" thickBot="1" x14ac:dyDescent="0.35">
      <c r="B18" s="21" t="s">
        <v>18</v>
      </c>
      <c r="C18" s="22"/>
      <c r="D18" s="23"/>
      <c r="E18" s="24"/>
      <c r="F18" s="22">
        <v>653.76</v>
      </c>
      <c r="G18" s="25">
        <v>144</v>
      </c>
      <c r="H18" s="176">
        <f t="shared" si="0"/>
        <v>653.76</v>
      </c>
      <c r="I18" s="171">
        <f t="shared" si="0"/>
        <v>144</v>
      </c>
      <c r="J18" s="28"/>
      <c r="K18" s="212">
        <v>654</v>
      </c>
      <c r="L18" s="213">
        <v>144</v>
      </c>
      <c r="M18" s="126">
        <f t="shared" si="1"/>
        <v>0.24000000000000909</v>
      </c>
      <c r="N18" s="209">
        <f t="shared" si="1"/>
        <v>0</v>
      </c>
      <c r="O18" s="145"/>
      <c r="P18" s="146"/>
    </row>
    <row r="19" spans="2:18" ht="24" hidden="1" customHeight="1" thickBot="1" x14ac:dyDescent="0.3">
      <c r="B19" s="163" t="s">
        <v>50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126">
        <f t="shared" si="1"/>
        <v>0</v>
      </c>
      <c r="N19" s="209">
        <f t="shared" si="1"/>
        <v>0</v>
      </c>
      <c r="O19" s="361"/>
      <c r="P19" s="362"/>
    </row>
    <row r="20" spans="2:18" ht="24" hidden="1" customHeight="1" thickBot="1" x14ac:dyDescent="0.35">
      <c r="B20" s="21" t="s">
        <v>21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212"/>
      <c r="L20" s="213"/>
      <c r="M20" s="126">
        <f t="shared" si="1"/>
        <v>0</v>
      </c>
      <c r="N20" s="209">
        <f t="shared" si="1"/>
        <v>0</v>
      </c>
      <c r="O20" s="147"/>
      <c r="P20" s="148"/>
    </row>
    <row r="21" spans="2:18" ht="24" hidden="1" customHeight="1" thickBot="1" x14ac:dyDescent="0.35">
      <c r="B21" s="21" t="s">
        <v>23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212"/>
      <c r="L21" s="213"/>
      <c r="M21" s="126">
        <f t="shared" si="1"/>
        <v>0</v>
      </c>
      <c r="N21" s="209">
        <f t="shared" si="1"/>
        <v>0</v>
      </c>
      <c r="O21" s="366"/>
      <c r="P21" s="367"/>
    </row>
    <row r="22" spans="2:18" ht="37.5" customHeight="1" thickBot="1" x14ac:dyDescent="0.35">
      <c r="B22" s="21" t="s">
        <v>22</v>
      </c>
      <c r="C22" s="22">
        <v>10667.52</v>
      </c>
      <c r="D22" s="23">
        <v>392</v>
      </c>
      <c r="E22" s="24"/>
      <c r="F22" s="22">
        <v>37019.199999999997</v>
      </c>
      <c r="G22" s="25">
        <v>1360</v>
      </c>
      <c r="H22" s="176">
        <f t="shared" si="0"/>
        <v>47686.720000000001</v>
      </c>
      <c r="I22" s="171">
        <f t="shared" si="0"/>
        <v>1752</v>
      </c>
      <c r="J22" s="28"/>
      <c r="K22" s="212">
        <v>47580.54</v>
      </c>
      <c r="L22" s="213">
        <v>1748</v>
      </c>
      <c r="M22" s="201">
        <f t="shared" si="1"/>
        <v>-106.18000000000029</v>
      </c>
      <c r="N22" s="202">
        <f t="shared" si="1"/>
        <v>-4</v>
      </c>
      <c r="O22" s="372" t="s">
        <v>88</v>
      </c>
      <c r="P22" s="373"/>
      <c r="Q22" s="384" t="s">
        <v>95</v>
      </c>
      <c r="R22" s="385"/>
    </row>
    <row r="23" spans="2:18" ht="24" customHeight="1" thickBot="1" x14ac:dyDescent="0.35">
      <c r="B23" s="21" t="s">
        <v>24</v>
      </c>
      <c r="C23" s="38">
        <v>910.15</v>
      </c>
      <c r="D23" s="23">
        <v>43</v>
      </c>
      <c r="E23" s="24"/>
      <c r="F23" s="22"/>
      <c r="G23" s="25"/>
      <c r="H23" s="176">
        <f t="shared" si="0"/>
        <v>910.15</v>
      </c>
      <c r="I23" s="171">
        <f t="shared" si="0"/>
        <v>43</v>
      </c>
      <c r="J23" s="28"/>
      <c r="K23" s="216">
        <v>909.4</v>
      </c>
      <c r="L23" s="217">
        <v>43</v>
      </c>
      <c r="M23" s="126">
        <f t="shared" ref="M23:N36" si="2">K23-H23</f>
        <v>-0.75</v>
      </c>
      <c r="N23" s="209">
        <f t="shared" si="2"/>
        <v>0</v>
      </c>
      <c r="O23" s="191"/>
      <c r="P23" s="192"/>
      <c r="Q23" s="384"/>
      <c r="R23" s="385"/>
    </row>
    <row r="24" spans="2:18" ht="24" hidden="1" customHeight="1" thickBot="1" x14ac:dyDescent="0.35">
      <c r="B24" s="21" t="s">
        <v>26</v>
      </c>
      <c r="C24" s="22"/>
      <c r="D24" s="23"/>
      <c r="E24" s="24"/>
      <c r="F24" s="22"/>
      <c r="G24" s="25"/>
      <c r="H24" s="176">
        <f t="shared" si="0"/>
        <v>0</v>
      </c>
      <c r="I24" s="171">
        <f t="shared" si="0"/>
        <v>0</v>
      </c>
      <c r="J24" s="28"/>
      <c r="K24" s="216"/>
      <c r="L24" s="217"/>
      <c r="M24" s="126">
        <f t="shared" si="2"/>
        <v>0</v>
      </c>
      <c r="N24" s="209">
        <f t="shared" si="2"/>
        <v>0</v>
      </c>
      <c r="O24" s="193"/>
      <c r="P24" s="194"/>
    </row>
    <row r="25" spans="2:18" ht="46.5" hidden="1" customHeight="1" thickBot="1" x14ac:dyDescent="0.35">
      <c r="B25" s="21" t="s">
        <v>25</v>
      </c>
      <c r="C25" s="22"/>
      <c r="D25" s="23"/>
      <c r="E25" s="24"/>
      <c r="F25" s="22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14">
        <f t="shared" si="2"/>
        <v>0</v>
      </c>
      <c r="N25" s="215">
        <f t="shared" si="2"/>
        <v>0</v>
      </c>
      <c r="O25" s="374"/>
      <c r="P25" s="375"/>
    </row>
    <row r="26" spans="2:18" ht="24" hidden="1" customHeight="1" thickBot="1" x14ac:dyDescent="0.35">
      <c r="B26" s="21" t="s">
        <v>27</v>
      </c>
      <c r="C26" s="22"/>
      <c r="D26" s="23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195"/>
      <c r="P26" s="196"/>
    </row>
    <row r="27" spans="2:18" ht="24" customHeight="1" thickBot="1" x14ac:dyDescent="0.35">
      <c r="B27" s="21" t="s">
        <v>29</v>
      </c>
      <c r="C27" s="236">
        <v>553.95000000000005</v>
      </c>
      <c r="D27" s="233">
        <v>24</v>
      </c>
      <c r="E27" s="24"/>
      <c r="F27" s="47"/>
      <c r="G27" s="48"/>
      <c r="H27" s="177">
        <f t="shared" si="0"/>
        <v>553.95000000000005</v>
      </c>
      <c r="I27" s="172">
        <f t="shared" si="0"/>
        <v>24</v>
      </c>
      <c r="J27" s="28"/>
      <c r="K27" s="218">
        <v>553.9</v>
      </c>
      <c r="L27" s="213">
        <v>24</v>
      </c>
      <c r="M27" s="219">
        <f t="shared" si="2"/>
        <v>-5.0000000000068212E-2</v>
      </c>
      <c r="N27" s="181">
        <f t="shared" si="2"/>
        <v>0</v>
      </c>
      <c r="O27" s="95"/>
      <c r="P27" s="96"/>
    </row>
    <row r="28" spans="2:18" ht="24" hidden="1" customHeight="1" thickBot="1" x14ac:dyDescent="0.3">
      <c r="B28" s="163" t="s">
        <v>58</v>
      </c>
      <c r="C28" s="22"/>
      <c r="D28" s="23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5"/>
      <c r="P28" s="96"/>
    </row>
    <row r="29" spans="2:18" ht="24" hidden="1" customHeight="1" thickBot="1" x14ac:dyDescent="0.35">
      <c r="B29" s="21" t="s">
        <v>28</v>
      </c>
      <c r="C29" s="41"/>
      <c r="D29" s="42"/>
      <c r="E29" s="24"/>
      <c r="F29" s="47"/>
      <c r="G29" s="48"/>
      <c r="H29" s="177">
        <f t="shared" si="0"/>
        <v>0</v>
      </c>
      <c r="I29" s="172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7"/>
      <c r="P29" s="98"/>
    </row>
    <row r="30" spans="2:18" ht="24" hidden="1" customHeight="1" thickBot="1" x14ac:dyDescent="0.35">
      <c r="B30" s="51" t="s">
        <v>30</v>
      </c>
      <c r="C30" s="166"/>
      <c r="D30" s="167"/>
      <c r="E30" s="54"/>
      <c r="F30" s="55"/>
      <c r="G30" s="56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2"/>
      <c r="P30" s="93"/>
    </row>
    <row r="31" spans="2:18" ht="24" hidden="1" customHeight="1" thickBot="1" x14ac:dyDescent="0.35">
      <c r="B31" s="165" t="s">
        <v>31</v>
      </c>
      <c r="C31" s="41"/>
      <c r="D31" s="42"/>
      <c r="E31" s="115"/>
      <c r="F31" s="55"/>
      <c r="G31" s="60"/>
      <c r="H31" s="178">
        <f t="shared" si="0"/>
        <v>0</v>
      </c>
      <c r="I31" s="173">
        <f t="shared" si="0"/>
        <v>0</v>
      </c>
      <c r="J31" s="28"/>
      <c r="K31" s="218"/>
      <c r="L31" s="213"/>
      <c r="M31" s="219">
        <f t="shared" si="2"/>
        <v>0</v>
      </c>
      <c r="N31" s="181">
        <f t="shared" si="2"/>
        <v>0</v>
      </c>
      <c r="O31" s="99"/>
      <c r="P31" s="100"/>
    </row>
    <row r="32" spans="2:18" ht="24" customHeight="1" thickBot="1" x14ac:dyDescent="0.3">
      <c r="B32" s="182" t="s">
        <v>66</v>
      </c>
      <c r="C32" s="22"/>
      <c r="D32" s="23"/>
      <c r="E32" s="59"/>
      <c r="F32" s="55">
        <v>25</v>
      </c>
      <c r="G32" s="60">
        <v>5</v>
      </c>
      <c r="H32" s="178">
        <f t="shared" ref="H32:I36" si="3">F32+C32</f>
        <v>25</v>
      </c>
      <c r="I32" s="173">
        <f t="shared" si="3"/>
        <v>5</v>
      </c>
      <c r="J32" s="28"/>
      <c r="K32" s="218">
        <v>25</v>
      </c>
      <c r="L32" s="213">
        <v>5</v>
      </c>
      <c r="M32" s="220">
        <f t="shared" si="2"/>
        <v>0</v>
      </c>
      <c r="N32" s="221">
        <f t="shared" si="2"/>
        <v>0</v>
      </c>
      <c r="O32" s="197"/>
      <c r="P32" s="198"/>
    </row>
    <row r="33" spans="2:16" ht="24.75" customHeight="1" thickBot="1" x14ac:dyDescent="0.3">
      <c r="B33" s="162" t="s">
        <v>52</v>
      </c>
      <c r="C33" s="22"/>
      <c r="D33" s="23"/>
      <c r="E33" s="59"/>
      <c r="F33" s="55">
        <v>285</v>
      </c>
      <c r="G33" s="60">
        <v>19</v>
      </c>
      <c r="H33" s="178">
        <f t="shared" si="3"/>
        <v>285</v>
      </c>
      <c r="I33" s="173">
        <f t="shared" si="3"/>
        <v>19</v>
      </c>
      <c r="J33" s="28"/>
      <c r="K33" s="218">
        <v>285</v>
      </c>
      <c r="L33" s="213">
        <v>19</v>
      </c>
      <c r="M33" s="214">
        <f t="shared" si="2"/>
        <v>0</v>
      </c>
      <c r="N33" s="215">
        <f t="shared" si="2"/>
        <v>0</v>
      </c>
      <c r="O33" s="231"/>
      <c r="P33" s="232"/>
    </row>
    <row r="34" spans="2:16" ht="17.25" hidden="1" x14ac:dyDescent="0.3">
      <c r="B34" s="165" t="s">
        <v>33</v>
      </c>
      <c r="C34" s="38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199"/>
      <c r="P34" s="200"/>
    </row>
    <row r="35" spans="2:16" ht="21" hidden="1" customHeight="1" x14ac:dyDescent="0.3">
      <c r="B35" s="183" t="s">
        <v>32</v>
      </c>
      <c r="C35" s="65"/>
      <c r="D35" s="23"/>
      <c r="E35" s="115"/>
      <c r="F35" s="55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168">
        <f t="shared" si="2"/>
        <v>0</v>
      </c>
      <c r="N35" s="169">
        <f t="shared" si="2"/>
        <v>0</v>
      </c>
      <c r="O35" s="99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168">
        <f t="shared" si="2"/>
        <v>0</v>
      </c>
      <c r="N36" s="169">
        <f t="shared" si="2"/>
        <v>0</v>
      </c>
      <c r="O36" s="101"/>
      <c r="P36" s="102"/>
    </row>
    <row r="37" spans="2:16" ht="16.5" thickBot="1" x14ac:dyDescent="0.3">
      <c r="B37" s="70"/>
      <c r="D37" s="72"/>
      <c r="F37" s="337" t="s">
        <v>34</v>
      </c>
      <c r="G37" s="337"/>
      <c r="H37" s="73">
        <f>SUM(H5:H30)</f>
        <v>61770.95</v>
      </c>
      <c r="I37" s="74">
        <f>SUM(I5:I30)</f>
        <v>2473</v>
      </c>
      <c r="J37" s="75"/>
      <c r="K37" s="76">
        <f>SUM(K5:K35)</f>
        <v>61975.930000000008</v>
      </c>
      <c r="L37" s="117">
        <f>SUM(L5:L35)</f>
        <v>2493</v>
      </c>
      <c r="O37" s="78"/>
    </row>
  </sheetData>
  <sortState ref="B9:G11">
    <sortCondition ref="B9:B11"/>
  </sortState>
  <mergeCells count="20">
    <mergeCell ref="F37:G37"/>
    <mergeCell ref="O10:P10"/>
    <mergeCell ref="O14:P14"/>
    <mergeCell ref="O19:P19"/>
    <mergeCell ref="O21:P21"/>
    <mergeCell ref="O22:P22"/>
    <mergeCell ref="O25:P25"/>
    <mergeCell ref="Q22:R23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47244094488188981" right="0.15748031496062992" top="0.35433070866141736" bottom="0.39370078740157483" header="0.31496062992125984" footer="0.31496062992125984"/>
  <pageSetup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2021   </vt:lpstr>
      <vt:lpstr>FEBRERO   2 0 2 1     </vt:lpstr>
      <vt:lpstr>MARZO      2 0 2 1       </vt:lpstr>
      <vt:lpstr>ABRIL      2 0 2 1     </vt:lpstr>
      <vt:lpstr>M A Y O     2 0 2 1       </vt:lpstr>
      <vt:lpstr>J U N I O      2 0 2 1    </vt:lpstr>
      <vt:lpstr>J U L I O      2 0 2 1    </vt:lpstr>
      <vt:lpstr>AGOSTO    2021       </vt:lpstr>
      <vt:lpstr>SEPTIEMBRE     2 0 2 1     </vt:lpstr>
      <vt:lpstr>    OCTUBRE      2 0 2 1       </vt:lpstr>
      <vt:lpstr>NOVIEMBRE   2021    </vt:lpstr>
      <vt:lpstr>DICIEMBRE   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2022-01-14T17:01:04Z</cp:lastPrinted>
  <dcterms:created xsi:type="dcterms:W3CDTF">2021-02-10T21:47:06Z</dcterms:created>
  <dcterms:modified xsi:type="dcterms:W3CDTF">2022-01-24T14:26:05Z</dcterms:modified>
</cp:coreProperties>
</file>