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4325" windowHeight="10620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I50" i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C23" i="1" l="1"/>
  <c r="Q22" i="1"/>
  <c r="M9" i="1"/>
  <c r="C21" i="1" l="1"/>
  <c r="C20" i="1"/>
  <c r="C19" i="1" l="1"/>
  <c r="M18" i="1"/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98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<sst xmlns="http://schemas.openxmlformats.org/spreadsheetml/2006/main" count="154" uniqueCount="104">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</sst>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abSelected="1" topLeftCell="F1" zoomScale="85" zoomScaleNormal="85" workbookViewId="0">
      <selection activeCell="P3" sqref="P3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59"/>
      <c r="C1" s="261" t="s">
        <v>29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9" ht="16.5" thickBot="1" x14ac:dyDescent="0.3">
      <c r="B2" s="260"/>
      <c r="C2" s="3"/>
      <c r="H2" s="5"/>
      <c r="I2" s="6"/>
      <c r="J2" s="7"/>
      <c r="L2" s="8"/>
      <c r="M2" s="6"/>
      <c r="N2" s="9"/>
    </row>
    <row r="3" spans="1:19" ht="21.75" thickBot="1" x14ac:dyDescent="0.35">
      <c r="B3" s="263" t="s">
        <v>0</v>
      </c>
      <c r="C3" s="264"/>
      <c r="D3" s="10"/>
      <c r="E3" s="11"/>
      <c r="F3" s="11"/>
      <c r="H3" s="265" t="s">
        <v>30</v>
      </c>
      <c r="I3" s="265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66" t="s">
        <v>2</v>
      </c>
      <c r="F4" s="267"/>
      <c r="H4" s="268" t="s">
        <v>3</v>
      </c>
      <c r="I4" s="269"/>
      <c r="J4" s="19"/>
      <c r="K4" s="179"/>
      <c r="L4" s="20"/>
      <c r="M4" s="21" t="s">
        <v>4</v>
      </c>
      <c r="N4" s="22" t="s">
        <v>5</v>
      </c>
      <c r="P4" s="240" t="s">
        <v>6</v>
      </c>
      <c r="Q4" s="241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42">
        <f>SUM(M5:M38)</f>
        <v>247061</v>
      </c>
      <c r="N39" s="244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43"/>
      <c r="N40" s="24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46" t="s">
        <v>11</v>
      </c>
      <c r="I52" s="247"/>
      <c r="J52" s="100"/>
      <c r="K52" s="248">
        <f>I50+L50</f>
        <v>53873.49</v>
      </c>
      <c r="L52" s="249"/>
      <c r="M52" s="250">
        <f>N39+M39</f>
        <v>419924</v>
      </c>
      <c r="N52" s="251"/>
      <c r="P52" s="34"/>
      <c r="Q52" s="9"/>
    </row>
    <row r="53" spans="1:17" ht="15.75" x14ac:dyDescent="0.25">
      <c r="D53" s="252" t="s">
        <v>12</v>
      </c>
      <c r="E53" s="25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252" t="s">
        <v>101</v>
      </c>
      <c r="E54" s="252"/>
      <c r="F54" s="96">
        <v>-549976.4</v>
      </c>
      <c r="I54" s="253" t="s">
        <v>13</v>
      </c>
      <c r="J54" s="254"/>
      <c r="K54" s="255">
        <f>F56+F57+F58</f>
        <v>-24577.400000000023</v>
      </c>
      <c r="L54" s="256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257">
        <f>-C4</f>
        <v>0</v>
      </c>
      <c r="L56" s="25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35" t="s">
        <v>18</v>
      </c>
      <c r="E58" s="236"/>
      <c r="F58" s="113">
        <v>567389.35</v>
      </c>
      <c r="I58" s="237" t="s">
        <v>103</v>
      </c>
      <c r="J58" s="238"/>
      <c r="K58" s="239">
        <f>K54+K56</f>
        <v>-24577.400000000023</v>
      </c>
      <c r="L58" s="23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A34" workbookViewId="0">
      <selection activeCell="J98" sqref="J98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136"/>
      <c r="M3" s="69"/>
      <c r="N3" s="196">
        <f>K3-M3</f>
        <v>19269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136"/>
      <c r="M4" s="69"/>
      <c r="N4" s="137">
        <f>N3+K4-M4</f>
        <v>44811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136"/>
      <c r="M5" s="69"/>
      <c r="N5" s="137">
        <f t="shared" ref="N5:N68" si="1">N4+K5-M5</f>
        <v>55019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69191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70807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86449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99641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121171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131939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221999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240320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261309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286708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137">
        <f t="shared" si="0"/>
        <v>146930.89999999991</v>
      </c>
      <c r="I16" s="205">
        <v>44489</v>
      </c>
      <c r="J16" s="209">
        <v>2600</v>
      </c>
      <c r="K16" s="210">
        <v>6297</v>
      </c>
      <c r="L16" s="140"/>
      <c r="M16" s="69"/>
      <c r="N16" s="137">
        <f t="shared" si="1"/>
        <v>293005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140"/>
      <c r="M17" s="69"/>
      <c r="N17" s="137">
        <f t="shared" si="1"/>
        <v>305355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140"/>
      <c r="M18" s="69"/>
      <c r="N18" s="137">
        <f t="shared" si="1"/>
        <v>310799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140"/>
      <c r="M19" s="69"/>
      <c r="N19" s="137">
        <f t="shared" si="1"/>
        <v>312516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140"/>
      <c r="M20" s="69"/>
      <c r="N20" s="137">
        <f t="shared" si="1"/>
        <v>328652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140"/>
      <c r="M21" s="69"/>
      <c r="N21" s="137">
        <f t="shared" si="1"/>
        <v>337908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140"/>
      <c r="M22" s="69"/>
      <c r="N22" s="137">
        <f t="shared" si="1"/>
        <v>343408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140"/>
      <c r="M23" s="69"/>
      <c r="N23" s="137">
        <f t="shared" si="1"/>
        <v>344739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140"/>
      <c r="M24" s="69"/>
      <c r="N24" s="137">
        <f t="shared" si="1"/>
        <v>345159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140"/>
      <c r="M25" s="69"/>
      <c r="N25" s="137">
        <f t="shared" si="1"/>
        <v>345929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140"/>
      <c r="M26" s="69"/>
      <c r="N26" s="137">
        <f t="shared" si="1"/>
        <v>348186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140"/>
      <c r="M27" s="69"/>
      <c r="N27" s="137">
        <f t="shared" si="1"/>
        <v>348246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140"/>
      <c r="M28" s="69"/>
      <c r="N28" s="137">
        <f t="shared" si="1"/>
        <v>387779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140"/>
      <c r="M29" s="69"/>
      <c r="N29" s="137">
        <f t="shared" si="1"/>
        <v>391506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140"/>
      <c r="M30" s="69"/>
      <c r="N30" s="137">
        <f t="shared" si="1"/>
        <v>395367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140"/>
      <c r="M31" s="69"/>
      <c r="N31" s="137">
        <f t="shared" si="1"/>
        <v>420192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140"/>
      <c r="M32" s="69"/>
      <c r="N32" s="137">
        <f t="shared" si="1"/>
        <v>420806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140"/>
      <c r="M33" s="69"/>
      <c r="N33" s="137">
        <f t="shared" si="1"/>
        <v>423707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140"/>
      <c r="M34" s="69"/>
      <c r="N34" s="137">
        <f t="shared" si="1"/>
        <v>426330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140"/>
      <c r="M35" s="69"/>
      <c r="N35" s="137">
        <f t="shared" si="1"/>
        <v>427070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140"/>
      <c r="M36" s="69"/>
      <c r="N36" s="137">
        <f t="shared" si="1"/>
        <v>428259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140"/>
      <c r="M37" s="69"/>
      <c r="N37" s="137">
        <f t="shared" si="1"/>
        <v>434970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140"/>
      <c r="M38" s="69"/>
      <c r="N38" s="137">
        <f t="shared" si="1"/>
        <v>506081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140"/>
      <c r="M39" s="69"/>
      <c r="N39" s="137">
        <f t="shared" si="1"/>
        <v>519606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140"/>
      <c r="M40" s="69"/>
      <c r="N40" s="137">
        <f t="shared" si="1"/>
        <v>526833</v>
      </c>
    </row>
    <row r="41" spans="1:14" ht="15.75" x14ac:dyDescent="0.25">
      <c r="A41" s="140">
        <v>44507</v>
      </c>
      <c r="B41" s="270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140"/>
      <c r="M41" s="69"/>
      <c r="N41" s="137">
        <f t="shared" si="1"/>
        <v>529451</v>
      </c>
    </row>
    <row r="42" spans="1:14" ht="15.75" x14ac:dyDescent="0.25">
      <c r="A42" s="140" t="s">
        <v>99</v>
      </c>
      <c r="B42" s="271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140"/>
      <c r="M42" s="69"/>
      <c r="N42" s="137">
        <f t="shared" si="1"/>
        <v>537822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140"/>
      <c r="M43" s="69"/>
      <c r="N43" s="137">
        <f t="shared" si="1"/>
        <v>538575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-51341.58</v>
      </c>
      <c r="L44" s="140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140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140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140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140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140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140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140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140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140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140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140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140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140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140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140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140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140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140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140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140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140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140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140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140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140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140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140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140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140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140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140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140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140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140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140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140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47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47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47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47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47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47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148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148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148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148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148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148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148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148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148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148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152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513028.9599999999</v>
      </c>
      <c r="L98" s="97"/>
      <c r="M98" s="1">
        <f>SUM(M3:M97)</f>
        <v>0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G45" sqref="G4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272" t="s">
        <v>25</v>
      </c>
      <c r="C43" s="273"/>
      <c r="D43" s="273"/>
      <c r="E43" s="274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2021-11-11T14:46:21Z</cp:lastPrinted>
  <dcterms:created xsi:type="dcterms:W3CDTF">2021-11-04T19:08:42Z</dcterms:created>
  <dcterms:modified xsi:type="dcterms:W3CDTF">2021-11-11T18:45:27Z</dcterms:modified>
</cp:coreProperties>
</file>