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xr:revisionPtr revIDLastSave="0" documentId="13_ncr:1_{B3A3CEEF-4F94-4A21-A435-730EB570F668}" xr6:coauthVersionLast="47" xr6:coauthVersionMax="47" xr10:uidLastSave="{00000000-0000-0000-0000-000000000000}"/>
  <bookViews>
    <workbookView xWindow="3690" yWindow="375" windowWidth="16605" windowHeight="10920" firstSheet="10" activeTab="11" xr2:uid="{00000000-000D-0000-FFFF-FFFF00000000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<sst xmlns="http://schemas.openxmlformats.org/spreadsheetml/2006/main" count="3262" uniqueCount="1057">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</sst>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3" fillId="12" borderId="23" xfId="0" applyNumberFormat="1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8" t="s">
        <v>55</v>
      </c>
      <c r="B55" s="328" t="s">
        <v>56</v>
      </c>
      <c r="C55" s="956" t="s">
        <v>62</v>
      </c>
      <c r="D55" s="329"/>
      <c r="E55" s="47"/>
      <c r="F55" s="320">
        <v>319.5</v>
      </c>
      <c r="G55" s="321">
        <v>44200</v>
      </c>
      <c r="H55" s="958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70" t="s">
        <v>35</v>
      </c>
      <c r="P55" s="972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9"/>
      <c r="B56" s="328" t="s">
        <v>58</v>
      </c>
      <c r="C56" s="957"/>
      <c r="D56" s="330"/>
      <c r="E56" s="47"/>
      <c r="F56" s="51">
        <v>184.1</v>
      </c>
      <c r="G56" s="87">
        <v>44200</v>
      </c>
      <c r="H56" s="959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71"/>
      <c r="P56" s="973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60" t="s">
        <v>55</v>
      </c>
      <c r="B60" s="292" t="s">
        <v>58</v>
      </c>
      <c r="C60" s="962" t="s">
        <v>57</v>
      </c>
      <c r="D60" s="293"/>
      <c r="E60" s="93"/>
      <c r="F60" s="51">
        <v>195.3</v>
      </c>
      <c r="G60" s="87">
        <v>44207</v>
      </c>
      <c r="H60" s="964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78" t="s">
        <v>35</v>
      </c>
      <c r="P60" s="966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61"/>
      <c r="B61" s="292" t="s">
        <v>56</v>
      </c>
      <c r="C61" s="963"/>
      <c r="D61" s="293"/>
      <c r="E61" s="93"/>
      <c r="F61" s="51">
        <v>344.7</v>
      </c>
      <c r="G61" s="87">
        <v>44207</v>
      </c>
      <c r="H61" s="965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79"/>
      <c r="P61" s="967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74" t="s">
        <v>55</v>
      </c>
      <c r="B63" s="86" t="s">
        <v>58</v>
      </c>
      <c r="C63" s="945" t="s">
        <v>115</v>
      </c>
      <c r="D63" s="91"/>
      <c r="E63" s="93"/>
      <c r="F63" s="51">
        <v>413.7</v>
      </c>
      <c r="G63" s="49">
        <v>44211</v>
      </c>
      <c r="H63" s="98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83" t="s">
        <v>35</v>
      </c>
      <c r="P63" s="951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5"/>
      <c r="B64" s="86" t="s">
        <v>56</v>
      </c>
      <c r="C64" s="980"/>
      <c r="D64" s="91"/>
      <c r="E64" s="93"/>
      <c r="F64" s="51">
        <v>542.70000000000005</v>
      </c>
      <c r="G64" s="419">
        <v>44211</v>
      </c>
      <c r="H64" s="98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84"/>
      <c r="P64" s="952"/>
      <c r="Q64" s="94"/>
      <c r="R64" s="40"/>
      <c r="S64" s="41"/>
      <c r="T64" s="42"/>
      <c r="U64" s="43"/>
      <c r="V64" s="44"/>
    </row>
    <row r="65" spans="1:22" ht="31.5" customHeight="1" x14ac:dyDescent="0.3">
      <c r="A65" s="987" t="s">
        <v>55</v>
      </c>
      <c r="B65" s="396" t="s">
        <v>56</v>
      </c>
      <c r="C65" s="989" t="s">
        <v>127</v>
      </c>
      <c r="D65" s="91"/>
      <c r="E65" s="93"/>
      <c r="F65" s="51">
        <v>874.2</v>
      </c>
      <c r="G65" s="420">
        <v>44214</v>
      </c>
      <c r="H65" s="98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85" t="s">
        <v>35</v>
      </c>
      <c r="P65" s="92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88"/>
      <c r="B66" s="396" t="s">
        <v>56</v>
      </c>
      <c r="C66" s="990"/>
      <c r="D66" s="96"/>
      <c r="E66" s="97"/>
      <c r="F66" s="51">
        <v>265.60000000000002</v>
      </c>
      <c r="G66" s="419">
        <v>44214</v>
      </c>
      <c r="H66" s="991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86"/>
      <c r="P66" s="930"/>
      <c r="Q66" s="94"/>
      <c r="R66" s="40"/>
      <c r="S66" s="41"/>
      <c r="T66" s="42"/>
      <c r="U66" s="43"/>
      <c r="V66" s="44"/>
    </row>
    <row r="67" spans="1:22" ht="17.25" customHeight="1" x14ac:dyDescent="0.3">
      <c r="A67" s="943" t="s">
        <v>55</v>
      </c>
      <c r="B67" s="396" t="s">
        <v>56</v>
      </c>
      <c r="C67" s="945" t="s">
        <v>186</v>
      </c>
      <c r="D67" s="96"/>
      <c r="E67" s="97"/>
      <c r="F67" s="418">
        <v>327.7</v>
      </c>
      <c r="G67" s="947">
        <v>44216</v>
      </c>
      <c r="H67" s="94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85" t="s">
        <v>35</v>
      </c>
      <c r="P67" s="92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44"/>
      <c r="B68" s="396" t="s">
        <v>58</v>
      </c>
      <c r="C68" s="946"/>
      <c r="D68" s="96"/>
      <c r="E68" s="97"/>
      <c r="F68" s="418">
        <v>308.2</v>
      </c>
      <c r="G68" s="948"/>
      <c r="H68" s="95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86"/>
      <c r="P68" s="93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41" t="s">
        <v>171</v>
      </c>
      <c r="B78" s="441" t="s">
        <v>172</v>
      </c>
      <c r="C78" s="935" t="s">
        <v>180</v>
      </c>
      <c r="D78" s="438"/>
      <c r="E78" s="97"/>
      <c r="F78" s="51">
        <v>151.80000000000001</v>
      </c>
      <c r="G78" s="49">
        <v>44221</v>
      </c>
      <c r="H78" s="93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85" t="s">
        <v>35</v>
      </c>
      <c r="P78" s="93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42"/>
      <c r="B79" s="437" t="s">
        <v>181</v>
      </c>
      <c r="C79" s="936"/>
      <c r="D79" s="438"/>
      <c r="E79" s="97"/>
      <c r="F79" s="51">
        <v>441</v>
      </c>
      <c r="G79" s="49">
        <v>44221</v>
      </c>
      <c r="H79" s="93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86"/>
      <c r="P79" s="932"/>
      <c r="Q79" s="39"/>
      <c r="R79" s="40"/>
      <c r="S79" s="41"/>
      <c r="T79" s="41"/>
      <c r="U79" s="43"/>
      <c r="V79" s="44"/>
    </row>
    <row r="80" spans="1:22" ht="17.25" x14ac:dyDescent="0.3">
      <c r="A80" s="933" t="s">
        <v>171</v>
      </c>
      <c r="B80" s="437" t="s">
        <v>181</v>
      </c>
      <c r="C80" s="935" t="s">
        <v>182</v>
      </c>
      <c r="D80" s="438"/>
      <c r="E80" s="97"/>
      <c r="F80" s="51">
        <v>103</v>
      </c>
      <c r="G80" s="49">
        <v>44226</v>
      </c>
      <c r="H80" s="93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39" t="s">
        <v>35</v>
      </c>
      <c r="P80" s="92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34"/>
      <c r="B81" s="442" t="s">
        <v>172</v>
      </c>
      <c r="C81" s="936"/>
      <c r="D81" s="438"/>
      <c r="E81" s="97"/>
      <c r="F81" s="51">
        <f>23.2+20+94.2</f>
        <v>137.4</v>
      </c>
      <c r="G81" s="49">
        <v>44226</v>
      </c>
      <c r="H81" s="93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40"/>
      <c r="P81" s="93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76" t="s">
        <v>19</v>
      </c>
      <c r="G236" s="976"/>
      <c r="H236" s="977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775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998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1" t="s">
        <v>35</v>
      </c>
      <c r="P4" s="876">
        <v>44484</v>
      </c>
      <c r="Q4" s="643">
        <v>20040</v>
      </c>
      <c r="R4" s="644">
        <v>44470</v>
      </c>
      <c r="S4" s="483"/>
      <c r="T4" s="42"/>
      <c r="U4" s="892" t="s">
        <v>999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999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999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999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999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999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999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999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999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999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999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2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9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1000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9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1000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9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1000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9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1000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9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1000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9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1000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4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9" t="s">
        <v>294</v>
      </c>
      <c r="P22" s="732">
        <v>44508</v>
      </c>
      <c r="Q22" s="845">
        <v>0</v>
      </c>
      <c r="R22" s="846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9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1000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1000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9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1000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9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1000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9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1000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8" t="s">
        <v>35</v>
      </c>
      <c r="P54" s="861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5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5" t="s">
        <v>55</v>
      </c>
      <c r="B56" s="292" t="s">
        <v>56</v>
      </c>
      <c r="C56" s="860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8" t="s">
        <v>459</v>
      </c>
      <c r="P56" s="861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5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8" t="s">
        <v>459</v>
      </c>
      <c r="P57" s="861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5" t="s">
        <v>55</v>
      </c>
      <c r="B58" s="292" t="s">
        <v>56</v>
      </c>
      <c r="C58" s="872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9" t="s">
        <v>35</v>
      </c>
      <c r="P58" s="874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5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9" t="s">
        <v>35</v>
      </c>
      <c r="P59" s="874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11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11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9" t="s">
        <v>35</v>
      </c>
      <c r="P61" s="874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4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5" t="s">
        <v>35</v>
      </c>
      <c r="P62" s="874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6" t="s">
        <v>55</v>
      </c>
      <c r="B63" s="292" t="s">
        <v>56</v>
      </c>
      <c r="C63" s="1144" t="s">
        <v>1029</v>
      </c>
      <c r="D63" s="716"/>
      <c r="E63" s="607"/>
      <c r="F63" s="916">
        <v>80</v>
      </c>
      <c r="G63" s="1078">
        <v>44494</v>
      </c>
      <c r="H63" s="1066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4" t="s">
        <v>35</v>
      </c>
      <c r="P63" s="1142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87"/>
      <c r="B64" s="292" t="s">
        <v>56</v>
      </c>
      <c r="C64" s="1145"/>
      <c r="D64" s="716"/>
      <c r="E64" s="607"/>
      <c r="F64" s="916">
        <v>1163</v>
      </c>
      <c r="G64" s="1079"/>
      <c r="H64" s="1067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6"/>
      <c r="P64" s="1143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5" t="s">
        <v>55</v>
      </c>
      <c r="B65" s="292" t="s">
        <v>56</v>
      </c>
      <c r="C65" s="884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7" t="s">
        <v>35</v>
      </c>
      <c r="P65" s="888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3"/>
      <c r="B66" s="292" t="s">
        <v>441</v>
      </c>
      <c r="C66" s="885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6"/>
      <c r="P66" s="835"/>
      <c r="Q66" s="712"/>
      <c r="R66" s="40"/>
      <c r="S66" s="67"/>
      <c r="T66" s="67"/>
      <c r="U66" s="43"/>
      <c r="V66" s="44"/>
    </row>
    <row r="67" spans="1:22" ht="18.75" customHeight="1" x14ac:dyDescent="0.3">
      <c r="A67" s="908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1" t="s">
        <v>844</v>
      </c>
      <c r="D77" s="610"/>
      <c r="E77" s="609"/>
      <c r="F77" s="51">
        <v>400</v>
      </c>
      <c r="G77" s="419">
        <v>44497</v>
      </c>
      <c r="H77" s="848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07" t="s">
        <v>827</v>
      </c>
      <c r="B78" s="599" t="s">
        <v>954</v>
      </c>
      <c r="C78" s="1074" t="s">
        <v>956</v>
      </c>
      <c r="D78" s="707"/>
      <c r="E78" s="609"/>
      <c r="F78" s="418">
        <v>563</v>
      </c>
      <c r="G78" s="947">
        <v>44497</v>
      </c>
      <c r="H78" s="1109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11" t="s">
        <v>35</v>
      </c>
      <c r="P78" s="1105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08"/>
      <c r="B79" s="599" t="s">
        <v>955</v>
      </c>
      <c r="C79" s="1075"/>
      <c r="D79" s="707"/>
      <c r="E79" s="609"/>
      <c r="F79" s="418">
        <v>1109.2</v>
      </c>
      <c r="G79" s="948"/>
      <c r="H79" s="1110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12"/>
      <c r="P79" s="1106"/>
      <c r="Q79" s="712"/>
      <c r="R79" s="40"/>
      <c r="S79" s="41"/>
      <c r="T79" s="42"/>
      <c r="U79" s="43"/>
      <c r="V79" s="44"/>
    </row>
    <row r="80" spans="1:22" ht="34.5" x14ac:dyDescent="0.3">
      <c r="A80" s="1113" t="s">
        <v>848</v>
      </c>
      <c r="B80" s="689" t="s">
        <v>849</v>
      </c>
      <c r="C80" s="882" t="s">
        <v>880</v>
      </c>
      <c r="D80" s="619" t="s">
        <v>853</v>
      </c>
      <c r="E80" s="609"/>
      <c r="F80" s="51">
        <v>2.81</v>
      </c>
      <c r="G80" s="883">
        <v>44498</v>
      </c>
      <c r="H80" s="1109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20" t="s">
        <v>682</v>
      </c>
      <c r="P80" s="1123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13"/>
      <c r="B81" s="286" t="s">
        <v>851</v>
      </c>
      <c r="C81" s="850" t="s">
        <v>880</v>
      </c>
      <c r="D81" s="610" t="s">
        <v>852</v>
      </c>
      <c r="E81" s="609"/>
      <c r="F81" s="51">
        <v>1</v>
      </c>
      <c r="G81" s="87">
        <v>44498</v>
      </c>
      <c r="H81" s="1115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21"/>
      <c r="P81" s="1124"/>
      <c r="Q81" s="712"/>
      <c r="R81" s="40"/>
      <c r="S81" s="41"/>
      <c r="T81" s="42"/>
      <c r="U81" s="43"/>
      <c r="V81" s="44"/>
    </row>
    <row r="82" spans="1:22" ht="18.75" customHeight="1" x14ac:dyDescent="0.3">
      <c r="A82" s="1113"/>
      <c r="B82" s="286" t="s">
        <v>854</v>
      </c>
      <c r="C82" s="850" t="s">
        <v>880</v>
      </c>
      <c r="D82" s="619" t="s">
        <v>853</v>
      </c>
      <c r="E82" s="609"/>
      <c r="F82" s="51">
        <v>1.1399999999999999</v>
      </c>
      <c r="G82" s="87">
        <v>44498</v>
      </c>
      <c r="H82" s="1115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21"/>
      <c r="P82" s="1124"/>
      <c r="Q82" s="712"/>
      <c r="R82" s="40"/>
      <c r="S82" s="41"/>
      <c r="T82" s="42"/>
      <c r="U82" s="43"/>
      <c r="V82" s="44"/>
    </row>
    <row r="83" spans="1:22" ht="34.5" x14ac:dyDescent="0.3">
      <c r="A83" s="1113"/>
      <c r="B83" s="689" t="s">
        <v>855</v>
      </c>
      <c r="C83" s="850" t="s">
        <v>880</v>
      </c>
      <c r="D83" s="619" t="s">
        <v>856</v>
      </c>
      <c r="E83" s="609"/>
      <c r="F83" s="51">
        <v>1</v>
      </c>
      <c r="G83" s="87">
        <v>44498</v>
      </c>
      <c r="H83" s="1115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21"/>
      <c r="P83" s="1124"/>
      <c r="Q83" s="712"/>
      <c r="R83" s="40"/>
      <c r="S83" s="41"/>
      <c r="T83" s="42"/>
      <c r="U83" s="43"/>
      <c r="V83" s="44"/>
    </row>
    <row r="84" spans="1:22" ht="18.75" customHeight="1" x14ac:dyDescent="0.3">
      <c r="A84" s="1113"/>
      <c r="B84" s="286" t="s">
        <v>857</v>
      </c>
      <c r="C84" s="850" t="s">
        <v>880</v>
      </c>
      <c r="D84" s="610" t="s">
        <v>852</v>
      </c>
      <c r="E84" s="609"/>
      <c r="F84" s="51">
        <v>1</v>
      </c>
      <c r="G84" s="87">
        <v>44498</v>
      </c>
      <c r="H84" s="1115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21"/>
      <c r="P84" s="1124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14"/>
      <c r="B85" s="286" t="s">
        <v>859</v>
      </c>
      <c r="C85" s="850" t="s">
        <v>880</v>
      </c>
      <c r="D85" s="181" t="s">
        <v>853</v>
      </c>
      <c r="E85" s="613"/>
      <c r="F85" s="51">
        <v>2.46</v>
      </c>
      <c r="G85" s="87">
        <v>44498</v>
      </c>
      <c r="H85" s="1115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21"/>
      <c r="P85" s="1124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6" t="s">
        <v>848</v>
      </c>
      <c r="B86" s="286" t="s">
        <v>860</v>
      </c>
      <c r="C86" s="852" t="s">
        <v>880</v>
      </c>
      <c r="D86" s="763" t="s">
        <v>861</v>
      </c>
      <c r="E86" s="97"/>
      <c r="F86" s="320">
        <v>5.31</v>
      </c>
      <c r="G86" s="321">
        <v>44498</v>
      </c>
      <c r="H86" s="1118" t="s">
        <v>864</v>
      </c>
      <c r="I86" s="849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21"/>
      <c r="P86" s="1124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7"/>
      <c r="B87" s="286" t="s">
        <v>862</v>
      </c>
      <c r="C87" s="852" t="s">
        <v>880</v>
      </c>
      <c r="D87" s="629" t="s">
        <v>861</v>
      </c>
      <c r="E87" s="613"/>
      <c r="F87" s="320">
        <v>2.81</v>
      </c>
      <c r="G87" s="321">
        <v>44498</v>
      </c>
      <c r="H87" s="1119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21"/>
      <c r="P87" s="1124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80"/>
      <c r="D88" s="629" t="s">
        <v>853</v>
      </c>
      <c r="E88" s="613"/>
      <c r="F88" s="320">
        <v>1.3</v>
      </c>
      <c r="G88" s="276">
        <v>44498</v>
      </c>
      <c r="H88" s="878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22"/>
      <c r="P88" s="1125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8" t="s">
        <v>827</v>
      </c>
      <c r="B89" s="599" t="s">
        <v>393</v>
      </c>
      <c r="C89" s="1136" t="s">
        <v>952</v>
      </c>
      <c r="D89" s="879"/>
      <c r="E89" s="613"/>
      <c r="F89" s="320">
        <v>224.8</v>
      </c>
      <c r="G89" s="1130">
        <v>44499</v>
      </c>
      <c r="H89" s="1133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49" t="s">
        <v>35</v>
      </c>
      <c r="P89" s="1140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8"/>
      <c r="B90" s="437" t="s">
        <v>953</v>
      </c>
      <c r="C90" s="1137"/>
      <c r="D90" s="660"/>
      <c r="E90" s="613"/>
      <c r="F90" s="51">
        <v>262.8</v>
      </c>
      <c r="G90" s="1131"/>
      <c r="H90" s="1134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9"/>
      <c r="P90" s="1141"/>
      <c r="Q90" s="508"/>
      <c r="R90" s="40"/>
      <c r="S90" s="41"/>
      <c r="T90" s="42"/>
      <c r="U90" s="43"/>
      <c r="V90" s="44"/>
    </row>
    <row r="91" spans="1:22" ht="17.25" x14ac:dyDescent="0.3">
      <c r="A91" s="1128"/>
      <c r="B91" s="437" t="s">
        <v>954</v>
      </c>
      <c r="C91" s="1137"/>
      <c r="D91" s="660"/>
      <c r="E91" s="613"/>
      <c r="F91" s="51">
        <v>113.8</v>
      </c>
      <c r="G91" s="1131"/>
      <c r="H91" s="1134"/>
      <c r="I91" s="48">
        <v>113.8</v>
      </c>
      <c r="J91" s="35">
        <f t="shared" si="0"/>
        <v>0</v>
      </c>
      <c r="K91" s="56">
        <v>55</v>
      </c>
      <c r="L91" s="1072"/>
      <c r="M91" s="1073"/>
      <c r="N91" s="57">
        <f t="shared" si="1"/>
        <v>6259</v>
      </c>
      <c r="O91" s="1139"/>
      <c r="P91" s="1141"/>
      <c r="Q91" s="508"/>
      <c r="R91" s="40"/>
      <c r="S91" s="41"/>
      <c r="T91" s="42"/>
      <c r="U91" s="43"/>
      <c r="V91" s="44"/>
    </row>
    <row r="92" spans="1:22" ht="18" thickBot="1" x14ac:dyDescent="0.35">
      <c r="A92" s="1129"/>
      <c r="B92" s="437" t="s">
        <v>955</v>
      </c>
      <c r="C92" s="1138"/>
      <c r="D92" s="660"/>
      <c r="E92" s="613"/>
      <c r="F92" s="51">
        <v>235.8</v>
      </c>
      <c r="G92" s="1132"/>
      <c r="H92" s="1135"/>
      <c r="I92" s="48">
        <v>235.8</v>
      </c>
      <c r="J92" s="35">
        <f t="shared" si="0"/>
        <v>0</v>
      </c>
      <c r="K92" s="56">
        <v>50</v>
      </c>
      <c r="L92" s="1072"/>
      <c r="M92" s="1073"/>
      <c r="N92" s="57">
        <f t="shared" si="1"/>
        <v>11790</v>
      </c>
      <c r="O92" s="986"/>
      <c r="P92" s="1085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70"/>
      <c r="D93" s="612"/>
      <c r="E93" s="613"/>
      <c r="F93" s="51"/>
      <c r="G93" s="49"/>
      <c r="H93" s="873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76" t="s">
        <v>19</v>
      </c>
      <c r="G262" s="976"/>
      <c r="H262" s="977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</sheetPr>
  <dimension ref="A1:X281"/>
  <sheetViews>
    <sheetView workbookViewId="0">
      <pane xSplit="7" ySplit="3" topLeftCell="H26" activePane="bottomRight" state="frozen"/>
      <selection pane="topRight" activeCell="H1" sqref="H1"/>
      <selection pane="bottomLeft" activeCell="A4" sqref="A4"/>
      <selection pane="bottomRight" activeCell="E30" sqref="E30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882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1" t="s">
        <v>206</v>
      </c>
      <c r="P4" s="876">
        <v>44516</v>
      </c>
      <c r="Q4" s="643">
        <v>25140</v>
      </c>
      <c r="R4" s="644">
        <v>44505</v>
      </c>
      <c r="S4" s="483"/>
      <c r="T4" s="42"/>
      <c r="U4" s="43"/>
      <c r="V4" s="44"/>
      <c r="W4" s="378" t="s">
        <v>1016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 t="s">
        <v>1016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 t="s">
        <v>1016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 t="s">
        <v>1016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 t="s">
        <v>1016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1001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 t="s">
        <v>1016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1001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 t="s">
        <v>1016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1002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 t="s">
        <v>1016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1002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 t="s">
        <v>1016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1003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 t="s">
        <v>1016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1003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 t="s">
        <v>1016</v>
      </c>
      <c r="X14" s="361">
        <v>0</v>
      </c>
    </row>
    <row r="15" spans="1:24" ht="33" thickTop="1" thickBot="1" x14ac:dyDescent="0.35">
      <c r="A15" s="857" t="s">
        <v>890</v>
      </c>
      <c r="B15" s="273" t="s">
        <v>30</v>
      </c>
      <c r="C15" s="274" t="s">
        <v>1004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 t="s">
        <v>1016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994</v>
      </c>
      <c r="C16" s="679" t="s">
        <v>1005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995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 t="s">
        <v>1016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1005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993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 t="s">
        <v>1016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1025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1039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4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43"/>
      <c r="V18" s="44"/>
      <c r="W18" s="43" t="s">
        <v>1016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1025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1015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4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43"/>
      <c r="V19" s="44"/>
      <c r="W19" s="43" t="s">
        <v>1016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1023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4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43"/>
      <c r="V20" s="44"/>
      <c r="W20" s="43" t="s">
        <v>1016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1040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4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43"/>
      <c r="V21" s="44"/>
      <c r="W21" s="43" t="s">
        <v>1016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1026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1041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4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43"/>
      <c r="V22" s="44"/>
      <c r="W22" s="43" t="s">
        <v>1016</v>
      </c>
      <c r="X22" s="361">
        <v>4176</v>
      </c>
    </row>
    <row r="23" spans="1:24" ht="20.25" customHeight="1" thickTop="1" thickBot="1" x14ac:dyDescent="0.35">
      <c r="A23" s="281" t="s">
        <v>37</v>
      </c>
      <c r="B23" s="273" t="s">
        <v>28</v>
      </c>
      <c r="C23" s="274" t="s">
        <v>1026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1042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4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43"/>
      <c r="V23" s="44"/>
      <c r="W23" s="43" t="s">
        <v>1016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1027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1043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43"/>
      <c r="V24" s="44"/>
      <c r="W24" s="43" t="s">
        <v>1016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1052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1045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4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43"/>
      <c r="V25" s="44"/>
      <c r="W25" s="43" t="s">
        <v>1016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1052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1044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4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43"/>
      <c r="V26" s="44"/>
      <c r="W26" s="43" t="s">
        <v>1016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1053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1046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4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43"/>
      <c r="V27" s="44"/>
      <c r="W27" s="43" t="s">
        <v>1016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992</v>
      </c>
      <c r="C28" s="274" t="s">
        <v>1053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991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4"/>
      <c r="P28" s="732"/>
      <c r="Q28" s="645">
        <v>0</v>
      </c>
      <c r="R28" s="646">
        <v>44529</v>
      </c>
      <c r="S28" s="485"/>
      <c r="T28" s="67"/>
      <c r="U28" s="43"/>
      <c r="V28" s="44"/>
      <c r="W28" s="43" t="s">
        <v>1016</v>
      </c>
      <c r="X28" s="361">
        <v>0</v>
      </c>
    </row>
    <row r="29" spans="1:24" ht="20.25" customHeight="1" thickTop="1" x14ac:dyDescent="0.3">
      <c r="A29" s="272" t="s">
        <v>990</v>
      </c>
      <c r="B29" s="283" t="s">
        <v>298</v>
      </c>
      <c r="C29" s="274" t="s">
        <v>1054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4"/>
      <c r="P29" s="732"/>
      <c r="Q29" s="492">
        <v>25480</v>
      </c>
      <c r="R29" s="493">
        <v>44533</v>
      </c>
      <c r="S29" s="485"/>
      <c r="T29" s="67"/>
      <c r="U29" s="43"/>
      <c r="V29" s="44"/>
      <c r="W29" s="43" t="s">
        <v>1016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1054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4"/>
      <c r="P30" s="732"/>
      <c r="Q30" s="492">
        <v>0</v>
      </c>
      <c r="R30" s="493">
        <v>44533</v>
      </c>
      <c r="S30" s="485"/>
      <c r="T30" s="67"/>
      <c r="U30" s="43"/>
      <c r="V30" s="44"/>
      <c r="W30" s="43" t="s">
        <v>1016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 t="s">
        <v>1017</v>
      </c>
      <c r="W31" s="43"/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3" t="s">
        <v>957</v>
      </c>
      <c r="D54" s="792"/>
      <c r="E54" s="793"/>
      <c r="F54" s="856">
        <v>971</v>
      </c>
      <c r="G54" s="863">
        <v>44501</v>
      </c>
      <c r="H54" s="912">
        <v>679</v>
      </c>
      <c r="I54" s="856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900" t="s">
        <v>35</v>
      </c>
      <c r="P54" s="901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11" t="s">
        <v>55</v>
      </c>
      <c r="B55" s="292" t="s">
        <v>56</v>
      </c>
      <c r="C55" s="796" t="s">
        <v>1028</v>
      </c>
      <c r="D55" s="792"/>
      <c r="E55" s="793"/>
      <c r="F55" s="856">
        <v>187.2</v>
      </c>
      <c r="G55" s="863">
        <v>44505</v>
      </c>
      <c r="H55" s="912">
        <v>686</v>
      </c>
      <c r="I55" s="856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7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1024</v>
      </c>
      <c r="D56" s="716"/>
      <c r="E56" s="607"/>
      <c r="F56" s="856">
        <v>1070</v>
      </c>
      <c r="G56" s="863">
        <v>44508</v>
      </c>
      <c r="H56" s="912">
        <v>687</v>
      </c>
      <c r="I56" s="856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3"/>
      <c r="B57" s="292" t="s">
        <v>56</v>
      </c>
      <c r="C57" s="1088"/>
      <c r="D57" s="717"/>
      <c r="E57" s="607"/>
      <c r="F57" s="856"/>
      <c r="G57" s="863"/>
      <c r="H57" s="912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4"/>
      <c r="B58" s="292" t="s">
        <v>441</v>
      </c>
      <c r="C58" s="1100"/>
      <c r="D58" s="717"/>
      <c r="E58" s="607"/>
      <c r="F58" s="856"/>
      <c r="G58" s="863"/>
      <c r="H58" s="912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56"/>
      <c r="G59" s="863"/>
      <c r="H59" s="912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6"/>
      <c r="G60" s="863"/>
      <c r="H60" s="912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4"/>
      <c r="B61" s="328"/>
      <c r="C61" s="610"/>
      <c r="D61" s="608"/>
      <c r="E61" s="607"/>
      <c r="F61" s="856"/>
      <c r="G61" s="863"/>
      <c r="H61" s="912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6"/>
      <c r="G62" s="863"/>
      <c r="H62" s="912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6"/>
      <c r="G63" s="863"/>
      <c r="H63" s="912"/>
      <c r="I63" s="856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6"/>
      <c r="G64" s="863"/>
      <c r="H64" s="912"/>
      <c r="I64" s="856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6"/>
      <c r="G65" s="863"/>
      <c r="H65" s="912"/>
      <c r="I65" s="856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6"/>
      <c r="G66" s="863"/>
      <c r="H66" s="912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6"/>
      <c r="G67" s="863"/>
      <c r="H67" s="912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6">
        <v>18205.740000000002</v>
      </c>
      <c r="G68" s="863">
        <v>44504</v>
      </c>
      <c r="H68" s="912">
        <v>2008</v>
      </c>
      <c r="I68" s="856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4" t="s">
        <v>848</v>
      </c>
      <c r="B69" s="689" t="s">
        <v>907</v>
      </c>
      <c r="C69" s="1147" t="s">
        <v>905</v>
      </c>
      <c r="D69" s="619"/>
      <c r="E69" s="609"/>
      <c r="F69" s="856">
        <v>4.4800000000000004</v>
      </c>
      <c r="G69" s="863">
        <v>44505</v>
      </c>
      <c r="H69" s="856" t="s">
        <v>906</v>
      </c>
      <c r="I69" s="856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8" t="s">
        <v>35</v>
      </c>
      <c r="P69" s="1151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46"/>
      <c r="B70" s="866" t="s">
        <v>908</v>
      </c>
      <c r="C70" s="1148"/>
      <c r="D70" s="610"/>
      <c r="E70" s="609"/>
      <c r="F70" s="856">
        <v>5.09</v>
      </c>
      <c r="G70" s="863">
        <v>44505</v>
      </c>
      <c r="H70" s="856" t="s">
        <v>909</v>
      </c>
      <c r="I70" s="856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50"/>
      <c r="P70" s="1152"/>
      <c r="Q70" s="508"/>
      <c r="R70" s="40"/>
      <c r="S70" s="41"/>
      <c r="T70" s="42"/>
      <c r="U70" s="43"/>
      <c r="V70" s="44"/>
    </row>
    <row r="71" spans="1:22" ht="18.75" customHeight="1" x14ac:dyDescent="0.3">
      <c r="A71" s="1146"/>
      <c r="B71" s="286" t="s">
        <v>910</v>
      </c>
      <c r="C71" s="1148"/>
      <c r="D71" s="619"/>
      <c r="E71" s="609"/>
      <c r="F71" s="856">
        <v>0.5</v>
      </c>
      <c r="G71" s="863">
        <v>44505</v>
      </c>
      <c r="H71" s="856" t="s">
        <v>911</v>
      </c>
      <c r="I71" s="856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50"/>
      <c r="P71" s="1152"/>
      <c r="Q71" s="508"/>
      <c r="R71" s="40"/>
      <c r="S71" s="41"/>
      <c r="T71" s="42"/>
      <c r="U71" s="43"/>
      <c r="V71" s="44"/>
    </row>
    <row r="72" spans="1:22" ht="17.25" customHeight="1" x14ac:dyDescent="0.3">
      <c r="A72" s="1146"/>
      <c r="B72" s="689" t="s">
        <v>912</v>
      </c>
      <c r="C72" s="1148"/>
      <c r="D72" s="619"/>
      <c r="E72" s="609"/>
      <c r="F72" s="856">
        <v>0.56000000000000005</v>
      </c>
      <c r="G72" s="863">
        <v>44505</v>
      </c>
      <c r="H72" s="856" t="s">
        <v>911</v>
      </c>
      <c r="I72" s="856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50"/>
      <c r="P72" s="1152"/>
      <c r="Q72" s="508"/>
      <c r="R72" s="40"/>
      <c r="S72" s="41"/>
      <c r="T72" s="42"/>
      <c r="U72" s="43"/>
      <c r="V72" s="44"/>
    </row>
    <row r="73" spans="1:22" ht="18.75" customHeight="1" x14ac:dyDescent="0.3">
      <c r="A73" s="1146"/>
      <c r="B73" s="286" t="s">
        <v>913</v>
      </c>
      <c r="C73" s="1148"/>
      <c r="D73" s="610"/>
      <c r="E73" s="609"/>
      <c r="F73" s="856">
        <v>1.56</v>
      </c>
      <c r="G73" s="863">
        <v>44505</v>
      </c>
      <c r="H73" s="856" t="s">
        <v>911</v>
      </c>
      <c r="I73" s="856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50"/>
      <c r="P73" s="1152"/>
      <c r="Q73" s="508"/>
      <c r="R73" s="40"/>
      <c r="S73" s="41"/>
      <c r="T73" s="42"/>
      <c r="U73" s="43"/>
      <c r="V73" s="44"/>
    </row>
    <row r="74" spans="1:22" ht="16.5" customHeight="1" x14ac:dyDescent="0.3">
      <c r="A74" s="1146"/>
      <c r="B74" s="286" t="s">
        <v>914</v>
      </c>
      <c r="C74" s="1148"/>
      <c r="D74" s="181"/>
      <c r="E74" s="613"/>
      <c r="F74" s="856">
        <v>0.4</v>
      </c>
      <c r="G74" s="863">
        <v>44505</v>
      </c>
      <c r="H74" s="856" t="s">
        <v>911</v>
      </c>
      <c r="I74" s="856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50"/>
      <c r="P74" s="1152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5"/>
      <c r="B75" s="286" t="s">
        <v>915</v>
      </c>
      <c r="C75" s="1149"/>
      <c r="D75" s="763"/>
      <c r="E75" s="97"/>
      <c r="F75" s="856">
        <v>2.8</v>
      </c>
      <c r="G75" s="863">
        <v>44505</v>
      </c>
      <c r="H75" s="856" t="s">
        <v>911</v>
      </c>
      <c r="I75" s="856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9"/>
      <c r="P75" s="1153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7" t="s">
        <v>951</v>
      </c>
      <c r="D76" s="629"/>
      <c r="E76" s="613"/>
      <c r="F76" s="856">
        <v>154</v>
      </c>
      <c r="G76" s="863">
        <v>44506</v>
      </c>
      <c r="H76" s="856">
        <v>35491</v>
      </c>
      <c r="I76" s="856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1"/>
      <c r="D77" s="629"/>
      <c r="E77" s="613"/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7" t="s">
        <v>936</v>
      </c>
      <c r="B78" s="425" t="s">
        <v>937</v>
      </c>
      <c r="C78" s="629" t="s">
        <v>938</v>
      </c>
      <c r="D78" s="628"/>
      <c r="E78" s="613"/>
      <c r="F78" s="856">
        <v>9324.66</v>
      </c>
      <c r="G78" s="863">
        <v>44508</v>
      </c>
      <c r="H78" s="868" t="s">
        <v>939</v>
      </c>
      <c r="I78" s="856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7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2"/>
      <c r="M80" s="1073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9" t="s">
        <v>959</v>
      </c>
      <c r="B83" s="61"/>
      <c r="C83" s="855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1013</v>
      </c>
      <c r="C85" s="612" t="s">
        <v>1014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90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0" t="s">
        <v>606</v>
      </c>
      <c r="B87" s="61" t="s">
        <v>986</v>
      </c>
      <c r="C87" s="1154" t="s">
        <v>984</v>
      </c>
      <c r="D87" s="612"/>
      <c r="E87" s="613"/>
      <c r="F87" s="51">
        <v>8226.24</v>
      </c>
      <c r="G87" s="87">
        <v>44518</v>
      </c>
      <c r="H87" s="1055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8" t="s">
        <v>35</v>
      </c>
      <c r="P87" s="1151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2"/>
      <c r="B88" s="61" t="s">
        <v>987</v>
      </c>
      <c r="C88" s="1155"/>
      <c r="D88" s="612"/>
      <c r="E88" s="613"/>
      <c r="F88" s="51">
        <v>255.8</v>
      </c>
      <c r="G88" s="87">
        <v>44518</v>
      </c>
      <c r="H88" s="1056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9"/>
      <c r="P88" s="1153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1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996</v>
      </c>
      <c r="D92" s="96"/>
      <c r="E92" s="97"/>
      <c r="F92" s="51">
        <v>300</v>
      </c>
      <c r="G92" s="49">
        <v>44527</v>
      </c>
      <c r="H92" s="50" t="s">
        <v>997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9">
        <v>44529</v>
      </c>
      <c r="Q92" s="508"/>
      <c r="R92" s="40"/>
      <c r="S92" s="41"/>
      <c r="T92" s="41"/>
      <c r="U92" s="43"/>
      <c r="V92" s="44"/>
    </row>
    <row r="93" spans="1:22" ht="17.25" x14ac:dyDescent="0.3">
      <c r="A93" s="1053" t="s">
        <v>1030</v>
      </c>
      <c r="B93" s="923" t="s">
        <v>1031</v>
      </c>
      <c r="C93" s="96" t="s">
        <v>1032</v>
      </c>
      <c r="D93" s="96"/>
      <c r="E93" s="97"/>
      <c r="F93" s="917">
        <v>632</v>
      </c>
      <c r="G93" s="918">
        <v>44510</v>
      </c>
      <c r="H93" s="919">
        <v>35566</v>
      </c>
      <c r="I93" s="917">
        <v>632</v>
      </c>
      <c r="J93" s="35">
        <f t="shared" si="0"/>
        <v>0</v>
      </c>
      <c r="K93" s="56">
        <v>42</v>
      </c>
      <c r="L93" s="52"/>
      <c r="M93" s="52"/>
      <c r="N93" s="925">
        <f t="shared" si="1"/>
        <v>26544</v>
      </c>
      <c r="O93" s="1156" t="s">
        <v>35</v>
      </c>
      <c r="P93" s="1159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4"/>
      <c r="B94" s="924" t="s">
        <v>1033</v>
      </c>
      <c r="C94" s="96" t="s">
        <v>1034</v>
      </c>
      <c r="D94" s="96"/>
      <c r="E94" s="97"/>
      <c r="F94" s="917">
        <v>325.3</v>
      </c>
      <c r="G94" s="918">
        <v>44512</v>
      </c>
      <c r="H94" s="921">
        <v>35582</v>
      </c>
      <c r="I94" s="917">
        <v>325.3</v>
      </c>
      <c r="J94" s="35">
        <f t="shared" si="0"/>
        <v>0</v>
      </c>
      <c r="K94" s="56">
        <v>69</v>
      </c>
      <c r="L94" s="52"/>
      <c r="M94" s="52"/>
      <c r="N94" s="925">
        <f t="shared" si="1"/>
        <v>22445.7</v>
      </c>
      <c r="O94" s="1157"/>
      <c r="P94" s="1160"/>
      <c r="Q94" s="712"/>
      <c r="R94" s="40"/>
      <c r="S94" s="41"/>
      <c r="T94" s="42"/>
      <c r="U94" s="43"/>
      <c r="V94" s="44"/>
    </row>
    <row r="95" spans="1:22" ht="17.25" x14ac:dyDescent="0.3">
      <c r="A95" s="1054"/>
      <c r="B95" s="923" t="s">
        <v>393</v>
      </c>
      <c r="C95" s="1170" t="s">
        <v>1035</v>
      </c>
      <c r="D95" s="96"/>
      <c r="E95" s="97"/>
      <c r="F95" s="917">
        <v>281</v>
      </c>
      <c r="G95" s="1172">
        <v>44513</v>
      </c>
      <c r="H95" s="1166">
        <v>35676</v>
      </c>
      <c r="I95" s="920">
        <v>281</v>
      </c>
      <c r="J95" s="35">
        <f t="shared" si="0"/>
        <v>0</v>
      </c>
      <c r="K95" s="56">
        <v>47</v>
      </c>
      <c r="L95" s="52"/>
      <c r="M95" s="52"/>
      <c r="N95" s="925">
        <f t="shared" si="1"/>
        <v>13207</v>
      </c>
      <c r="O95" s="1157"/>
      <c r="P95" s="1160"/>
      <c r="Q95" s="712"/>
      <c r="R95" s="40"/>
      <c r="S95" s="41"/>
      <c r="T95" s="42"/>
      <c r="U95" s="43"/>
      <c r="V95" s="44"/>
    </row>
    <row r="96" spans="1:22" ht="18" thickBot="1" x14ac:dyDescent="0.35">
      <c r="A96" s="1054"/>
      <c r="B96" s="923" t="s">
        <v>1033</v>
      </c>
      <c r="C96" s="1163"/>
      <c r="D96" s="96"/>
      <c r="E96" s="97"/>
      <c r="F96" s="917">
        <v>190.6</v>
      </c>
      <c r="G96" s="1173"/>
      <c r="H96" s="1171"/>
      <c r="I96" s="920">
        <v>190.6</v>
      </c>
      <c r="J96" s="35">
        <f t="shared" si="0"/>
        <v>0</v>
      </c>
      <c r="K96" s="56">
        <v>69</v>
      </c>
      <c r="L96" s="52"/>
      <c r="M96" s="52"/>
      <c r="N96" s="925">
        <f t="shared" si="1"/>
        <v>13151.4</v>
      </c>
      <c r="O96" s="1157"/>
      <c r="P96" s="1160"/>
      <c r="Q96" s="712"/>
      <c r="R96" s="40"/>
      <c r="S96" s="41"/>
      <c r="T96" s="42"/>
      <c r="U96" s="43"/>
      <c r="V96" s="44"/>
    </row>
    <row r="97" spans="1:22" ht="17.25" x14ac:dyDescent="0.3">
      <c r="A97" s="1054"/>
      <c r="B97" s="926" t="s">
        <v>1033</v>
      </c>
      <c r="C97" s="935" t="s">
        <v>1036</v>
      </c>
      <c r="D97" s="438"/>
      <c r="E97" s="97"/>
      <c r="F97" s="922">
        <v>119.2</v>
      </c>
      <c r="G97" s="1164">
        <v>44517</v>
      </c>
      <c r="H97" s="1166">
        <v>35677</v>
      </c>
      <c r="I97" s="920">
        <v>119.2</v>
      </c>
      <c r="J97" s="35">
        <f t="shared" si="0"/>
        <v>0</v>
      </c>
      <c r="K97" s="56">
        <v>70</v>
      </c>
      <c r="L97" s="52"/>
      <c r="M97" s="52"/>
      <c r="N97" s="925">
        <f t="shared" si="1"/>
        <v>8344</v>
      </c>
      <c r="O97" s="1157"/>
      <c r="P97" s="1160"/>
      <c r="Q97" s="712"/>
      <c r="R97" s="40"/>
      <c r="S97" s="41"/>
      <c r="T97" s="42"/>
      <c r="U97" s="43"/>
      <c r="V97" s="44"/>
    </row>
    <row r="98" spans="1:22" ht="18" thickBot="1" x14ac:dyDescent="0.35">
      <c r="A98" s="1054"/>
      <c r="B98" s="926" t="s">
        <v>393</v>
      </c>
      <c r="C98" s="936"/>
      <c r="D98" s="438"/>
      <c r="E98" s="97"/>
      <c r="F98" s="922">
        <v>305.39999999999998</v>
      </c>
      <c r="G98" s="1165"/>
      <c r="H98" s="1171"/>
      <c r="I98" s="920">
        <v>305.39999999999998</v>
      </c>
      <c r="J98" s="35">
        <f t="shared" si="0"/>
        <v>0</v>
      </c>
      <c r="K98" s="56">
        <v>49</v>
      </c>
      <c r="L98" s="52"/>
      <c r="M98" s="52"/>
      <c r="N98" s="925">
        <f t="shared" si="1"/>
        <v>14964.599999999999</v>
      </c>
      <c r="O98" s="1157"/>
      <c r="P98" s="1160"/>
      <c r="Q98" s="712"/>
      <c r="R98" s="40"/>
      <c r="S98" s="41"/>
      <c r="T98" s="42"/>
      <c r="U98" s="43"/>
      <c r="V98" s="44"/>
    </row>
    <row r="99" spans="1:22" ht="17.25" x14ac:dyDescent="0.3">
      <c r="A99" s="1054"/>
      <c r="B99" s="923" t="s">
        <v>1033</v>
      </c>
      <c r="C99" s="1162" t="s">
        <v>1037</v>
      </c>
      <c r="D99" s="96"/>
      <c r="E99" s="97"/>
      <c r="F99" s="922">
        <v>251.2</v>
      </c>
      <c r="G99" s="1164">
        <v>44518</v>
      </c>
      <c r="H99" s="1166">
        <v>35678</v>
      </c>
      <c r="I99" s="920">
        <v>251.2</v>
      </c>
      <c r="J99" s="35">
        <f t="shared" si="0"/>
        <v>0</v>
      </c>
      <c r="K99" s="56">
        <v>69</v>
      </c>
      <c r="L99" s="52"/>
      <c r="M99" s="52"/>
      <c r="N99" s="925">
        <f t="shared" si="1"/>
        <v>17332.8</v>
      </c>
      <c r="O99" s="1157"/>
      <c r="P99" s="1160"/>
      <c r="Q99" s="712"/>
      <c r="R99" s="40"/>
      <c r="S99" s="41"/>
      <c r="T99" s="42"/>
      <c r="U99" s="43"/>
      <c r="V99" s="44"/>
    </row>
    <row r="100" spans="1:22" ht="18" thickBot="1" x14ac:dyDescent="0.35">
      <c r="A100" s="1054"/>
      <c r="B100" s="923" t="s">
        <v>1033</v>
      </c>
      <c r="C100" s="1163"/>
      <c r="D100" s="96"/>
      <c r="E100" s="97"/>
      <c r="F100" s="922">
        <v>51.8</v>
      </c>
      <c r="G100" s="1165"/>
      <c r="H100" s="1167"/>
      <c r="I100" s="920">
        <v>51.8</v>
      </c>
      <c r="J100" s="35">
        <f t="shared" si="0"/>
        <v>0</v>
      </c>
      <c r="K100" s="56">
        <v>70</v>
      </c>
      <c r="L100" s="52"/>
      <c r="M100" s="52"/>
      <c r="N100" s="925">
        <f t="shared" si="1"/>
        <v>3626</v>
      </c>
      <c r="O100" s="1157"/>
      <c r="P100" s="1160"/>
      <c r="Q100" s="712"/>
      <c r="R100" s="40"/>
      <c r="S100" s="41"/>
      <c r="T100" s="42"/>
      <c r="U100" s="43"/>
      <c r="V100" s="44"/>
    </row>
    <row r="101" spans="1:22" ht="18" thickTop="1" x14ac:dyDescent="0.3">
      <c r="A101" s="1054"/>
      <c r="B101" s="926" t="s">
        <v>1033</v>
      </c>
      <c r="C101" s="935" t="s">
        <v>1038</v>
      </c>
      <c r="D101" s="438"/>
      <c r="E101" s="97"/>
      <c r="F101" s="922">
        <f>145.2+230.6</f>
        <v>375.79999999999995</v>
      </c>
      <c r="G101" s="1164">
        <v>44523</v>
      </c>
      <c r="H101" s="1168">
        <v>35751</v>
      </c>
      <c r="I101" s="920">
        <v>375.8</v>
      </c>
      <c r="J101" s="35">
        <f t="shared" si="0"/>
        <v>0</v>
      </c>
      <c r="K101" s="56">
        <v>74</v>
      </c>
      <c r="L101" s="52"/>
      <c r="M101" s="52"/>
      <c r="N101" s="925">
        <f t="shared" si="1"/>
        <v>27809.200000000001</v>
      </c>
      <c r="O101" s="1157"/>
      <c r="P101" s="1160"/>
      <c r="Q101" s="712"/>
      <c r="R101" s="40"/>
      <c r="S101" s="41"/>
      <c r="T101" s="42"/>
      <c r="U101" s="43"/>
      <c r="V101" s="44"/>
    </row>
    <row r="102" spans="1:22" ht="18" thickBot="1" x14ac:dyDescent="0.35">
      <c r="A102" s="1093"/>
      <c r="B102" s="926" t="s">
        <v>181</v>
      </c>
      <c r="C102" s="936"/>
      <c r="D102" s="438"/>
      <c r="E102" s="97"/>
      <c r="F102" s="922">
        <v>373.2</v>
      </c>
      <c r="G102" s="1165"/>
      <c r="H102" s="1169"/>
      <c r="I102" s="920">
        <v>373.2</v>
      </c>
      <c r="J102" s="35">
        <f t="shared" si="0"/>
        <v>0</v>
      </c>
      <c r="K102" s="56">
        <v>54</v>
      </c>
      <c r="L102" s="52"/>
      <c r="M102" s="52"/>
      <c r="N102" s="925">
        <f t="shared" si="1"/>
        <v>20152.8</v>
      </c>
      <c r="O102" s="1157"/>
      <c r="P102" s="1160"/>
      <c r="Q102" s="712"/>
      <c r="R102" s="40"/>
      <c r="S102" s="41"/>
      <c r="T102" s="42"/>
      <c r="U102" s="43"/>
      <c r="V102" s="44"/>
    </row>
    <row r="103" spans="1:22" ht="18" thickBot="1" x14ac:dyDescent="0.35">
      <c r="A103" s="908"/>
      <c r="B103" s="61"/>
      <c r="C103" s="440"/>
      <c r="D103" s="96"/>
      <c r="E103" s="97"/>
      <c r="F103" s="51"/>
      <c r="G103" s="420"/>
      <c r="H103" s="906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158"/>
      <c r="P103" s="1161"/>
      <c r="Q103" s="712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711"/>
      <c r="P104" s="910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5"/>
      <c r="D110" s="855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5"/>
      <c r="D112" s="855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4"/>
      <c r="H231" s="855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4"/>
      <c r="H232" s="855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4"/>
      <c r="H233" s="855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4"/>
      <c r="H234" s="855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4"/>
      <c r="H235" s="855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76" t="s">
        <v>19</v>
      </c>
      <c r="G248" s="976"/>
      <c r="H248" s="977"/>
      <c r="I248" s="216">
        <f>SUM(I4:I247)</f>
        <v>474860.98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15703947.922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16066222.922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5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5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5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5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30">
    <mergeCell ref="O93:O103"/>
    <mergeCell ref="P93:P103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G97:G98"/>
    <mergeCell ref="H97:H98"/>
    <mergeCell ref="L80:M81"/>
    <mergeCell ref="F248:H248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  <mergeCell ref="A93:A10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CC"/>
  </sheetPr>
  <dimension ref="A1:X285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8" sqref="D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1006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1055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/>
      <c r="I4" s="34">
        <v>25460</v>
      </c>
      <c r="J4" s="35">
        <f t="shared" ref="J4:J143" si="0">I4-F4</f>
        <v>950</v>
      </c>
      <c r="K4" s="322">
        <v>35.5</v>
      </c>
      <c r="L4" s="758"/>
      <c r="M4" s="758"/>
      <c r="N4" s="38">
        <f t="shared" ref="N4:N147" si="1">K4*I4</f>
        <v>903830</v>
      </c>
      <c r="O4" s="893"/>
      <c r="P4" s="898"/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1007</v>
      </c>
      <c r="B5" s="273" t="s">
        <v>28</v>
      </c>
      <c r="C5" s="274" t="s">
        <v>1055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/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/>
      <c r="P5" s="722"/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1008</v>
      </c>
      <c r="B6" s="273" t="s">
        <v>25</v>
      </c>
      <c r="C6" s="274" t="s">
        <v>1056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/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/>
      <c r="P6" s="722"/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1056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/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/>
      <c r="P7" s="722"/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25.5" customHeight="1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/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/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1009</v>
      </c>
      <c r="B10" s="273" t="s">
        <v>1010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/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48</v>
      </c>
      <c r="B11" s="273" t="s">
        <v>1011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/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1012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/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/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1012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/>
      <c r="I14" s="51">
        <v>22370</v>
      </c>
      <c r="J14" s="35">
        <f t="shared" si="0"/>
        <v>860</v>
      </c>
      <c r="K14" s="322">
        <v>36.5</v>
      </c>
      <c r="L14" s="323"/>
      <c r="M14" s="323"/>
      <c r="N14" s="38">
        <f t="shared" si="1"/>
        <v>816505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7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/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1012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/>
      <c r="I16" s="51">
        <v>23570</v>
      </c>
      <c r="J16" s="35">
        <f t="shared" si="0"/>
        <v>270</v>
      </c>
      <c r="K16" s="322">
        <v>37.5</v>
      </c>
      <c r="L16" s="323"/>
      <c r="M16" s="323"/>
      <c r="N16" s="38">
        <f t="shared" si="1"/>
        <v>883875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/>
      <c r="I17" s="51">
        <v>6095</v>
      </c>
      <c r="J17" s="35">
        <f t="shared" si="0"/>
        <v>6095</v>
      </c>
      <c r="K17" s="581">
        <v>37.5</v>
      </c>
      <c r="L17" s="323"/>
      <c r="M17" s="323"/>
      <c r="N17" s="57">
        <f t="shared" si="1"/>
        <v>228562.5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/>
      <c r="B30" s="283"/>
      <c r="C30" s="274"/>
      <c r="D30" s="93"/>
      <c r="E30" s="559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/>
      <c r="B31" s="283"/>
      <c r="C31" s="274"/>
      <c r="D31" s="93"/>
      <c r="E31" s="559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/>
      <c r="B32" s="283"/>
      <c r="C32" s="274"/>
      <c r="D32" s="93"/>
      <c r="E32" s="559">
        <f t="shared" si="2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68"/>
      <c r="B33" s="283"/>
      <c r="C33" s="274"/>
      <c r="D33" s="93"/>
      <c r="E33" s="559">
        <f t="shared" si="2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/>
      <c r="B34" s="283"/>
      <c r="C34" s="274"/>
      <c r="D34" s="93"/>
      <c r="E34" s="559">
        <f t="shared" si="2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/>
      <c r="B35" s="283"/>
      <c r="C35" s="274"/>
      <c r="D35" s="93"/>
      <c r="E35" s="559">
        <f t="shared" si="2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/>
      <c r="B36" s="283"/>
      <c r="C36" s="274"/>
      <c r="D36" s="93"/>
      <c r="E36" s="559">
        <f t="shared" si="2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/>
      <c r="B37" s="283"/>
      <c r="C37" s="274"/>
      <c r="D37" s="93"/>
      <c r="E37" s="559">
        <f t="shared" si="2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93"/>
      <c r="E38" s="559">
        <f t="shared" si="2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93"/>
      <c r="E39" s="559">
        <f t="shared" si="2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5"/>
      <c r="D54" s="792"/>
      <c r="E54" s="559">
        <f t="shared" si="2"/>
        <v>0</v>
      </c>
      <c r="F54" s="856"/>
      <c r="G54" s="863"/>
      <c r="H54" s="856"/>
      <c r="I54" s="856"/>
      <c r="J54" s="35">
        <f t="shared" si="0"/>
        <v>0</v>
      </c>
      <c r="K54" s="322"/>
      <c r="L54" s="323"/>
      <c r="M54" s="323"/>
      <c r="N54" s="331">
        <f t="shared" si="1"/>
        <v>0</v>
      </c>
      <c r="O54" s="900"/>
      <c r="P54" s="901"/>
      <c r="Q54" s="795"/>
      <c r="R54" s="324"/>
      <c r="S54" s="67"/>
      <c r="T54" s="67"/>
      <c r="U54" s="325"/>
      <c r="V54" s="326"/>
    </row>
    <row r="55" spans="1:24" s="327" customFormat="1" ht="18.75" thickTop="1" thickBot="1" x14ac:dyDescent="0.35">
      <c r="A55" s="467"/>
      <c r="B55" s="292"/>
      <c r="C55" s="895"/>
      <c r="D55" s="792"/>
      <c r="E55" s="559">
        <f t="shared" si="2"/>
        <v>0</v>
      </c>
      <c r="F55" s="856"/>
      <c r="G55" s="863"/>
      <c r="H55" s="856"/>
      <c r="I55" s="856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6"/>
      <c r="G56" s="863"/>
      <c r="H56" s="856"/>
      <c r="I56" s="856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2"/>
      <c r="D57" s="717"/>
      <c r="E57" s="559">
        <f t="shared" si="2"/>
        <v>0</v>
      </c>
      <c r="F57" s="856"/>
      <c r="G57" s="863"/>
      <c r="H57" s="856"/>
      <c r="I57" s="856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2"/>
      <c r="D58" s="717"/>
      <c r="E58" s="559">
        <f t="shared" si="2"/>
        <v>0</v>
      </c>
      <c r="F58" s="856"/>
      <c r="G58" s="863"/>
      <c r="H58" s="856"/>
      <c r="I58" s="856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6"/>
      <c r="G59" s="863"/>
      <c r="H59" s="856"/>
      <c r="I59" s="856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6"/>
      <c r="G60" s="863"/>
      <c r="H60" s="856"/>
      <c r="I60" s="856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6"/>
      <c r="B61" s="328"/>
      <c r="C61" s="610"/>
      <c r="D61" s="608"/>
      <c r="E61" s="559">
        <f t="shared" si="2"/>
        <v>0</v>
      </c>
      <c r="F61" s="856"/>
      <c r="G61" s="863"/>
      <c r="H61" s="856"/>
      <c r="I61" s="856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9"/>
      <c r="D62" s="760"/>
      <c r="E62" s="559">
        <f t="shared" si="2"/>
        <v>0</v>
      </c>
      <c r="F62" s="856"/>
      <c r="G62" s="863"/>
      <c r="H62" s="856"/>
      <c r="I62" s="856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1047</v>
      </c>
      <c r="B63" s="286" t="s">
        <v>33</v>
      </c>
      <c r="C63" s="881" t="s">
        <v>1048</v>
      </c>
      <c r="D63" s="610"/>
      <c r="E63" s="559">
        <f t="shared" si="2"/>
        <v>0</v>
      </c>
      <c r="F63" s="856">
        <v>301</v>
      </c>
      <c r="G63" s="863">
        <v>44531</v>
      </c>
      <c r="H63" s="856" t="s">
        <v>1049</v>
      </c>
      <c r="I63" s="856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4" t="s">
        <v>1018</v>
      </c>
      <c r="B64" s="904" t="s">
        <v>1020</v>
      </c>
      <c r="C64" s="1074" t="s">
        <v>1019</v>
      </c>
      <c r="D64" s="707"/>
      <c r="E64" s="559">
        <f t="shared" si="2"/>
        <v>0</v>
      </c>
      <c r="F64" s="856">
        <v>12.18</v>
      </c>
      <c r="G64" s="863">
        <v>44533</v>
      </c>
      <c r="H64" s="1176" t="s">
        <v>1021</v>
      </c>
      <c r="I64" s="856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8" t="s">
        <v>35</v>
      </c>
      <c r="P64" s="1151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5"/>
      <c r="B65" s="904" t="s">
        <v>1022</v>
      </c>
      <c r="C65" s="1075"/>
      <c r="D65" s="707"/>
      <c r="E65" s="559">
        <f t="shared" si="2"/>
        <v>0</v>
      </c>
      <c r="F65" s="856">
        <v>5</v>
      </c>
      <c r="G65" s="863">
        <v>44533</v>
      </c>
      <c r="H65" s="1177"/>
      <c r="I65" s="856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9"/>
      <c r="P65" s="1153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3"/>
      <c r="D66" s="610"/>
      <c r="E66" s="559">
        <f t="shared" si="2"/>
        <v>0</v>
      </c>
      <c r="F66" s="856"/>
      <c r="G66" s="863"/>
      <c r="H66" s="856"/>
      <c r="I66" s="856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8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6"/>
      <c r="G67" s="863"/>
      <c r="H67" s="856"/>
      <c r="I67" s="856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8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1050</v>
      </c>
      <c r="D68" s="610"/>
      <c r="E68" s="559">
        <f t="shared" si="2"/>
        <v>0</v>
      </c>
      <c r="F68" s="856">
        <v>400</v>
      </c>
      <c r="G68" s="863">
        <v>44538</v>
      </c>
      <c r="H68" s="856" t="s">
        <v>1051</v>
      </c>
      <c r="I68" s="856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8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/>
      <c r="B69" s="689"/>
      <c r="C69" s="619"/>
      <c r="D69" s="619"/>
      <c r="E69" s="559">
        <f t="shared" ref="E69:E132" si="3">D69*F69</f>
        <v>0</v>
      </c>
      <c r="F69" s="856"/>
      <c r="G69" s="863"/>
      <c r="H69" s="856"/>
      <c r="I69" s="856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8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/>
      <c r="B70" s="866"/>
      <c r="C70" s="619"/>
      <c r="D70" s="610"/>
      <c r="E70" s="559">
        <f t="shared" si="3"/>
        <v>0</v>
      </c>
      <c r="F70" s="856"/>
      <c r="G70" s="863"/>
      <c r="H70" s="856"/>
      <c r="I70" s="856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8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/>
      <c r="B71" s="286"/>
      <c r="C71" s="619"/>
      <c r="D71" s="619"/>
      <c r="E71" s="559">
        <f t="shared" si="3"/>
        <v>0</v>
      </c>
      <c r="F71" s="856"/>
      <c r="G71" s="863"/>
      <c r="H71" s="856"/>
      <c r="I71" s="856"/>
      <c r="J71" s="35">
        <f>I71-F71</f>
        <v>0</v>
      </c>
      <c r="K71" s="322"/>
      <c r="L71" s="323"/>
      <c r="M71" s="52"/>
      <c r="N71" s="38">
        <f>K71*I71</f>
        <v>0</v>
      </c>
      <c r="O71" s="508"/>
      <c r="P71" s="928"/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/>
      <c r="B72" s="689"/>
      <c r="C72" s="619"/>
      <c r="D72" s="619"/>
      <c r="E72" s="559">
        <f t="shared" si="3"/>
        <v>0</v>
      </c>
      <c r="F72" s="856"/>
      <c r="G72" s="863"/>
      <c r="H72" s="856"/>
      <c r="I72" s="856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8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/>
      <c r="B73" s="286"/>
      <c r="C73" s="619"/>
      <c r="D73" s="610"/>
      <c r="E73" s="559">
        <f t="shared" si="3"/>
        <v>0</v>
      </c>
      <c r="F73" s="856"/>
      <c r="G73" s="863"/>
      <c r="H73" s="856"/>
      <c r="I73" s="856"/>
      <c r="J73" s="35">
        <f t="shared" si="0"/>
        <v>0</v>
      </c>
      <c r="K73" s="322"/>
      <c r="L73" s="323"/>
      <c r="M73" s="52"/>
      <c r="N73" s="38">
        <f t="shared" si="1"/>
        <v>0</v>
      </c>
      <c r="O73" s="508"/>
      <c r="P73" s="928"/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/>
      <c r="B74" s="286"/>
      <c r="C74" s="619"/>
      <c r="D74" s="181"/>
      <c r="E74" s="559">
        <f t="shared" si="3"/>
        <v>0</v>
      </c>
      <c r="F74" s="856"/>
      <c r="G74" s="863"/>
      <c r="H74" s="856"/>
      <c r="I74" s="856"/>
      <c r="J74" s="35">
        <f t="shared" si="0"/>
        <v>0</v>
      </c>
      <c r="K74" s="56"/>
      <c r="L74" s="52"/>
      <c r="M74" s="52"/>
      <c r="N74" s="38">
        <f t="shared" si="1"/>
        <v>0</v>
      </c>
      <c r="O74" s="508"/>
      <c r="P74" s="928"/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6"/>
      <c r="G75" s="863"/>
      <c r="H75" s="856"/>
      <c r="I75" s="856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8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7"/>
      <c r="D76" s="629"/>
      <c r="E76" s="559">
        <f t="shared" si="3"/>
        <v>0</v>
      </c>
      <c r="F76" s="856"/>
      <c r="G76" s="863"/>
      <c r="H76" s="856"/>
      <c r="I76" s="856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8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1"/>
      <c r="D77" s="629"/>
      <c r="E77" s="559">
        <f t="shared" si="3"/>
        <v>0</v>
      </c>
      <c r="F77" s="856"/>
      <c r="G77" s="863"/>
      <c r="H77" s="856"/>
      <c r="I77" s="856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7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6"/>
      <c r="G78" s="863"/>
      <c r="H78" s="868"/>
      <c r="I78" s="856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7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7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7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2"/>
      <c r="M80" s="1073"/>
      <c r="N80" s="57">
        <f t="shared" si="1"/>
        <v>0</v>
      </c>
      <c r="O80" s="508"/>
      <c r="P80" s="927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927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7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9"/>
      <c r="B83" s="61"/>
      <c r="C83" s="897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7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7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7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7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8"/>
      <c r="P87" s="1174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9"/>
      <c r="P88" s="1175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7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7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7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7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7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7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7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7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7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7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7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7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7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7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7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7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7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7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7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7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7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7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7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7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7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7"/>
      <c r="D114" s="897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7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7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7"/>
      <c r="D116" s="897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7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7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8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4"/>
      <c r="H235" s="897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4"/>
      <c r="H236" s="897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4"/>
      <c r="H237" s="897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4"/>
      <c r="H238" s="897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4"/>
      <c r="H239" s="897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76" t="s">
        <v>19</v>
      </c>
      <c r="G252" s="976"/>
      <c r="H252" s="977"/>
      <c r="I252" s="216">
        <f>SUM(I4:I251)</f>
        <v>199263.18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7243650.5599999996</v>
      </c>
      <c r="O256" s="306"/>
      <c r="Q256" s="234">
        <f>SUM(Q4:Q255)</f>
        <v>50180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7293830.5599999996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5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5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5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5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5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5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5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5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5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5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5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A1:J2"/>
    <mergeCell ref="F252:H252"/>
    <mergeCell ref="A64:A65"/>
    <mergeCell ref="C64:C65"/>
    <mergeCell ref="H64:H65"/>
    <mergeCell ref="W1:X1"/>
    <mergeCell ref="O3:P3"/>
    <mergeCell ref="P64:P65"/>
    <mergeCell ref="L80:M81"/>
    <mergeCell ref="O87:O88"/>
    <mergeCell ref="P87:P88"/>
    <mergeCell ref="O64:O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5" t="s">
        <v>89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0" t="s">
        <v>138</v>
      </c>
      <c r="B38" s="328" t="s">
        <v>56</v>
      </c>
      <c r="C38" s="998" t="s">
        <v>184</v>
      </c>
      <c r="D38" s="329"/>
      <c r="E38" s="47"/>
      <c r="F38" s="320">
        <v>1321.6</v>
      </c>
      <c r="G38" s="321">
        <v>44228</v>
      </c>
      <c r="H38" s="100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70" t="s">
        <v>35</v>
      </c>
      <c r="P38" s="972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1"/>
      <c r="B39" s="328" t="s">
        <v>139</v>
      </c>
      <c r="C39" s="999"/>
      <c r="D39" s="330"/>
      <c r="E39" s="47"/>
      <c r="F39" s="51">
        <v>69.599999999999994</v>
      </c>
      <c r="G39" s="87">
        <v>44228</v>
      </c>
      <c r="H39" s="100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71"/>
      <c r="P39" s="973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2" t="s">
        <v>138</v>
      </c>
      <c r="B44" s="86" t="s">
        <v>56</v>
      </c>
      <c r="C44" s="1008" t="s">
        <v>217</v>
      </c>
      <c r="D44" s="69"/>
      <c r="E44" s="47"/>
      <c r="F44" s="51">
        <v>961.2</v>
      </c>
      <c r="G44" s="994">
        <v>44242</v>
      </c>
      <c r="H44" s="101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96" t="s">
        <v>35</v>
      </c>
      <c r="P44" s="100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3"/>
      <c r="B45" s="292" t="s">
        <v>58</v>
      </c>
      <c r="C45" s="1009"/>
      <c r="D45" s="293"/>
      <c r="E45" s="93"/>
      <c r="F45" s="51">
        <v>199.4</v>
      </c>
      <c r="G45" s="995"/>
      <c r="H45" s="101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97"/>
      <c r="P45" s="100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83"/>
      <c r="P50" s="951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4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04"/>
      <c r="P51" s="100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76" t="s">
        <v>19</v>
      </c>
      <c r="G67" s="976"/>
      <c r="H67" s="977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160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8" t="s">
        <v>55</v>
      </c>
      <c r="B55" s="328" t="s">
        <v>56</v>
      </c>
      <c r="C55" s="998" t="s">
        <v>316</v>
      </c>
      <c r="D55" s="330"/>
      <c r="E55" s="47"/>
      <c r="F55" s="519">
        <f>270.8+233.4</f>
        <v>504.20000000000005</v>
      </c>
      <c r="G55" s="87">
        <v>44270</v>
      </c>
      <c r="H55" s="958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8" t="s">
        <v>224</v>
      </c>
      <c r="P55" s="1020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9"/>
      <c r="B56" s="328" t="s">
        <v>56</v>
      </c>
      <c r="C56" s="999"/>
      <c r="D56" s="330"/>
      <c r="E56" s="47"/>
      <c r="F56" s="519">
        <v>936.4</v>
      </c>
      <c r="G56" s="87">
        <v>44270</v>
      </c>
      <c r="H56" s="959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9"/>
      <c r="P56" s="1021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4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6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83" t="s">
        <v>206</v>
      </c>
      <c r="P59" s="951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5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7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04"/>
      <c r="P60" s="100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2" t="s">
        <v>19</v>
      </c>
      <c r="G222" s="1012"/>
      <c r="H222" s="1013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267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2" t="s">
        <v>347</v>
      </c>
      <c r="M13" s="1023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76" t="s">
        <v>19</v>
      </c>
      <c r="G226" s="976"/>
      <c r="H226" s="977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342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4" t="s">
        <v>35</v>
      </c>
      <c r="P59" s="1036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6"/>
      <c r="P60" s="1037"/>
      <c r="Q60" s="94"/>
      <c r="R60" s="40"/>
      <c r="S60" s="41"/>
      <c r="T60" s="42"/>
      <c r="U60" s="43"/>
      <c r="V60" s="44"/>
    </row>
    <row r="61" spans="1:24" ht="18.75" customHeight="1" x14ac:dyDescent="0.3">
      <c r="A61" s="1047" t="s">
        <v>55</v>
      </c>
      <c r="B61" s="328" t="s">
        <v>56</v>
      </c>
      <c r="C61" s="962" t="s">
        <v>456</v>
      </c>
      <c r="D61" s="293"/>
      <c r="E61" s="93"/>
      <c r="F61" s="51">
        <v>1021.2</v>
      </c>
      <c r="G61" s="49">
        <v>44347</v>
      </c>
      <c r="H61" s="1048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49" t="s">
        <v>35</v>
      </c>
      <c r="P61" s="1050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5"/>
      <c r="B62" s="328" t="s">
        <v>397</v>
      </c>
      <c r="C62" s="963"/>
      <c r="D62" s="293"/>
      <c r="E62" s="93"/>
      <c r="F62" s="51">
        <v>97.9</v>
      </c>
      <c r="G62" s="49">
        <v>44347</v>
      </c>
      <c r="H62" s="991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86"/>
      <c r="P62" s="93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8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83"/>
      <c r="P63" s="951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4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04"/>
      <c r="P64" s="100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38" t="s">
        <v>24</v>
      </c>
      <c r="B68" s="599" t="s">
        <v>401</v>
      </c>
      <c r="C68" s="1041" t="s">
        <v>402</v>
      </c>
      <c r="D68" s="600"/>
      <c r="E68" s="97"/>
      <c r="F68" s="320">
        <f>115+102.2+84.9+48</f>
        <v>350.1</v>
      </c>
      <c r="G68" s="321">
        <v>44319</v>
      </c>
      <c r="H68" s="958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70" t="s">
        <v>224</v>
      </c>
      <c r="P68" s="972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39"/>
      <c r="B69" s="599" t="s">
        <v>399</v>
      </c>
      <c r="C69" s="1042"/>
      <c r="D69" s="600"/>
      <c r="E69" s="97"/>
      <c r="F69" s="320">
        <f>86.8+94.2+29.3</f>
        <v>210.3</v>
      </c>
      <c r="G69" s="321">
        <v>44319</v>
      </c>
      <c r="H69" s="1044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45"/>
      <c r="P69" s="1046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40"/>
      <c r="B70" s="599" t="s">
        <v>403</v>
      </c>
      <c r="C70" s="1043"/>
      <c r="D70" s="600"/>
      <c r="E70" s="97"/>
      <c r="F70" s="320">
        <v>23.4</v>
      </c>
      <c r="G70" s="321">
        <v>44319</v>
      </c>
      <c r="H70" s="959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71"/>
      <c r="P70" s="973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30" t="s">
        <v>24</v>
      </c>
      <c r="B82" s="659" t="s">
        <v>478</v>
      </c>
      <c r="C82" s="935" t="s">
        <v>479</v>
      </c>
      <c r="D82" s="438"/>
      <c r="E82" s="97"/>
      <c r="F82" s="418">
        <v>2525.1999999999998</v>
      </c>
      <c r="G82" s="947">
        <v>44341</v>
      </c>
      <c r="H82" s="101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4" t="s">
        <v>206</v>
      </c>
      <c r="P82" s="102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31"/>
      <c r="B83" s="659" t="s">
        <v>438</v>
      </c>
      <c r="C83" s="1033"/>
      <c r="D83" s="438"/>
      <c r="E83" s="97"/>
      <c r="F83" s="418">
        <v>4048</v>
      </c>
      <c r="G83" s="1035"/>
      <c r="H83" s="103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25"/>
      <c r="P83" s="1028"/>
      <c r="Q83" s="94"/>
      <c r="R83" s="40"/>
      <c r="S83" s="41"/>
      <c r="T83" s="42"/>
      <c r="U83" s="43"/>
      <c r="V83" s="44"/>
    </row>
    <row r="84" spans="1:22" ht="17.25" x14ac:dyDescent="0.3">
      <c r="A84" s="1031"/>
      <c r="B84" s="659" t="s">
        <v>481</v>
      </c>
      <c r="C84" s="1033"/>
      <c r="D84" s="438"/>
      <c r="E84" s="97"/>
      <c r="F84" s="418">
        <v>2185.8000000000002</v>
      </c>
      <c r="G84" s="1035"/>
      <c r="H84" s="103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25"/>
      <c r="P84" s="1028"/>
      <c r="Q84" s="94"/>
      <c r="R84" s="40"/>
      <c r="S84" s="41"/>
      <c r="T84" s="42"/>
      <c r="U84" s="43"/>
      <c r="V84" s="44"/>
    </row>
    <row r="85" spans="1:22" ht="17.25" x14ac:dyDescent="0.3">
      <c r="A85" s="1031"/>
      <c r="B85" s="659" t="s">
        <v>482</v>
      </c>
      <c r="C85" s="1033"/>
      <c r="D85" s="438"/>
      <c r="E85" s="97"/>
      <c r="F85" s="418">
        <v>413</v>
      </c>
      <c r="G85" s="1035"/>
      <c r="H85" s="103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25"/>
      <c r="P85" s="1028"/>
      <c r="Q85" s="94"/>
      <c r="R85" s="40"/>
      <c r="S85" s="41"/>
      <c r="T85" s="42"/>
      <c r="U85" s="43"/>
      <c r="V85" s="44"/>
    </row>
    <row r="86" spans="1:22" ht="17.25" x14ac:dyDescent="0.3">
      <c r="A86" s="1031"/>
      <c r="B86" s="659" t="s">
        <v>58</v>
      </c>
      <c r="C86" s="1033"/>
      <c r="D86" s="438"/>
      <c r="E86" s="97"/>
      <c r="F86" s="418">
        <v>518</v>
      </c>
      <c r="G86" s="1035"/>
      <c r="H86" s="103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25"/>
      <c r="P86" s="1028"/>
      <c r="Q86" s="94"/>
      <c r="R86" s="40"/>
      <c r="S86" s="41"/>
      <c r="T86" s="42"/>
      <c r="U86" s="43"/>
      <c r="V86" s="44"/>
    </row>
    <row r="87" spans="1:22" ht="17.25" x14ac:dyDescent="0.3">
      <c r="A87" s="1031"/>
      <c r="B87" s="659" t="s">
        <v>483</v>
      </c>
      <c r="C87" s="1033"/>
      <c r="D87" s="438"/>
      <c r="E87" s="97"/>
      <c r="F87" s="418">
        <v>1848.4</v>
      </c>
      <c r="G87" s="1035"/>
      <c r="H87" s="103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25"/>
      <c r="P87" s="1028"/>
      <c r="Q87" s="94"/>
      <c r="R87" s="40"/>
      <c r="S87" s="41"/>
      <c r="T87" s="42"/>
      <c r="U87" s="43"/>
      <c r="V87" s="44"/>
    </row>
    <row r="88" spans="1:22" ht="17.25" x14ac:dyDescent="0.3">
      <c r="A88" s="1031"/>
      <c r="B88" s="659" t="s">
        <v>484</v>
      </c>
      <c r="C88" s="1033"/>
      <c r="D88" s="438"/>
      <c r="E88" s="97"/>
      <c r="F88" s="418">
        <v>744</v>
      </c>
      <c r="G88" s="1035"/>
      <c r="H88" s="103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25"/>
      <c r="P88" s="1028"/>
      <c r="Q88" s="94"/>
      <c r="R88" s="40"/>
      <c r="S88" s="41"/>
      <c r="T88" s="42"/>
      <c r="U88" s="43"/>
      <c r="V88" s="44"/>
    </row>
    <row r="89" spans="1:22" ht="18" thickBot="1" x14ac:dyDescent="0.35">
      <c r="A89" s="1032"/>
      <c r="B89" s="659" t="s">
        <v>485</v>
      </c>
      <c r="C89" s="936"/>
      <c r="D89" s="438"/>
      <c r="E89" s="97"/>
      <c r="F89" s="418">
        <v>1469</v>
      </c>
      <c r="G89" s="948"/>
      <c r="H89" s="101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6"/>
      <c r="P89" s="102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76" t="s">
        <v>19</v>
      </c>
      <c r="G253" s="976"/>
      <c r="H253" s="977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xmlns:xlrd2="http://schemas.microsoft.com/office/spreadsheetml/2017/richdata2"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426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8" t="s">
        <v>55</v>
      </c>
      <c r="B54" s="328" t="s">
        <v>56</v>
      </c>
      <c r="C54" s="1061" t="s">
        <v>521</v>
      </c>
      <c r="D54" s="608"/>
      <c r="E54" s="607"/>
      <c r="F54" s="51">
        <v>1499.2</v>
      </c>
      <c r="G54" s="87">
        <v>44361</v>
      </c>
      <c r="H54" s="106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59" t="s">
        <v>224</v>
      </c>
      <c r="P54" s="106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9"/>
      <c r="B55" s="328" t="s">
        <v>441</v>
      </c>
      <c r="C55" s="1062"/>
      <c r="D55" s="608"/>
      <c r="E55" s="607"/>
      <c r="F55" s="51">
        <v>90</v>
      </c>
      <c r="G55" s="87">
        <v>44361</v>
      </c>
      <c r="H55" s="106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59"/>
      <c r="P55" s="1060"/>
      <c r="Q55" s="508"/>
      <c r="R55" s="40"/>
      <c r="S55" s="67"/>
      <c r="T55" s="67"/>
      <c r="U55" s="43"/>
      <c r="V55" s="326"/>
    </row>
    <row r="56" spans="1:24" ht="23.25" customHeight="1" x14ac:dyDescent="0.3">
      <c r="A56" s="1063" t="s">
        <v>55</v>
      </c>
      <c r="B56" s="328" t="s">
        <v>56</v>
      </c>
      <c r="C56" s="1065" t="s">
        <v>524</v>
      </c>
      <c r="D56" s="608"/>
      <c r="E56" s="607"/>
      <c r="F56" s="51">
        <v>1318</v>
      </c>
      <c r="G56" s="87">
        <v>44368</v>
      </c>
      <c r="H56" s="101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85" t="s">
        <v>224</v>
      </c>
      <c r="P56" s="1068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4"/>
      <c r="B57" s="328" t="s">
        <v>441</v>
      </c>
      <c r="C57" s="1065"/>
      <c r="D57" s="608"/>
      <c r="E57" s="607"/>
      <c r="F57" s="51">
        <v>112.8</v>
      </c>
      <c r="G57" s="87">
        <v>44368</v>
      </c>
      <c r="H57" s="101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86"/>
      <c r="P57" s="1069"/>
      <c r="Q57" s="508"/>
      <c r="R57" s="40"/>
      <c r="S57" s="67"/>
      <c r="T57" s="67"/>
      <c r="U57" s="43"/>
      <c r="V57" s="44"/>
    </row>
    <row r="58" spans="1:24" ht="26.25" customHeight="1" x14ac:dyDescent="0.3">
      <c r="A58" s="992" t="s">
        <v>55</v>
      </c>
      <c r="B58" s="328" t="s">
        <v>56</v>
      </c>
      <c r="C58" s="989" t="s">
        <v>525</v>
      </c>
      <c r="D58" s="608"/>
      <c r="E58" s="607"/>
      <c r="F58" s="51">
        <v>1272.8</v>
      </c>
      <c r="G58" s="1070">
        <v>44375</v>
      </c>
      <c r="H58" s="105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85" t="s">
        <v>224</v>
      </c>
      <c r="P58" s="1068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3"/>
      <c r="B59" s="292" t="s">
        <v>441</v>
      </c>
      <c r="C59" s="990"/>
      <c r="D59" s="610"/>
      <c r="E59" s="609"/>
      <c r="F59" s="51">
        <v>91.4</v>
      </c>
      <c r="G59" s="1071"/>
      <c r="H59" s="105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86"/>
      <c r="P59" s="1069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3" t="s">
        <v>451</v>
      </c>
      <c r="B72" s="659" t="s">
        <v>452</v>
      </c>
      <c r="C72" s="1051" t="s">
        <v>453</v>
      </c>
      <c r="D72" s="660"/>
      <c r="E72" s="613"/>
      <c r="F72" s="51">
        <v>202.02</v>
      </c>
      <c r="G72" s="87">
        <v>44361</v>
      </c>
      <c r="H72" s="1055" t="s">
        <v>455</v>
      </c>
      <c r="I72" s="48">
        <v>202.02</v>
      </c>
      <c r="J72" s="35">
        <f t="shared" si="0"/>
        <v>0</v>
      </c>
      <c r="K72" s="56">
        <v>55</v>
      </c>
      <c r="L72" s="1057" t="s">
        <v>460</v>
      </c>
      <c r="M72" s="105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4"/>
      <c r="B73" s="659" t="s">
        <v>454</v>
      </c>
      <c r="C73" s="1052"/>
      <c r="D73" s="660"/>
      <c r="E73" s="613"/>
      <c r="F73" s="51">
        <v>72.849999999999994</v>
      </c>
      <c r="G73" s="87">
        <v>44361</v>
      </c>
      <c r="H73" s="1056"/>
      <c r="I73" s="48">
        <v>72.849999999999994</v>
      </c>
      <c r="J73" s="35">
        <f t="shared" si="0"/>
        <v>0</v>
      </c>
      <c r="K73" s="56">
        <v>100</v>
      </c>
      <c r="L73" s="1057"/>
      <c r="M73" s="105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76" t="s">
        <v>19</v>
      </c>
      <c r="G243" s="976"/>
      <c r="H243" s="977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502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80" t="s">
        <v>440</v>
      </c>
      <c r="B53" s="328" t="s">
        <v>56</v>
      </c>
      <c r="C53" s="998" t="s">
        <v>558</v>
      </c>
      <c r="D53" s="716"/>
      <c r="E53" s="607"/>
      <c r="F53" s="320">
        <v>1888.8</v>
      </c>
      <c r="G53" s="321">
        <v>44382</v>
      </c>
      <c r="H53" s="100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8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81"/>
      <c r="B54" s="328" t="s">
        <v>441</v>
      </c>
      <c r="C54" s="999"/>
      <c r="D54" s="717"/>
      <c r="E54" s="607"/>
      <c r="F54" s="51">
        <v>101.8</v>
      </c>
      <c r="G54" s="87">
        <v>44382</v>
      </c>
      <c r="H54" s="100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9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4" t="s">
        <v>551</v>
      </c>
      <c r="B60" s="736" t="s">
        <v>552</v>
      </c>
      <c r="C60" s="1074" t="s">
        <v>553</v>
      </c>
      <c r="D60" s="707"/>
      <c r="E60" s="609"/>
      <c r="F60" s="51">
        <v>9342.59</v>
      </c>
      <c r="G60" s="1076">
        <v>44391</v>
      </c>
      <c r="H60" s="98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70" t="s">
        <v>224</v>
      </c>
      <c r="P60" s="1078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5"/>
      <c r="B61" s="599" t="s">
        <v>53</v>
      </c>
      <c r="C61" s="1075"/>
      <c r="D61" s="707"/>
      <c r="E61" s="609"/>
      <c r="F61" s="51">
        <v>1320</v>
      </c>
      <c r="G61" s="1077"/>
      <c r="H61" s="991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71"/>
      <c r="P61" s="1079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2"/>
      <c r="M73" s="1073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2"/>
      <c r="M74" s="1073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76" t="s">
        <v>19</v>
      </c>
      <c r="G244" s="976"/>
      <c r="H244" s="977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xmlns:xlrd2="http://schemas.microsoft.com/office/spreadsheetml/2017/richdata2"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598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6" t="s">
        <v>55</v>
      </c>
      <c r="B54" s="292" t="s">
        <v>56</v>
      </c>
      <c r="C54" s="1088" t="s">
        <v>621</v>
      </c>
      <c r="D54" s="716"/>
      <c r="E54" s="607"/>
      <c r="F54" s="327">
        <v>1300.4050999999999</v>
      </c>
      <c r="G54" s="321">
        <v>44410</v>
      </c>
      <c r="H54" s="106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8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87"/>
      <c r="B55" s="292" t="s">
        <v>397</v>
      </c>
      <c r="C55" s="1089"/>
      <c r="D55" s="717"/>
      <c r="E55" s="607"/>
      <c r="F55" s="51">
        <v>99.4</v>
      </c>
      <c r="G55" s="87">
        <v>44410</v>
      </c>
      <c r="H55" s="106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9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0" t="s">
        <v>55</v>
      </c>
      <c r="B59" s="328" t="s">
        <v>56</v>
      </c>
      <c r="C59" s="945" t="s">
        <v>675</v>
      </c>
      <c r="D59" s="608"/>
      <c r="E59" s="607"/>
      <c r="F59" s="51">
        <v>185</v>
      </c>
      <c r="G59" s="49">
        <v>44425</v>
      </c>
      <c r="H59" s="108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85" t="s">
        <v>35</v>
      </c>
      <c r="P59" s="108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1"/>
      <c r="B60" s="328" t="s">
        <v>397</v>
      </c>
      <c r="C60" s="946"/>
      <c r="D60" s="608"/>
      <c r="E60" s="607"/>
      <c r="F60" s="51">
        <v>112.5</v>
      </c>
      <c r="G60" s="49">
        <v>44425</v>
      </c>
      <c r="H60" s="108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86"/>
      <c r="P60" s="1085"/>
      <c r="Q60" s="508"/>
      <c r="R60" s="40"/>
      <c r="S60" s="67"/>
      <c r="T60" s="67"/>
      <c r="U60" s="43"/>
      <c r="V60" s="44"/>
    </row>
    <row r="61" spans="1:24" ht="17.25" x14ac:dyDescent="0.3">
      <c r="A61" s="1090" t="s">
        <v>55</v>
      </c>
      <c r="B61" s="292" t="s">
        <v>56</v>
      </c>
      <c r="C61" s="945" t="s">
        <v>676</v>
      </c>
      <c r="D61" s="608"/>
      <c r="E61" s="607"/>
      <c r="F61" s="51">
        <v>190.4</v>
      </c>
      <c r="G61" s="49">
        <v>44427</v>
      </c>
      <c r="H61" s="108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85" t="s">
        <v>35</v>
      </c>
      <c r="P61" s="108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2"/>
      <c r="B62" s="292" t="s">
        <v>397</v>
      </c>
      <c r="C62" s="946"/>
      <c r="D62" s="608"/>
      <c r="E62" s="607"/>
      <c r="F62" s="51">
        <f>103.9+104.4</f>
        <v>208.3</v>
      </c>
      <c r="G62" s="49">
        <v>44427</v>
      </c>
      <c r="H62" s="108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86"/>
      <c r="P62" s="108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3" t="s">
        <v>55</v>
      </c>
      <c r="B64" s="292" t="s">
        <v>56</v>
      </c>
      <c r="C64" s="1051" t="s">
        <v>704</v>
      </c>
      <c r="D64" s="717"/>
      <c r="E64" s="607"/>
      <c r="F64" s="51">
        <v>1160.2</v>
      </c>
      <c r="G64" s="87">
        <v>44431</v>
      </c>
      <c r="H64" s="105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94" t="s">
        <v>35</v>
      </c>
      <c r="P64" s="109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93"/>
      <c r="B65" s="292" t="s">
        <v>397</v>
      </c>
      <c r="C65" s="1052"/>
      <c r="D65" s="717"/>
      <c r="E65" s="607"/>
      <c r="F65" s="51">
        <v>117.2</v>
      </c>
      <c r="G65" s="87">
        <v>44431</v>
      </c>
      <c r="H65" s="105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95"/>
      <c r="P65" s="109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3" t="s">
        <v>55</v>
      </c>
      <c r="B67" s="292" t="s">
        <v>56</v>
      </c>
      <c r="C67" s="945" t="s">
        <v>713</v>
      </c>
      <c r="D67" s="608"/>
      <c r="E67" s="607"/>
      <c r="F67" s="51">
        <v>162</v>
      </c>
      <c r="G67" s="49">
        <v>44434</v>
      </c>
      <c r="H67" s="108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85" t="s">
        <v>35</v>
      </c>
      <c r="P67" s="108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93"/>
      <c r="B68" s="292" t="s">
        <v>397</v>
      </c>
      <c r="C68" s="946"/>
      <c r="D68" s="608"/>
      <c r="E68" s="607"/>
      <c r="F68" s="51">
        <f>85.3+107.2</f>
        <v>192.5</v>
      </c>
      <c r="G68" s="49">
        <v>44434</v>
      </c>
      <c r="H68" s="108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86"/>
      <c r="P68" s="1085"/>
      <c r="Q68" s="508"/>
      <c r="R68" s="40"/>
      <c r="S68" s="67"/>
      <c r="T68" s="67"/>
      <c r="U68" s="43"/>
      <c r="V68" s="44"/>
    </row>
    <row r="69" spans="1:22" ht="17.25" x14ac:dyDescent="0.3">
      <c r="A69" s="1053" t="s">
        <v>55</v>
      </c>
      <c r="B69" s="292" t="s">
        <v>56</v>
      </c>
      <c r="C69" s="945" t="s">
        <v>714</v>
      </c>
      <c r="D69" s="608"/>
      <c r="E69" s="607"/>
      <c r="F69" s="51">
        <f>164.4+166</f>
        <v>330.4</v>
      </c>
      <c r="G69" s="49">
        <v>44435</v>
      </c>
      <c r="H69" s="108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85" t="s">
        <v>35</v>
      </c>
      <c r="P69" s="108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4"/>
      <c r="B70" s="292" t="s">
        <v>397</v>
      </c>
      <c r="C70" s="946"/>
      <c r="D70" s="608"/>
      <c r="E70" s="607"/>
      <c r="F70" s="51">
        <v>140.5</v>
      </c>
      <c r="G70" s="49">
        <v>44435</v>
      </c>
      <c r="H70" s="108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86"/>
      <c r="P70" s="108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2"/>
      <c r="M89" s="107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2"/>
      <c r="M90" s="107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76" t="s">
        <v>19</v>
      </c>
      <c r="G260" s="976"/>
      <c r="H260" s="977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xmlns:xlrd2="http://schemas.microsoft.com/office/spreadsheetml/2017/richdata2"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657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8"/>
      <c r="V3" s="839"/>
      <c r="W3" s="83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0" t="s">
        <v>835</v>
      </c>
      <c r="V19" s="841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0" t="s">
        <v>835</v>
      </c>
      <c r="V20" s="841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0" t="s">
        <v>836</v>
      </c>
      <c r="V21" s="841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0" t="s">
        <v>837</v>
      </c>
      <c r="V22" s="841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0" t="s">
        <v>837</v>
      </c>
      <c r="V23" s="841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0" t="s">
        <v>838</v>
      </c>
      <c r="V24" s="841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0" t="s">
        <v>839</v>
      </c>
      <c r="V25" s="841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0" t="s">
        <v>840</v>
      </c>
      <c r="V26" s="841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40" t="s">
        <v>841</v>
      </c>
      <c r="V27" s="841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40" t="s">
        <v>839</v>
      </c>
      <c r="V28" s="841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40" t="s">
        <v>840</v>
      </c>
      <c r="V29" s="841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40" t="s">
        <v>842</v>
      </c>
      <c r="V30" s="841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40" t="s">
        <v>843</v>
      </c>
      <c r="V31" s="841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2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2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2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2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2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2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2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2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2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2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2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2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2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2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2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2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2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2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2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2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3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2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2"/>
      <c r="V54" s="326"/>
      <c r="W54"/>
      <c r="X54"/>
    </row>
    <row r="55" spans="1:24" ht="30.75" customHeight="1" x14ac:dyDescent="0.3">
      <c r="A55" s="1098" t="s">
        <v>55</v>
      </c>
      <c r="B55" s="292" t="s">
        <v>56</v>
      </c>
      <c r="C55" s="1088" t="s">
        <v>726</v>
      </c>
      <c r="D55" s="717"/>
      <c r="E55" s="607"/>
      <c r="F55" s="51">
        <v>1598</v>
      </c>
      <c r="G55" s="87">
        <v>44445</v>
      </c>
      <c r="H55" s="1066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01" t="s">
        <v>35</v>
      </c>
      <c r="P55" s="1103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9"/>
      <c r="B56" s="292" t="s">
        <v>441</v>
      </c>
      <c r="C56" s="1100"/>
      <c r="D56" s="717"/>
      <c r="E56" s="607"/>
      <c r="F56" s="51">
        <v>91.6</v>
      </c>
      <c r="G56" s="87">
        <v>44445</v>
      </c>
      <c r="H56" s="1067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2"/>
      <c r="P56" s="1104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6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6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2"/>
      <c r="M87" s="107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2"/>
      <c r="M88" s="107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76" t="s">
        <v>19</v>
      </c>
      <c r="G258" s="976"/>
      <c r="H258" s="977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xmlns:xlrd2="http://schemas.microsoft.com/office/spreadsheetml/2017/richdata2"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2021-12-18T01:03:30Z</dcterms:modified>
</cp:coreProperties>
</file>