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0" yWindow="0" windowWidth="20715" windowHeight="11730" firstSheet="4" activeTab="6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Hoja2" sheetId="11" r:id="rId9"/>
    <sheet name="Hoja3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9" l="1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C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<sst xmlns="http://schemas.openxmlformats.org/spreadsheetml/2006/main" count="377" uniqueCount="230">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</sst>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16" fontId="5" fillId="0" borderId="24" xfId="0" applyNumberFormat="1" applyFont="1" applyFill="1" applyBorder="1" applyAlignment="1">
      <alignment horizontal="left" wrapText="1"/>
    </xf>
    <xf numFmtId="16" fontId="13" fillId="13" borderId="24" xfId="0" applyNumberFormat="1" applyFont="1" applyFill="1" applyBorder="1" applyAlignment="1">
      <alignment horizontal="left"/>
    </xf>
    <xf numFmtId="16" fontId="18" fillId="13" borderId="24" xfId="0" applyNumberFormat="1" applyFont="1" applyFill="1" applyBorder="1" applyAlignment="1">
      <alignment horizontal="left"/>
    </xf>
    <xf numFmtId="0" fontId="13" fillId="8" borderId="2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CC99FF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17"/>
      <c r="C1" s="319" t="s">
        <v>29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1" t="s">
        <v>0</v>
      </c>
      <c r="C3" s="322"/>
      <c r="D3" s="10"/>
      <c r="E3" s="11"/>
      <c r="F3" s="11"/>
      <c r="H3" s="323" t="s">
        <v>1</v>
      </c>
      <c r="I3" s="323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28" t="s">
        <v>4</v>
      </c>
      <c r="F4" s="329"/>
      <c r="H4" s="330" t="s">
        <v>5</v>
      </c>
      <c r="I4" s="331"/>
      <c r="J4" s="18"/>
      <c r="K4" s="19"/>
      <c r="L4" s="20"/>
      <c r="M4" s="21" t="s">
        <v>6</v>
      </c>
      <c r="N4" s="22" t="s">
        <v>7</v>
      </c>
      <c r="P4" s="332" t="s">
        <v>8</v>
      </c>
      <c r="Q4" s="333"/>
      <c r="R4" s="327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24">
        <f>SUM(M5:M39)</f>
        <v>1666347.5</v>
      </c>
      <c r="N49" s="335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25"/>
      <c r="N50" s="336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37" t="s">
        <v>13</v>
      </c>
      <c r="I55" s="338"/>
      <c r="J55" s="135"/>
      <c r="K55" s="339">
        <f>I53+L53</f>
        <v>63475.360000000001</v>
      </c>
      <c r="L55" s="340"/>
      <c r="M55" s="341">
        <f>N49+M49</f>
        <v>1715746.5</v>
      </c>
      <c r="N55" s="342"/>
      <c r="P55" s="36"/>
      <c r="Q55" s="9"/>
    </row>
    <row r="56" spans="1:18" ht="15.75" x14ac:dyDescent="0.25">
      <c r="D56" s="334" t="s">
        <v>14</v>
      </c>
      <c r="E56" s="334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05" t="s">
        <v>15</v>
      </c>
      <c r="E57" s="305"/>
      <c r="F57" s="131">
        <v>-1524395.48</v>
      </c>
      <c r="I57" s="306" t="s">
        <v>16</v>
      </c>
      <c r="J57" s="307"/>
      <c r="K57" s="308">
        <f>F59+F60+F61</f>
        <v>393764.05999999994</v>
      </c>
      <c r="L57" s="309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10">
        <f>-C4</f>
        <v>-373948.72</v>
      </c>
      <c r="L59" s="311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12" t="s">
        <v>21</v>
      </c>
      <c r="E61" s="313"/>
      <c r="F61" s="151">
        <v>223528.9</v>
      </c>
      <c r="I61" s="314" t="s">
        <v>22</v>
      </c>
      <c r="J61" s="315"/>
      <c r="K61" s="316">
        <f>K57+K59</f>
        <v>19815.339999999967</v>
      </c>
      <c r="L61" s="316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R3:R4"/>
    <mergeCell ref="E4:F4"/>
    <mergeCell ref="H4:I4"/>
    <mergeCell ref="P4:Q4"/>
    <mergeCell ref="D56:E56"/>
    <mergeCell ref="N49:N50"/>
    <mergeCell ref="H55:I55"/>
    <mergeCell ref="K55:L55"/>
    <mergeCell ref="M55:N55"/>
    <mergeCell ref="B1:B2"/>
    <mergeCell ref="C1:M1"/>
    <mergeCell ref="B3:C3"/>
    <mergeCell ref="H3:I3"/>
    <mergeCell ref="M49:M50"/>
    <mergeCell ref="D57:E57"/>
    <mergeCell ref="I57:J57"/>
    <mergeCell ref="K57:L57"/>
    <mergeCell ref="K59:L59"/>
    <mergeCell ref="D61:E61"/>
    <mergeCell ref="I61:J61"/>
    <mergeCell ref="K61:L6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17"/>
      <c r="C1" s="319" t="s">
        <v>61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4"/>
      <c r="H2" s="6"/>
      <c r="I2" s="7"/>
      <c r="J2" s="8"/>
      <c r="L2" s="3"/>
      <c r="M2" s="7"/>
      <c r="N2" s="9"/>
    </row>
    <row r="3" spans="1:21" ht="21.75" thickBot="1" x14ac:dyDescent="0.35">
      <c r="B3" s="321" t="s">
        <v>0</v>
      </c>
      <c r="C3" s="322"/>
      <c r="D3" s="10"/>
      <c r="E3" s="11"/>
      <c r="F3" s="11"/>
      <c r="H3" s="323" t="s">
        <v>1</v>
      </c>
      <c r="I3" s="323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28" t="s">
        <v>4</v>
      </c>
      <c r="F4" s="329"/>
      <c r="H4" s="330" t="s">
        <v>5</v>
      </c>
      <c r="I4" s="331"/>
      <c r="J4" s="18"/>
      <c r="K4" s="19"/>
      <c r="L4" s="20"/>
      <c r="M4" s="21" t="s">
        <v>6</v>
      </c>
      <c r="N4" s="22" t="s">
        <v>7</v>
      </c>
      <c r="P4" s="344" t="s">
        <v>8</v>
      </c>
      <c r="Q4" s="345"/>
      <c r="R4" s="343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24">
        <f>SUM(M5:M39)</f>
        <v>2238523</v>
      </c>
      <c r="N45" s="335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25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90767.040000000008</v>
      </c>
      <c r="L51" s="340"/>
      <c r="M51" s="341">
        <f>N45+M45</f>
        <v>2335781</v>
      </c>
      <c r="N51" s="342"/>
      <c r="P51" s="36"/>
      <c r="Q51" s="9"/>
    </row>
    <row r="52" spans="1:17" ht="15.75" x14ac:dyDescent="0.25">
      <c r="D52" s="334" t="s">
        <v>14</v>
      </c>
      <c r="E52" s="334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05" t="s">
        <v>15</v>
      </c>
      <c r="E53" s="305"/>
      <c r="F53" s="131">
        <v>-2224189.7400000002</v>
      </c>
      <c r="I53" s="306" t="s">
        <v>16</v>
      </c>
      <c r="J53" s="307"/>
      <c r="K53" s="308">
        <f>F55+F56+F57</f>
        <v>296963.76999999973</v>
      </c>
      <c r="L53" s="309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10">
        <f>-C4</f>
        <v>-223528.9</v>
      </c>
      <c r="L55" s="311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12" t="s">
        <v>21</v>
      </c>
      <c r="E57" s="313"/>
      <c r="F57" s="151">
        <v>230554.55</v>
      </c>
      <c r="I57" s="314" t="s">
        <v>22</v>
      </c>
      <c r="J57" s="315"/>
      <c r="K57" s="316">
        <f>K53+K55</f>
        <v>73434.869999999733</v>
      </c>
      <c r="L57" s="316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J64" sqref="J63:J64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17"/>
      <c r="C1" s="319" t="s">
        <v>115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21" t="s">
        <v>0</v>
      </c>
      <c r="C3" s="322"/>
      <c r="D3" s="10"/>
      <c r="E3" s="11"/>
      <c r="F3" s="11"/>
      <c r="H3" s="323" t="s">
        <v>1</v>
      </c>
      <c r="I3" s="323"/>
      <c r="K3" s="13"/>
      <c r="L3" s="13"/>
      <c r="M3" s="6"/>
      <c r="R3" s="326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44" t="s">
        <v>8</v>
      </c>
      <c r="Q4" s="345"/>
      <c r="R4" s="343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24">
        <f>SUM(M5:M39)</f>
        <v>2689952</v>
      </c>
      <c r="N45" s="335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25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425400.67</v>
      </c>
      <c r="L51" s="340"/>
      <c r="M51" s="341">
        <f>N45+M45</f>
        <v>2751374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05" t="s">
        <v>15</v>
      </c>
      <c r="E53" s="305"/>
      <c r="F53" s="131">
        <v>-2879446.04</v>
      </c>
      <c r="I53" s="306" t="s">
        <v>16</v>
      </c>
      <c r="J53" s="307"/>
      <c r="K53" s="346">
        <f>F55+F56+F57</f>
        <v>-42041.369999999937</v>
      </c>
      <c r="L53" s="347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-415321.70999999996</v>
      </c>
      <c r="H55" s="23"/>
      <c r="I55" s="146" t="s">
        <v>18</v>
      </c>
      <c r="J55" s="147"/>
      <c r="K55" s="348">
        <f>-C4</f>
        <v>-230554.55</v>
      </c>
      <c r="L55" s="349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12" t="s">
        <v>21</v>
      </c>
      <c r="E57" s="313"/>
      <c r="F57" s="151">
        <v>341192.34</v>
      </c>
      <c r="I57" s="350" t="s">
        <v>170</v>
      </c>
      <c r="J57" s="351"/>
      <c r="K57" s="352">
        <f>K53+K55</f>
        <v>-272595.91999999993</v>
      </c>
      <c r="L57" s="35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B48" sqref="B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6">
        <v>45012</v>
      </c>
      <c r="B44" s="248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2879446.0400000005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2879446.0400000005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2879446.0400000005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2879446.0400000005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2879446.0400000005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2879446.0400000005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2879446.0400000005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2879446.0400000005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2879446.0400000005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2879446.0400000005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2879446.0400000005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2879446.0400000005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2879446.0400000005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2879446.0400000005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2879446.0400000005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2879446.0400000005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2879446.0400000005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2879446.0400000005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2879446.0400000005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2879446.0400000005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2879446.0400000005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2879446.0400000005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2879446.0400000005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2879446.0400000005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2879446.0400000005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2879446.0400000005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2879446.0400000005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2879446.0400000005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2879446.0400000005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2879446.0400000005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2879446.0400000005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2879446.0400000005</v>
      </c>
    </row>
    <row r="79" spans="1:6" ht="19.5" thickBot="1" x14ac:dyDescent="0.35">
      <c r="A79" s="201"/>
      <c r="B79" s="202"/>
      <c r="C79" s="203">
        <f>SUM(C3:C78)</f>
        <v>2879446.0400000005</v>
      </c>
      <c r="D79" s="175"/>
      <c r="E79" s="204">
        <f>SUM(E3:E78)</f>
        <v>0</v>
      </c>
      <c r="F79" s="205">
        <f>F78</f>
        <v>2879446.0400000005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tabSelected="1"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5" sqref="F45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17"/>
      <c r="C1" s="319" t="s">
        <v>171</v>
      </c>
      <c r="D1" s="320"/>
      <c r="E1" s="320"/>
      <c r="F1" s="320"/>
      <c r="G1" s="320"/>
      <c r="H1" s="320"/>
      <c r="I1" s="320"/>
      <c r="J1" s="320"/>
      <c r="K1" s="320"/>
      <c r="L1" s="320"/>
      <c r="M1" s="320"/>
    </row>
    <row r="2" spans="1:21" ht="16.5" thickBot="1" x14ac:dyDescent="0.3">
      <c r="B2" s="318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21" t="s">
        <v>0</v>
      </c>
      <c r="C3" s="322"/>
      <c r="D3" s="10"/>
      <c r="E3" s="11"/>
      <c r="F3" s="11"/>
      <c r="H3" s="323" t="s">
        <v>1</v>
      </c>
      <c r="I3" s="323"/>
      <c r="K3" s="13"/>
      <c r="L3" s="13"/>
      <c r="M3" s="6"/>
      <c r="R3" s="353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28" t="s">
        <v>4</v>
      </c>
      <c r="F4" s="329"/>
      <c r="H4" s="330" t="s">
        <v>5</v>
      </c>
      <c r="I4" s="331"/>
      <c r="J4" s="255"/>
      <c r="K4" s="256"/>
      <c r="L4" s="16"/>
      <c r="M4" s="21" t="s">
        <v>6</v>
      </c>
      <c r="N4" s="22" t="s">
        <v>7</v>
      </c>
      <c r="P4" s="344" t="s">
        <v>8</v>
      </c>
      <c r="Q4" s="345"/>
      <c r="R4" s="354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58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59"/>
      <c r="L43" s="281">
        <v>43500</v>
      </c>
      <c r="M43" s="33">
        <v>0</v>
      </c>
      <c r="N43" s="34">
        <v>0</v>
      </c>
      <c r="O43" s="35"/>
      <c r="P43" s="240">
        <f t="shared" si="0"/>
        <v>43500</v>
      </c>
      <c r="Q43" s="241">
        <f t="shared" si="2"/>
        <v>43500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>
        <v>45050</v>
      </c>
      <c r="K45" s="360" t="s">
        <v>228</v>
      </c>
      <c r="L45" s="281">
        <v>1884.05</v>
      </c>
      <c r="M45" s="324">
        <f>SUM(M5:M39)</f>
        <v>2488709</v>
      </c>
      <c r="N45" s="335">
        <f>SUM(N5:N39)</f>
        <v>78710</v>
      </c>
      <c r="P45" s="98">
        <f t="shared" si="0"/>
        <v>2569303.0499999998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61" t="s">
        <v>229</v>
      </c>
      <c r="L46" s="281">
        <v>34015</v>
      </c>
      <c r="M46" s="325"/>
      <c r="N46" s="336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149077.64000000001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37" t="s">
        <v>13</v>
      </c>
      <c r="I51" s="338"/>
      <c r="J51" s="135"/>
      <c r="K51" s="339">
        <f>I49+L49</f>
        <v>153004.14000000001</v>
      </c>
      <c r="L51" s="340"/>
      <c r="M51" s="341">
        <f>N45+M45</f>
        <v>2567419</v>
      </c>
      <c r="N51" s="342"/>
      <c r="P51" s="36"/>
      <c r="Q51" s="9"/>
    </row>
    <row r="52" spans="1:17" x14ac:dyDescent="0.25">
      <c r="D52" s="334" t="s">
        <v>14</v>
      </c>
      <c r="E52" s="334"/>
      <c r="F52" s="136">
        <f>F49-K51-C49</f>
        <v>2451479.86</v>
      </c>
      <c r="I52" s="137"/>
      <c r="J52" s="138"/>
      <c r="P52" s="36"/>
      <c r="Q52" s="9"/>
    </row>
    <row r="53" spans="1:17" x14ac:dyDescent="0.25">
      <c r="D53" s="305" t="s">
        <v>15</v>
      </c>
      <c r="E53" s="305"/>
      <c r="F53" s="131">
        <v>-2383939.5299999998</v>
      </c>
      <c r="I53" s="306" t="s">
        <v>16</v>
      </c>
      <c r="J53" s="307"/>
      <c r="K53" s="346">
        <f>F55+F56+F57</f>
        <v>462089.03000000009</v>
      </c>
      <c r="L53" s="347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67540.330000000075</v>
      </c>
      <c r="H55" s="23"/>
      <c r="I55" s="146" t="s">
        <v>18</v>
      </c>
      <c r="J55" s="147"/>
      <c r="K55" s="348">
        <f>-C4</f>
        <v>-341192.34</v>
      </c>
      <c r="L55" s="349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>
        <v>45050</v>
      </c>
      <c r="D57" s="312" t="s">
        <v>21</v>
      </c>
      <c r="E57" s="313"/>
      <c r="F57" s="151">
        <v>394548.7</v>
      </c>
      <c r="I57" s="355" t="s">
        <v>22</v>
      </c>
      <c r="J57" s="356"/>
      <c r="K57" s="357">
        <f>K53+K55</f>
        <v>120896.69000000006</v>
      </c>
      <c r="L57" s="357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49" workbookViewId="0">
      <selection activeCell="D51" sqref="D51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105806.2</v>
      </c>
      <c r="D29" s="181"/>
      <c r="E29" s="149"/>
      <c r="F29" s="183">
        <f t="shared" si="0"/>
        <v>1368015.03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1435732.6300000001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1544041.11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1555900.01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1653799.57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1759173.1300000001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1763705.7300000002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1837150.2500000002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1909130.9900000002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1953421.1900000002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2080298.0100000002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2083752.2100000002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2105164.5100000002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2111674.0100000002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2121217.9300000002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2212540.0300000003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2248486.33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2383939.5300000003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2383939.5300000003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2383939.5300000003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2383939.5300000003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2383939.5300000003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2383939.5300000003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2383939.5300000003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2383939.5300000003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2383939.5300000003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2383939.5300000003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2383939.5300000003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2383939.5300000003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2383939.5300000003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2383939.5300000003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2383939.5300000003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2383939.5300000003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2383939.5300000003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2383939.5300000003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2383939.5300000003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2383939.5300000003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2383939.5300000003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2383939.5300000003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2383939.5300000003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2383939.5300000003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2383939.5300000003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2383939.5300000003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2383939.5300000003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2383939.5300000003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2383939.5300000003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2383939.5300000003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2383939.5300000003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2383939.5300000003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2383939.5300000003</v>
      </c>
    </row>
    <row r="79" spans="1:6" ht="19.5" thickBot="1" x14ac:dyDescent="0.35">
      <c r="A79" s="201"/>
      <c r="B79" s="202"/>
      <c r="C79" s="203">
        <f>SUM(C3:C78)</f>
        <v>2383939.5300000003</v>
      </c>
      <c r="D79" s="175"/>
      <c r="E79" s="204">
        <f>SUM(E3:E78)</f>
        <v>0</v>
      </c>
      <c r="F79" s="205">
        <f>F78</f>
        <v>2383939.5300000003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2023-04-28T14:40:13Z</cp:lastPrinted>
  <dcterms:created xsi:type="dcterms:W3CDTF">2023-02-07T18:40:23Z</dcterms:created>
  <dcterms:modified xsi:type="dcterms:W3CDTF">2023-05-24T15:32:11Z</dcterms:modified>
</cp:coreProperties>
</file>