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99" i="7" l="1"/>
  <c r="F2795" i="7"/>
  <c r="F2412" i="7"/>
  <c r="F2456" i="6"/>
  <c r="F2931" i="7" l="1"/>
  <c r="F1342" i="5"/>
  <c r="F2712" i="7"/>
  <c r="F1582" i="7"/>
  <c r="F1558" i="7" l="1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1392" i="1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<sst xmlns="http://schemas.openxmlformats.org/spreadsheetml/2006/main" count="71165" uniqueCount="24632">
  <si>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</si>
  <si>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</si>
  <si>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</si>
  <si>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</si>
  <si>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</si>
  <si>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</si>
  <si>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</si>
  <si>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</si>
  <si>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</si>
  <si>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</si>
  <si>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</si>
  <si>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</si>
  <si>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</si>
  <si>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</si>
  <si>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</si>
  <si>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</si>
  <si>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</si>
  <si>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</si>
  <si>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</si>
  <si>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</si>
  <si>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</si>
  <si>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</si>
  <si>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</si>
  <si>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</si>
  <si>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</si>
  <si>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</si>
  <si>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</si>
  <si>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</si>
  <si>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</si>
  <si>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</si>
  <si>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</si>
  <si>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</si>
  <si>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</si>
  <si>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</si>
  <si>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</si>
  <si>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</si>
  <si>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</si>
  <si>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</si>
  <si>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</si>
  <si>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</si>
  <si>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</si>
  <si>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</si>
  <si>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</si>
  <si>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</si>
  <si>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</si>
  <si>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</si>
  <si>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</si>
  <si>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</si>
  <si>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</si>
  <si>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</si>
  <si>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</si>
  <si>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</si>
  <si>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</si>
  <si>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</si>
  <si>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</si>
  <si>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</si>
  <si>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</si>
  <si>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</si>
  <si>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</si>
  <si>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</si>
  <si>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</si>
  <si>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</si>
  <si>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</si>
  <si>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</si>
  <si>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</si>
  <si>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</si>
  <si>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</si>
  <si>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</si>
  <si>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</si>
  <si>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</si>
  <si>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</si>
  <si>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</si>
  <si>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</si>
  <si>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</si>
  <si>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</si>
  <si>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</si>
  <si>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</si>
  <si>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</si>
  <si>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</si>
  <si>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</si>
  <si>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</si>
  <si>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</si>
  <si>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</si>
  <si>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</si>
  <si>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</si>
  <si>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</si>
  <si>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</si>
  <si>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</si>
  <si>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</si>
  <si>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</si>
  <si>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</si>
  <si>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</si>
  <si>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</si>
  <si>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</si>
  <si>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</si>
  <si>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</si>
  <si>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</si>
  <si>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</si>
  <si>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</si>
  <si>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</si>
  <si>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</si>
  <si>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</si>
  <si>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</si>
  <si>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</si>
  <si>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</si>
  <si>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</si>
  <si>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</si>
  <si>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</si>
  <si>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</si>
  <si>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</si>
  <si>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</si>
  <si>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</si>
  <si>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</si>
  <si>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</si>
  <si>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</si>
  <si>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</si>
  <si>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</si>
  <si>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</si>
  <si>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</si>
  <si>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</si>
  <si>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</si>
  <si>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</si>
  <si>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</si>
  <si>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</si>
  <si>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</si>
  <si>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</si>
  <si>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</si>
  <si>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</si>
  <si>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</si>
  <si>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</si>
  <si>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</si>
  <si>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</si>
  <si>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</si>
  <si>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</si>
  <si>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</si>
  <si>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</si>
  <si>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</si>
  <si>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</si>
  <si>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</si>
  <si>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</si>
  <si>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</si>
  <si>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</si>
  <si>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</si>
  <si>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</si>
  <si>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</si>
  <si>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</si>
  <si>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</si>
  <si>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</si>
  <si>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</si>
  <si>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</si>
  <si>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</si>
  <si>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</si>
  <si>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</si>
  <si>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</si>
  <si>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</si>
  <si>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</si>
  <si>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</si>
  <si>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</si>
  <si>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</si>
  <si>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</si>
  <si>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</si>
  <si>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</si>
  <si>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</si>
  <si>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</si>
  <si>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</si>
  <si>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</si>
  <si>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</si>
  <si>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</si>
  <si>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</si>
  <si>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</si>
  <si>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</si>
  <si>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</si>
  <si>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</si>
  <si>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</si>
  <si>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</si>
  <si>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</si>
  <si>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</si>
  <si>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</si>
  <si>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</si>
  <si>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</si>
  <si>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</si>
  <si>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</si>
  <si>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</si>
  <si>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</si>
  <si>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</si>
  <si>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</si>
  <si>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</si>
  <si>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</si>
  <si>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</si>
  <si>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</si>
  <si>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</si>
  <si>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</si>
  <si>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</si>
  <si>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</si>
  <si>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</si>
  <si>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</si>
  <si>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</si>
  <si>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</si>
  <si>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</si>
  <si>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</si>
  <si>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</si>
  <si>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</si>
  <si>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</si>
  <si>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</si>
  <si>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</si>
  <si>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</si>
  <si>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</si>
  <si>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</si>
  <si>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</si>
  <si>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</si>
  <si>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</si>
  <si>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</si>
  <si>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</si>
  <si>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</si>
  <si>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</si>
  <si>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</si>
  <si>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</si>
  <si>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</si>
  <si>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</si>
  <si>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</si>
  <si>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</si>
  <si>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</si>
  <si>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</si>
  <si>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</si>
  <si>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</si>
  <si>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</si>
  <si>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</si>
  <si>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</si>
  <si>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</si>
  <si>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</si>
  <si>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</si>
  <si>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</si>
  <si>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</si>
  <si>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</si>
  <si>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</si>
  <si>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</si>
  <si>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</si>
  <si>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</si>
  <si>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</si>
  <si>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</si>
  <si>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</si>
  <si>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</si>
  <si>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</si>
  <si>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</si>
  <si>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</si>
  <si>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</si>
  <si>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</si>
  <si>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</si>
  <si>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</si>
  <si>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</si>
  <si>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</si>
  <si>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</si>
  <si>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</si>
  <si>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</si>
  <si>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</si>
  <si>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</si>
  <si>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</si>
  <si>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</si>
  <si>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</si>
  <si>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</si>
  <si>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</si>
  <si>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</si>
  <si>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</si>
  <si>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</si>
  <si>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</si>
  <si>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</si>
  <si>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</si>
  <si>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</si>
  <si>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</si>
  <si>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</si>
  <si>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</si>
  <si>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</si>
  <si>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</si>
  <si>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</si>
  <si>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</si>
  <si>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</si>
  <si>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</si>
  <si>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</si>
  <si>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</si>
  <si>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</si>
  <si>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</si>
  <si>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</si>
  <si>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</si>
  <si>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</si>
  <si>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</si>
  <si>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</si>
  <si>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</si>
  <si>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</si>
  <si>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</si>
  <si>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</si>
  <si>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</si>
  <si>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</si>
  <si>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</si>
  <si>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</si>
  <si>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</si>
  <si>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</si>
  <si>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</si>
  <si>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</si>
  <si>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</si>
  <si>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</si>
  <si>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</si>
  <si>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</si>
  <si>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</si>
  <si>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</si>
  <si>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</si>
  <si>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</si>
  <si>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</si>
  <si>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</si>
  <si>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</si>
  <si>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</si>
  <si>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</si>
  <si>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</si>
  <si>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</si>
  <si>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</si>
  <si>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</si>
  <si>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</si>
  <si>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</si>
  <si>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</si>
  <si>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</si>
  <si>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</si>
  <si>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</si>
  <si>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</si>
  <si>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</si>
  <si>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</si>
  <si>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</si>
  <si>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</si>
  <si>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</si>
  <si>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</si>
  <si>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</si>
  <si>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</si>
  <si>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</si>
  <si>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</si>
  <si>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</si>
  <si>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</si>
  <si>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</si>
  <si>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</si>
  <si>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</si>
  <si>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</si>
  <si>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</si>
  <si>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</si>
  <si>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</si>
  <si>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</si>
  <si>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</si>
  <si>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</si>
  <si>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</si>
  <si>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</si>
  <si>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</si>
  <si>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</si>
  <si>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</si>
  <si>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</si>
  <si>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</si>
  <si>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</si>
  <si>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</si>
  <si>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</si>
  <si>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</si>
  <si>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</si>
  <si>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</si>
  <si>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</si>
  <si>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</si>
  <si>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</si>
  <si>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</si>
  <si>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</si>
  <si>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</si>
  <si>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</si>
  <si>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</si>
  <si>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</si>
  <si>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</si>
  <si>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</si>
  <si>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</si>
  <si>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</si>
  <si>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</si>
  <si>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</si>
  <si>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</si>
  <si>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</si>
  <si>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</si>
  <si>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</si>
  <si>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</si>
  <si>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</si>
  <si>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</si>
  <si>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</si>
  <si>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</si>
  <si>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</si>
  <si>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</si>
  <si>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</si>
  <si>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</si>
  <si>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</si>
  <si>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</si>
  <si>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</si>
  <si>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</si>
  <si>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</si>
  <si>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</si>
  <si>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</si>
  <si>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</si>
  <si>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</si>
  <si>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</si>
  <si>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</si>
  <si>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</si>
  <si>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</si>
  <si>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</si>
  <si>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</si>
  <si>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</si>
  <si>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</si>
  <si>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</si>
  <si>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</si>
  <si>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</si>
  <si>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</si>
  <si>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</si>
  <si>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</si>
  <si>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</si>
  <si>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</si>
  <si>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</si>
  <si>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</si>
  <si>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</si>
  <si>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</si>
  <si>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</si>
  <si>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</si>
  <si>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</si>
  <si>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</si>
  <si>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</si>
  <si>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</si>
  <si>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</si>
  <si>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</si>
  <si>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</si>
  <si>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</si>
  <si>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</si>
  <si>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</si>
  <si>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</si>
  <si>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</si>
  <si>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</si>
  <si>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</si>
  <si>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</si>
  <si>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</si>
  <si>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</si>
  <si>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</si>
  <si>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</si>
  <si>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</si>
  <si>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</si>
  <si>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</si>
  <si>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</si>
  <si>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</si>
  <si>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</si>
  <si>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</si>
  <si>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</si>
  <si>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</si>
  <si>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</si>
  <si>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</si>
  <si>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</si>
  <si>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</si>
  <si>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</si>
  <si>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</si>
  <si>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</si>
  <si>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</si>
  <si>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</si>
  <si>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</si>
  <si>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</si>
  <si>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</si>
  <si>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</si>
  <si>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</si>
  <si>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</si>
  <si>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</si>
  <si>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</si>
  <si>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</si>
  <si>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</si>
  <si>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</si>
  <si>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</si>
  <si>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</si>
  <si>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</si>
  <si>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</si>
  <si>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</si>
  <si>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</si>
  <si>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</si>
  <si>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</si>
  <si>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</si>
  <si>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</si>
  <si>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</si>
  <si>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</si>
  <si>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</si>
  <si>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</si>
  <si>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</si>
  <si>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</si>
  <si>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</si>
  <si>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</si>
  <si>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</si>
  <si>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</si>
  <si>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</si>
  <si>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</si>
  <si>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</si>
  <si>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</si>
  <si>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</si>
  <si>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</si>
  <si>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</si>
  <si>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</si>
  <si>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</si>
  <si>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</si>
  <si>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</si>
  <si>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</si>
  <si>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</si>
  <si>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</si>
  <si>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</si>
  <si>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</si>
  <si>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</si>
  <si>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</si>
  <si>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</si>
  <si>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</si>
  <si>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</si>
  <si>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</si>
  <si>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</si>
  <si>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</si>
  <si>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</si>
  <si>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</si>
  <si>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</si>
  <si>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</si>
  <si>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</si>
  <si>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</si>
  <si>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</si>
  <si>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</si>
  <si>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</si>
  <si>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</si>
  <si>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</si>
  <si>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</si>
  <si>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</si>
  <si>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</si>
  <si>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</si>
  <si>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</si>
  <si>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</si>
  <si>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</si>
  <si>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</si>
  <si>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</si>
  <si>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</si>
  <si>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</si>
  <si>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</si>
  <si>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</si>
  <si>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</si>
  <si>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</si>
  <si>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</si>
  <si>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</si>
  <si>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</si>
  <si>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</si>
  <si>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</si>
  <si>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</si>
  <si>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</si>
  <si>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</si>
  <si>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</si>
  <si>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</si>
  <si>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</si>
  <si>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</si>
  <si>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</si>
  <si>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</si>
  <si>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</si>
  <si>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</si>
  <si>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</si>
  <si>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</si>
  <si>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</si>
  <si>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</si>
  <si>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</si>
  <si>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</si>
  <si>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</si>
  <si>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</si>
  <si>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</si>
  <si>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</si>
  <si>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</si>
  <si>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</si>
  <si>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</si>
  <si>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</si>
  <si>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</si>
  <si>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</si>
  <si>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</si>
  <si>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</si>
  <si>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</si>
  <si>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</si>
  <si>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</si>
  <si>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</si>
  <si>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</si>
  <si>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</si>
  <si>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</si>
  <si>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</si>
  <si>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</si>
  <si>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</si>
  <si>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</si>
  <si>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</si>
  <si>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</si>
  <si>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</si>
  <si>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</si>
  <si>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</si>
  <si>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</si>
  <si>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</si>
  <si>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</si>
  <si>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</si>
  <si>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</si>
  <si>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</si>
  <si>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</si>
  <si>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</si>
  <si>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</si>
  <si>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</si>
  <si>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</si>
  <si>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</si>
  <si>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</si>
  <si>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</si>
  <si>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</si>
  <si>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</si>
  <si>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</si>
  <si>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</si>
  <si>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</si>
  <si>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</si>
  <si>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</si>
  <si>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</si>
  <si>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</si>
  <si>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</si>
  <si>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</si>
  <si>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</si>
  <si>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</si>
  <si>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</si>
  <si>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</si>
  <si>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</si>
  <si>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</si>
  <si>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</si>
  <si>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</si>
  <si>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</si>
  <si>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</si>
  <si>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</si>
  <si>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</si>
  <si>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</si>
  <si>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</si>
  <si>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</si>
  <si>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</si>
  <si>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</si>
  <si>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</si>
  <si>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</si>
  <si>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</si>
  <si>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</si>
  <si>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</si>
  <si>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</si>
  <si>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</si>
  <si>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</si>
  <si>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</si>
  <si>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</si>
  <si>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</si>
  <si>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</si>
  <si>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</si>
  <si>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</si>
  <si>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</si>
  <si>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</si>
  <si>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</si>
  <si>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</si>
  <si>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</si>
  <si>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</si>
  <si>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</si>
  <si>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</si>
  <si>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</si>
  <si>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</si>
  <si>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</si>
  <si>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</si>
  <si>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</si>
  <si>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</si>
  <si>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</si>
  <si>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</si>
  <si>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</si>
  <si>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</si>
  <si>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</si>
  <si>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</si>
  <si>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</si>
  <si>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</si>
  <si>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</si>
  <si>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</si>
  <si>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</si>
  <si>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</si>
  <si>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</si>
  <si>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</si>
  <si>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</si>
  <si>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</si>
  <si>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</si>
  <si>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</si>
  <si>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</si>
  <si>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</si>
  <si>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</si>
  <si>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</si>
  <si>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</si>
  <si>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</si>
  <si>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</si>
  <si>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</si>
  <si>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</si>
  <si>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</si>
  <si>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</si>
  <si>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</si>
  <si>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</si>
  <si>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</si>
  <si>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</si>
  <si>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</si>
  <si>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</si>
  <si>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</si>
  <si>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</si>
  <si>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</si>
  <si>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</si>
  <si>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</si>
  <si>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</si>
  <si>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</si>
  <si>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</si>
  <si>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</si>
  <si>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</si>
  <si>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</si>
  <si>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</si>
  <si>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</si>
  <si>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</si>
  <si>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</si>
  <si>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</si>
  <si>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</si>
  <si>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</si>
  <si>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</si>
  <si>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</si>
  <si>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</si>
  <si>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</si>
  <si>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</si>
  <si>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</si>
  <si>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</si>
  <si>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</si>
  <si>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</si>
  <si>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</si>
  <si>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</si>
  <si>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</si>
  <si>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</si>
  <si>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</si>
  <si>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</si>
  <si>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</si>
  <si>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</si>
  <si>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</si>
  <si>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</si>
  <si>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</si>
  <si>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</si>
  <si>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</si>
  <si>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</si>
  <si>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</si>
  <si>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</si>
  <si>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</si>
  <si>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</si>
  <si>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</si>
  <si>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</si>
  <si>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</si>
  <si>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</si>
  <si>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</si>
  <si>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</si>
  <si>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</si>
  <si>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</si>
  <si>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</si>
  <si>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</si>
  <si>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</si>
  <si>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</si>
  <si>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</si>
  <si>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</si>
  <si>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</si>
  <si>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</si>
  <si>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</si>
  <si>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</si>
  <si>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</si>
  <si>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</si>
  <si>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</si>
  <si>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</si>
  <si>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</si>
  <si>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</si>
  <si>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</si>
  <si>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</si>
  <si>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</si>
  <si>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</si>
  <si>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</si>
  <si>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</si>
  <si>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</si>
  <si>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</si>
  <si>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</si>
  <si>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</si>
  <si>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</si>
  <si>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</si>
  <si>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</si>
  <si>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</si>
  <si>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</si>
  <si>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</si>
  <si>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</si>
  <si>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</si>
  <si>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</si>
  <si>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</si>
  <si>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</si>
  <si>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</si>
  <si>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</si>
  <si>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</si>
  <si>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</si>
  <si>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</si>
  <si>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</si>
  <si>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</si>
  <si>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</si>
  <si>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</si>
  <si>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</si>
  <si>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</si>
  <si>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</si>
  <si>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</si>
  <si>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</si>
  <si>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</si>
  <si>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</si>
  <si>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</si>
  <si>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</si>
  <si>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</si>
  <si>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</si>
  <si>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</si>
  <si>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</si>
  <si>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</si>
  <si>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</si>
  <si>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</si>
  <si>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</si>
  <si>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</si>
  <si>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</si>
  <si>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</si>
  <si>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</si>
  <si>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</si>
  <si>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</si>
  <si>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</si>
  <si>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</si>
  <si>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</si>
  <si>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</si>
  <si>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</si>
  <si>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</si>
  <si>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</si>
  <si>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</si>
  <si>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</si>
  <si>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</si>
  <si>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</si>
  <si>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</si>
  <si>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</si>
  <si>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</si>
  <si>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</si>
  <si>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</si>
  <si>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</si>
  <si>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</si>
  <si>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</si>
  <si>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</si>
  <si>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</si>
  <si>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</si>
  <si>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</si>
  <si>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</si>
  <si>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</si>
  <si>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</si>
  <si>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</si>
  <si>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</si>
  <si>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</si>
  <si>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</si>
  <si>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</si>
  <si>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</si>
  <si>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</si>
  <si>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</si>
  <si>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</si>
  <si>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</si>
  <si>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</si>
  <si>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</si>
  <si>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</si>
  <si>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</si>
  <si>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</si>
  <si>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</si>
  <si>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</si>
  <si>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</si>
  <si>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</si>
  <si>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</si>
  <si>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</si>
  <si>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</si>
  <si>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</si>
  <si>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</si>
  <si>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</si>
  <si>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</si>
  <si>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</si>
  <si>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</si>
  <si>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</si>
  <si>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</si>
  <si>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</si>
  <si>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</si>
  <si>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</si>
  <si>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</si>
  <si>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</si>
  <si>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</si>
  <si>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</si>
  <si>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</si>
  <si>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</si>
  <si>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</si>
  <si>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</si>
  <si>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</si>
  <si>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</si>
  <si>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</si>
  <si>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</si>
  <si>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</si>
  <si>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</si>
  <si>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</si>
  <si>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</si>
  <si>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</si>
  <si>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</si>
  <si>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</si>
  <si>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</si>
  <si>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</si>
  <si>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</si>
  <si>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</si>
  <si>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</si>
  <si>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</si>
  <si>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</si>
  <si>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</si>
  <si>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</si>
  <si>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</si>
  <si>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</si>
  <si>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</si>
  <si>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</si>
  <si>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</si>
  <si>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</si>
  <si>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</si>
  <si>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</si>
  <si>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</si>
  <si>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</si>
  <si>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</si>
  <si>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</si>
  <si>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</si>
  <si>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</si>
  <si>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</si>
  <si>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</si>
  <si>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</si>
  <si>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</si>
  <si>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</si>
  <si>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</si>
  <si>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</si>
  <si>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</si>
  <si>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</si>
  <si>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</si>
  <si>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</si>
  <si>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</si>
  <si>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</si>
  <si>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</si>
  <si>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</si>
  <si>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</si>
  <si>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</si>
  <si>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</si>
  <si>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</si>
  <si>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</si>
  <si>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</si>
  <si>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</si>
  <si>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</si>
  <si>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</si>
  <si>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</si>
  <si>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</si>
  <si>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</si>
  <si>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</si>
  <si>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</si>
  <si>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</si>
  <si>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</si>
  <si>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</si>
  <si>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</si>
  <si>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</si>
  <si>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</si>
  <si>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</si>
  <si>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</si>
  <si>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</si>
  <si>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</si>
  <si>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</si>
  <si>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</si>
  <si>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</si>
  <si>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</si>
  <si>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</si>
  <si>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</si>
  <si>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</si>
  <si>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</si>
  <si>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</si>
  <si>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</si>
  <si>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</si>
  <si>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</si>
  <si>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</si>
  <si>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</si>
  <si>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</si>
  <si>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</si>
  <si>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</si>
  <si>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</si>
  <si>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</si>
  <si>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</si>
  <si>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</si>
  <si>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</si>
  <si>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</si>
  <si>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</si>
  <si>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</si>
  <si>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</si>
  <si>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</si>
  <si>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</si>
  <si>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</si>
  <si>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</si>
  <si>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</si>
  <si>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</si>
  <si>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</si>
  <si>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</si>
  <si>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</si>
  <si>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</si>
  <si>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</si>
  <si>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</si>
  <si>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</si>
  <si>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</si>
  <si>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</si>
  <si>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</si>
  <si>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</si>
  <si>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</si>
  <si>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</si>
  <si>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</si>
  <si>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</si>
  <si>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</si>
  <si>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</si>
  <si>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</si>
  <si>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</si>
  <si>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</si>
  <si>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</si>
  <si>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</si>
  <si>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</si>
  <si>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</si>
  <si>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</si>
  <si>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</si>
  <si>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</si>
  <si>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</si>
  <si>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</si>
  <si>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</si>
  <si>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</si>
  <si>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</si>
  <si>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</si>
  <si>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</si>
  <si>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</si>
  <si>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</si>
  <si>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</si>
  <si>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</si>
  <si>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</si>
  <si>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</si>
  <si>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</si>
  <si>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</si>
  <si>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</si>
  <si>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</si>
  <si>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</si>
  <si>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</si>
  <si>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</si>
  <si>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</si>
  <si>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</si>
  <si>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</si>
  <si>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</si>
  <si>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</si>
  <si>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</si>
  <si>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</si>
  <si>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</si>
  <si>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</si>
  <si>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</si>
  <si>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</si>
  <si>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</si>
  <si>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</si>
  <si>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</si>
  <si>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</si>
  <si>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</si>
  <si>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</si>
  <si>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</si>
  <si>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</si>
  <si>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</si>
  <si>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</si>
  <si>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</si>
  <si>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</si>
  <si>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</si>
  <si>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</si>
  <si>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</si>
  <si>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</si>
  <si>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</si>
  <si>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</si>
  <si>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</si>
  <si>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</si>
  <si>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</si>
  <si>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</si>
  <si>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</si>
  <si>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</si>
  <si>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</si>
  <si>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</si>
  <si>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</si>
  <si>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</si>
  <si>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</si>
  <si>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</si>
  <si>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</si>
  <si>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</si>
  <si>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</si>
  <si>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</si>
  <si>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</si>
  <si>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</si>
  <si>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</si>
  <si>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</si>
  <si>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</si>
  <si>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</si>
  <si>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</si>
  <si>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</si>
  <si>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</si>
  <si>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</si>
  <si>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</si>
  <si>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</si>
  <si>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</si>
  <si>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</si>
  <si>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</si>
  <si>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</si>
  <si>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</si>
  <si>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</si>
  <si>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</si>
  <si>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</si>
  <si>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</si>
  <si>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</si>
  <si>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</si>
  <si>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</si>
  <si>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</si>
  <si>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</si>
  <si>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</si>
  <si>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</si>
  <si>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</si>
  <si>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</si>
  <si>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</si>
  <si>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</si>
  <si>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</si>
  <si>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</si>
  <si>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</si>
  <si>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</si>
  <si>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</si>
  <si>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</si>
  <si>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</si>
  <si>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</si>
  <si>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</si>
  <si>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</si>
  <si>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</si>
  <si>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</si>
  <si>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</si>
  <si>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</si>
  <si>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</si>
  <si>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</si>
  <si>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</si>
  <si>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</si>
  <si>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</si>
  <si>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</si>
  <si>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</si>
  <si>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</si>
  <si>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</si>
  <si>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</si>
  <si>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</si>
  <si>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</si>
  <si>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</si>
  <si>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</si>
  <si>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</si>
  <si>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</si>
  <si>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</si>
  <si>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</si>
  <si>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</si>
  <si>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</si>
  <si>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</si>
  <si>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</si>
  <si>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</si>
  <si>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</si>
  <si>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</si>
  <si>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</si>
  <si>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</si>
  <si>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</si>
  <si>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</si>
  <si>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</si>
  <si>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</si>
  <si>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</si>
  <si>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</si>
  <si>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</si>
  <si>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</si>
  <si>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</si>
  <si>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</si>
  <si>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</si>
  <si>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</si>
  <si>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</si>
  <si>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</si>
  <si>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</si>
  <si>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</si>
  <si>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</si>
  <si>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</si>
  <si>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</si>
  <si>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</si>
  <si>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</si>
  <si>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</si>
  <si>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</si>
  <si>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</si>
  <si>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</si>
  <si>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</si>
  <si>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</si>
  <si>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</si>
  <si>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</si>
  <si>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</si>
  <si>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</si>
  <si>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</si>
  <si>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</si>
  <si>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</si>
  <si>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</si>
  <si>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</si>
  <si>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</si>
  <si>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</si>
  <si>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</si>
  <si>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</si>
  <si>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</si>
  <si>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</si>
  <si>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</si>
  <si>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</si>
  <si>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</si>
  <si>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</si>
  <si>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</si>
  <si>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</si>
  <si>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</si>
  <si>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</si>
  <si>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</si>
  <si>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</si>
  <si>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</si>
  <si>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</si>
  <si>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</si>
  <si>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</si>
  <si>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</si>
  <si>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</si>
  <si>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</si>
  <si>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</si>
  <si>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</si>
  <si>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</si>
  <si>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</si>
  <si>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</si>
  <si>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</si>
  <si>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</si>
  <si>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</si>
  <si>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</si>
  <si>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</si>
  <si>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</si>
  <si>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</si>
  <si>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</si>
  <si>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</si>
  <si>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</si>
  <si>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</si>
  <si>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</si>
  <si>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</si>
  <si>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</si>
  <si>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</si>
  <si>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</si>
  <si>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</si>
  <si>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</si>
  <si>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</si>
  <si>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</si>
  <si>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</si>
  <si>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</si>
  <si>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</si>
  <si>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</si>
  <si>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</si>
  <si>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</si>
  <si>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</si>
  <si>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</si>
  <si>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</si>
  <si>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</si>
  <si>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</si>
  <si>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</si>
  <si>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</si>
  <si>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</si>
  <si>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</si>
  <si>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</si>
  <si>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</si>
  <si>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</si>
  <si>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</si>
  <si>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</si>
  <si>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</si>
  <si>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</si>
  <si>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</si>
  <si>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</si>
  <si>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</si>
  <si>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</si>
  <si>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</si>
  <si>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</si>
  <si>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</si>
  <si>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</si>
  <si>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</si>
  <si>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</si>
  <si>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</si>
  <si>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</si>
  <si>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</si>
  <si>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</si>
  <si>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</si>
  <si>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</si>
  <si>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</si>
  <si>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</si>
  <si>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</si>
  <si>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</si>
  <si>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</si>
  <si>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</si>
  <si>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</si>
  <si>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</si>
  <si>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</si>
  <si>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</si>
  <si>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</si>
  <si>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</si>
  <si>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</si>
  <si>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</si>
  <si>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</si>
  <si>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</si>
  <si>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</si>
  <si>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</si>
  <si>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</si>
  <si>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</si>
  <si>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</si>
  <si>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</si>
  <si>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</si>
  <si>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</si>
  <si>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</si>
  <si>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</si>
  <si>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</si>
  <si>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</si>
  <si>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</si>
  <si>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</si>
  <si>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</si>
  <si>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</si>
  <si>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</si>
  <si>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</si>
  <si>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</si>
  <si>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</si>
  <si>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</si>
  <si>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</si>
  <si>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</si>
  <si>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</si>
  <si>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</si>
  <si>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</si>
  <si>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</si>
  <si>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</si>
  <si>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</si>
  <si>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</si>
  <si>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</si>
  <si>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</si>
  <si>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</si>
  <si>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</si>
  <si>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</si>
  <si>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</si>
  <si>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</si>
  <si>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</si>
  <si>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</si>
  <si>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</si>
  <si>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</si>
  <si>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</si>
  <si>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</si>
  <si>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</si>
  <si>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</si>
  <si>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</si>
  <si>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</si>
  <si>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</si>
  <si>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</si>
  <si>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</si>
  <si>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</si>
  <si>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</si>
  <si>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</si>
  <si>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</si>
  <si>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</si>
  <si>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</si>
  <si>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</si>
  <si>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</si>
  <si>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</si>
  <si>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</si>
  <si>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</si>
  <si>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</si>
  <si>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</si>
  <si>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</si>
  <si>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</si>
  <si>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</si>
  <si>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</si>
  <si>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</si>
  <si>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</si>
  <si>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</si>
  <si>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</si>
  <si>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</si>
  <si>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</si>
  <si>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</si>
  <si>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</si>
  <si>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</si>
  <si>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</si>
  <si>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</si>
  <si>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</si>
  <si>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</si>
  <si>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</si>
  <si>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</si>
  <si>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</si>
  <si>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</si>
  <si>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</si>
  <si>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</si>
  <si>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</si>
  <si>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</si>
  <si>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</si>
  <si>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</si>
  <si>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</si>
  <si>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</si>
  <si>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</si>
  <si>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</si>
  <si>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</si>
  <si>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</si>
  <si>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</si>
  <si>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</si>
  <si>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</si>
  <si>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</si>
  <si>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</si>
  <si>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</si>
  <si>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</si>
  <si>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</si>
  <si>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</si>
  <si>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</si>
  <si>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</si>
  <si>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</si>
  <si>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</si>
  <si>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</si>
  <si>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</si>
  <si>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</si>
  <si>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</si>
  <si>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</si>
  <si>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</si>
  <si>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</si>
  <si>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</si>
  <si>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</si>
  <si>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</si>
  <si>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</si>
  <si>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</si>
  <si>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</si>
  <si>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</si>
  <si>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</si>
  <si>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</si>
  <si>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</si>
  <si>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</si>
  <si>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</si>
  <si>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</si>
  <si>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</si>
  <si>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</si>
  <si>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</si>
  <si>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</si>
  <si>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</si>
  <si>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</si>
  <si>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</si>
  <si>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</si>
  <si>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</si>
  <si>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</si>
  <si>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</si>
  <si>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</si>
  <si>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</si>
  <si>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</si>
  <si>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</si>
  <si>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</si>
  <si>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</si>
  <si>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</si>
  <si>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</si>
  <si>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</si>
  <si>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</si>
  <si>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</si>
  <si>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</si>
  <si>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</si>
  <si>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</si>
  <si>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</si>
  <si>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</si>
  <si>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</si>
  <si>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</si>
  <si>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</si>
  <si>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</si>
  <si>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</si>
  <si>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</si>
  <si>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</si>
  <si>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</si>
  <si>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</si>
  <si>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</si>
  <si>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</si>
  <si>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</si>
  <si>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</si>
  <si>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</si>
  <si>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</si>
  <si>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</si>
  <si>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</si>
  <si>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</si>
  <si>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</si>
  <si>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</si>
  <si>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</si>
  <si>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</si>
  <si>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</si>
  <si>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</si>
  <si>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</si>
  <si>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</si>
  <si>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</si>
  <si>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</si>
  <si>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</si>
  <si>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</si>
  <si>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</si>
  <si>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</si>
  <si>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</si>
  <si>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</si>
  <si>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</si>
  <si>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</si>
  <si>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</si>
  <si>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</si>
  <si>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</si>
  <si>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</si>
  <si>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</si>
  <si>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</si>
  <si>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</si>
  <si>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</si>
  <si>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</si>
  <si>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</si>
  <si>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</si>
  <si>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</si>
  <si>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</si>
  <si>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</si>
  <si>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</si>
  <si>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</si>
  <si>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</si>
  <si>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</si>
  <si>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</si>
  <si>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</si>
  <si>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</si>
  <si>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</si>
  <si>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</si>
  <si>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</si>
  <si>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</si>
  <si>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</si>
  <si>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</si>
  <si>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</si>
  <si>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</si>
  <si>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</si>
  <si>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</si>
  <si>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</si>
  <si>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</si>
  <si>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</si>
  <si>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</si>
  <si>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</si>
  <si>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</si>
  <si>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</si>
  <si>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</si>
  <si>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</si>
  <si>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</si>
  <si>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</si>
  <si>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</si>
  <si>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</si>
  <si>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</si>
  <si>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</si>
  <si>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</si>
  <si>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</si>
  <si>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</si>
  <si>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</si>
  <si>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</si>
  <si>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</si>
  <si>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</si>
  <si>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</si>
  <si>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</si>
  <si>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</si>
  <si>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</si>
  <si>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</si>
  <si>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</si>
  <si>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</si>
  <si>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</si>
  <si>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</si>
  <si>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</si>
  <si>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</si>
  <si>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</si>
  <si>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</si>
  <si>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</si>
  <si>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</si>
  <si>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</si>
  <si>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</si>
  <si>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</si>
  <si>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</si>
  <si>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</si>
  <si>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</si>
  <si>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</si>
  <si>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</si>
  <si>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</si>
  <si>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</si>
  <si>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</si>
  <si>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</si>
  <si>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</si>
  <si>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</si>
  <si>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</si>
  <si>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</si>
  <si>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</si>
  <si>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</si>
  <si>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</si>
  <si>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</si>
  <si>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</si>
  <si>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</si>
  <si>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</si>
  <si>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</si>
  <si>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</si>
  <si>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</si>
  <si>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</si>
  <si>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</si>
  <si>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</si>
  <si>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</si>
  <si>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</si>
  <si>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</si>
  <si>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</si>
  <si>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</si>
  <si>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</si>
  <si>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</si>
  <si>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</si>
  <si>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</si>
  <si>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</si>
  <si>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</si>
  <si>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</si>
  <si>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</si>
  <si>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</si>
  <si>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</si>
  <si>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</si>
  <si>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</si>
  <si>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</si>
  <si>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</si>
  <si>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</si>
  <si>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</si>
  <si>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</si>
  <si>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</si>
  <si>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</si>
  <si>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</si>
  <si>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</si>
  <si>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</si>
  <si>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</si>
  <si>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</si>
  <si>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</si>
  <si>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</si>
  <si>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</si>
  <si>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</si>
  <si>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</si>
  <si>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</si>
  <si>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</si>
  <si>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</si>
  <si>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</si>
  <si>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</si>
  <si>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</si>
  <si>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</si>
  <si>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</si>
  <si>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</si>
  <si>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</si>
  <si>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</si>
  <si>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</si>
  <si>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</si>
  <si>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</si>
  <si>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</si>
  <si>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</si>
  <si>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</si>
  <si>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</si>
  <si>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</si>
  <si>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</si>
  <si>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</si>
  <si>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</si>
  <si>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</si>
  <si>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</si>
  <si>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</si>
  <si>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</si>
  <si>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</si>
  <si>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</si>
  <si>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</si>
  <si>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</si>
  <si>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</si>
  <si>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</si>
  <si>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</si>
  <si>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</si>
  <si>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</si>
  <si>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</si>
  <si>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</si>
  <si>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</si>
  <si>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</si>
  <si>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</si>
  <si>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</si>
  <si>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</si>
  <si>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</si>
  <si>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</si>
  <si>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</si>
  <si>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</si>
  <si>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</si>
  <si>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</si>
  <si>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</si>
  <si>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</si>
  <si>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</si>
  <si>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</si>
  <si>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</si>
  <si>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</si>
  <si>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</si>
  <si>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</si>
  <si>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</si>
  <si>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</si>
  <si>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</si>
  <si>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</si>
  <si>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</si>
  <si>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</si>
  <si>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</si>
  <si>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</si>
  <si>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</si>
  <si>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</si>
  <si>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</si>
  <si>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</si>
  <si>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</si>
  <si>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</si>
  <si>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</si>
  <si>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</si>
  <si>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</si>
  <si>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</si>
  <si>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</si>
  <si>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</si>
  <si>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</si>
  <si>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</si>
  <si>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</si>
  <si>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</si>
  <si>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</si>
  <si>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</si>
  <si>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</si>
  <si>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</si>
  <si>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</si>
  <si>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</si>
  <si>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</si>
  <si>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</si>
  <si>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</si>
  <si>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</si>
  <si>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</si>
  <si>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</si>
  <si>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</si>
  <si>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</si>
  <si>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</si>
  <si>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</si>
  <si>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</si>
  <si>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</si>
  <si>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</si>
  <si>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</si>
  <si>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</si>
  <si>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</si>
  <si>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</si>
  <si>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</si>
  <si>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</si>
  <si>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</si>
  <si>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</si>
  <si>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</si>
  <si>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</si>
  <si>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</si>
  <si>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</si>
  <si>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</si>
  <si>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</si>
  <si>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</si>
  <si>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</si>
  <si>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</si>
  <si>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</si>
  <si>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</si>
  <si>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</si>
  <si>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</si>
  <si>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</si>
  <si>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</si>
  <si>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</si>
  <si>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</si>
  <si>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</si>
  <si>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</si>
  <si>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</si>
  <si>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</si>
  <si>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</si>
  <si>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</si>
  <si>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</si>
  <si>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</si>
  <si>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</si>
  <si>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</si>
  <si>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</si>
  <si>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</si>
  <si>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</si>
  <si>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</si>
  <si>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</si>
  <si>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</si>
  <si>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</si>
  <si>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</si>
  <si>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</si>
  <si>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</si>
  <si>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</si>
  <si>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</si>
  <si>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</si>
  <si>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</si>
  <si>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</si>
  <si>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</si>
  <si>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</si>
  <si>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</si>
  <si>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</si>
  <si>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</si>
  <si>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</si>
  <si>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</si>
  <si>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</si>
  <si>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</si>
  <si>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</si>
  <si>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</si>
  <si>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</si>
  <si>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</si>
  <si>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</si>
  <si>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</si>
  <si>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</si>
  <si>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</si>
  <si>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</si>
  <si>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</si>
  <si>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</si>
  <si>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</si>
  <si>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</si>
  <si>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</si>
  <si>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</si>
  <si>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</si>
  <si>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</si>
  <si>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</si>
  <si>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</si>
  <si>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</si>
  <si>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</si>
  <si>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</si>
  <si>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</si>
  <si>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</si>
  <si>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</si>
  <si>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</si>
  <si>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</si>
  <si>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</si>
  <si>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</si>
  <si>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</si>
  <si>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</si>
  <si>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</si>
  <si>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</si>
  <si>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</si>
  <si>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</si>
  <si>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</si>
  <si>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</si>
  <si>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</si>
  <si>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</si>
  <si>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</si>
  <si>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</si>
  <si>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</si>
  <si>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</si>
  <si>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</si>
  <si>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</si>
  <si>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</si>
  <si>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</si>
  <si>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</si>
  <si>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</si>
  <si>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</si>
  <si>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</si>
  <si>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</si>
  <si>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</si>
  <si>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</si>
  <si>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</si>
  <si>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</si>
  <si>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</si>
  <si>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</si>
  <si>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</si>
  <si>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</si>
  <si>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</si>
  <si>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</si>
  <si>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</si>
  <si>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</si>
  <si>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</si>
  <si>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</si>
  <si>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</si>
  <si>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</si>
  <si>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</si>
  <si>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</si>
  <si>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</si>
  <si>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</si>
  <si>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</si>
  <si>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</si>
  <si>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</si>
  <si>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</si>
  <si>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</si>
  <si>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</si>
  <si>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</si>
  <si>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</si>
  <si>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</si>
  <si>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</si>
  <si>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</si>
  <si>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</si>
  <si>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</si>
  <si>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</si>
  <si>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</si>
  <si>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</si>
  <si>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</si>
  <si>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</si>
  <si>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</si>
  <si>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</si>
  <si>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</si>
  <si>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</si>
  <si>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</si>
  <si>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</si>
  <si>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</si>
  <si>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</si>
  <si>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</si>
  <si>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</si>
  <si>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</si>
  <si>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</si>
  <si>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</si>
  <si>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</si>
  <si>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</si>
  <si>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</si>
  <si>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</si>
  <si>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</si>
  <si>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</si>
  <si>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</si>
  <si>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</si>
  <si>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</si>
  <si>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</si>
  <si>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</si>
  <si>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</si>
  <si>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</si>
  <si>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</si>
  <si>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</si>
  <si>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</si>
  <si>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</si>
  <si>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</si>
  <si>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</si>
  <si>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</si>
  <si>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</si>
  <si>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</si>
  <si>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</si>
  <si>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</si>
  <si>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</si>
  <si>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</si>
  <si>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</si>
  <si>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</si>
  <si>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</si>
  <si>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</si>
  <si>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</si>
  <si>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</si>
  <si>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</si>
  <si>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</si>
  <si>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</si>
  <si>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</si>
  <si>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</si>
  <si>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</si>
  <si>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</si>
  <si>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</si>
  <si>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</si>
  <si>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</si>
  <si>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</si>
  <si>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</si>
  <si>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</si>
  <si>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</si>
  <si>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</si>
  <si>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</si>
  <si>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</si>
  <si>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</si>
  <si>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</si>
  <si>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</si>
  <si>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</si>
  <si>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</si>
  <si>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</si>
  <si>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</si>
  <si>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</si>
  <si>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</si>
  <si>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</si>
  <si>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</si>
  <si>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</si>
  <si>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</si>
  <si>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</si>
  <si>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</si>
  <si>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</si>
  <si>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</si>
  <si>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</si>
  <si>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</si>
  <si>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</si>
  <si>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</si>
  <si>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</si>
  <si>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</si>
  <si>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</si>
  <si>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</si>
  <si>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</si>
  <si>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</si>
  <si>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</si>
  <si>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</si>
  <si>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</si>
  <si>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</si>
  <si>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</si>
  <si>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</si>
  <si>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</si>
  <si>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</si>
  <si>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</si>
  <si>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</si>
  <si>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</si>
  <si>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</si>
  <si>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</si>
  <si>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</si>
  <si>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</si>
  <si>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</si>
  <si>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</si>
  <si>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</si>
  <si>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</si>
  <si>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</si>
  <si>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</si>
  <si>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</si>
  <si>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</si>
  <si>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</si>
  <si>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</si>
  <si>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</si>
  <si>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</si>
  <si>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</si>
  <si>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</si>
  <si>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</si>
  <si>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</si>
  <si>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</si>
  <si>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</si>
  <si>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</si>
  <si>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</si>
  <si>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</si>
  <si>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</si>
  <si>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</si>
  <si>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</si>
  <si>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</si>
  <si>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</si>
  <si>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</si>
  <si>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</si>
  <si>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</si>
  <si>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</si>
  <si>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</si>
  <si>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</si>
  <si>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</si>
  <si>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</si>
  <si>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</si>
  <si>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</si>
  <si>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</si>
  <si>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</si>
  <si>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</si>
  <si>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</si>
  <si>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</si>
  <si>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</si>
  <si>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</si>
  <si>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</si>
  <si>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</si>
  <si>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</si>
  <si>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</si>
  <si>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</si>
  <si>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</si>
  <si>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</si>
  <si>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</si>
  <si>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</si>
  <si>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</si>
  <si>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</si>
  <si>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</si>
  <si>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</si>
  <si>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</si>
  <si>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</si>
  <si>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</si>
  <si>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</si>
  <si>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</si>
  <si>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</si>
  <si>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</si>
  <si>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</si>
  <si>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</si>
  <si>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</si>
  <si>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</si>
  <si>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</si>
  <si>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</si>
  <si>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</si>
  <si>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</si>
  <si>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</si>
  <si>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</si>
  <si>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</si>
  <si>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</si>
  <si>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</si>
  <si>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</si>
  <si>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</si>
  <si>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</si>
  <si>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</si>
  <si>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</si>
  <si>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</si>
  <si>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</si>
  <si>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</si>
  <si>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</si>
  <si>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</si>
  <si>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</si>
  <si>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</si>
  <si>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</si>
  <si>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</si>
  <si>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</si>
  <si>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</si>
  <si>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</si>
  <si>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</si>
  <si>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</si>
  <si>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</si>
  <si>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</si>
  <si>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</si>
  <si>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</si>
  <si>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</si>
  <si>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</si>
  <si>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</si>
  <si>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</si>
  <si>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</si>
  <si>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</si>
  <si>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</si>
  <si>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</si>
  <si>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</si>
  <si>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</si>
  <si>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</si>
  <si>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</si>
  <si>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</si>
  <si>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</si>
  <si>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</si>
  <si>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</si>
  <si>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</si>
  <si>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</si>
  <si>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</si>
  <si>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</si>
  <si>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</si>
  <si>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</si>
  <si>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</si>
  <si>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</si>
  <si>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</si>
  <si>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</si>
  <si>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</si>
  <si>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</si>
  <si>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</si>
  <si>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</si>
  <si>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</si>
  <si>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</si>
  <si>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</si>
  <si>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</si>
  <si>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</si>
  <si>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</si>
  <si>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</si>
  <si>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</si>
  <si>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</si>
  <si>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</si>
  <si>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</si>
  <si>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</si>
  <si>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</si>
  <si>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</si>
  <si>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</si>
  <si>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</si>
  <si>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</si>
  <si>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</si>
  <si>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</si>
  <si>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</si>
  <si>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</si>
  <si>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</si>
  <si>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</si>
  <si>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</si>
  <si>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</si>
  <si>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</si>
  <si>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</si>
  <si>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</si>
  <si>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</si>
  <si>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</si>
  <si>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</si>
  <si>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</si>
  <si>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</si>
  <si>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</si>
  <si>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</si>
  <si>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</si>
  <si>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</si>
  <si>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</si>
  <si>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</si>
  <si>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</si>
  <si>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</si>
  <si>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</si>
  <si>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</si>
  <si>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</si>
  <si>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</si>
  <si>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</si>
  <si>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</si>
  <si>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</si>
  <si>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</si>
  <si>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</si>
  <si>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</si>
  <si>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</si>
  <si>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</si>
  <si>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</si>
  <si>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</si>
  <si>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</si>
  <si>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</si>
  <si>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</si>
  <si>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</si>
  <si>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</si>
  <si>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</si>
  <si>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</si>
  <si>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</si>
  <si>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</si>
  <si>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</si>
  <si>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</si>
  <si>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</si>
  <si>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</si>
  <si>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</si>
  <si>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</si>
  <si>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</si>
  <si>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</si>
  <si>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</si>
  <si>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</si>
  <si>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</si>
  <si>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</si>
  <si>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</si>
  <si>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</si>
  <si>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</si>
  <si>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</si>
  <si>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</si>
  <si>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</si>
  <si>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</si>
  <si>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</si>
  <si>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</si>
  <si>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</si>
  <si>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</si>
  <si>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</si>
  <si>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</si>
  <si>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</si>
  <si>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</si>
  <si>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</si>
  <si>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</si>
  <si>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</si>
  <si>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</si>
  <si>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</si>
  <si>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</si>
  <si>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</si>
  <si>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</si>
  <si>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</si>
  <si>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</si>
  <si>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</si>
  <si>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</si>
  <si>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</si>
  <si>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</si>
  <si>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</si>
  <si>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</si>
  <si>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</si>
  <si>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</si>
  <si>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</si>
  <si>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</si>
  <si>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</si>
  <si>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</si>
  <si>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</si>
  <si>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</si>
  <si>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</si>
  <si>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</si>
  <si>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</si>
  <si>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</si>
  <si>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</si>
  <si>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</si>
  <si>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</si>
  <si>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</si>
  <si>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</si>
  <si>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</si>
  <si>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</si>
  <si>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</si>
  <si>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</si>
  <si>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</si>
  <si>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</si>
  <si>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</si>
  <si>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</si>
  <si>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</si>
  <si>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</si>
  <si>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</si>
  <si>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</si>
  <si>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</si>
  <si>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</si>
  <si>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</si>
  <si>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</si>
  <si>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</si>
  <si>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</si>
  <si>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</si>
  <si>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</si>
  <si>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</si>
  <si>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</si>
  <si>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</si>
  <si>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</si>
  <si>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</si>
  <si>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</si>
  <si>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</si>
  <si>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</si>
  <si>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</si>
  <si>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</si>
  <si>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</si>
  <si>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</si>
  <si>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</si>
  <si>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</si>
  <si>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</si>
  <si>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</si>
  <si>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</si>
  <si>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</si>
  <si>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</si>
  <si>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</si>
  <si>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</si>
  <si>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</si>
  <si>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</si>
  <si>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</si>
  <si>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</si>
  <si>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</si>
  <si>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</si>
  <si>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</si>
  <si>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</si>
  <si>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</si>
  <si>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</si>
  <si>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</si>
  <si>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</si>
  <si>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</si>
  <si>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</si>
  <si>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</si>
  <si>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</si>
  <si>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</si>
  <si>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</si>
  <si>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</si>
  <si>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</si>
  <si>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</si>
  <si>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</si>
  <si>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</si>
  <si>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</si>
  <si>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</si>
  <si>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</si>
  <si>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</si>
  <si>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</si>
  <si>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</si>
  <si>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</si>
  <si>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</si>
  <si>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</si>
  <si>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</si>
  <si>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</si>
  <si>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</si>
  <si>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</si>
  <si>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</si>
  <si>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</si>
  <si>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</si>
  <si>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</si>
  <si>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</si>
  <si>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</si>
  <si>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</si>
  <si>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</si>
  <si>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</si>
  <si>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</si>
  <si>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</si>
  <si>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</si>
  <si>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</si>
  <si>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</si>
  <si>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</si>
  <si>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</si>
  <si>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</si>
  <si>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</si>
  <si>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</si>
  <si>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</si>
  <si>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</si>
  <si>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</si>
  <si>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</si>
  <si>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</si>
  <si>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</si>
  <si>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</si>
  <si>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</si>
  <si>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</si>
  <si>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</si>
  <si>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</si>
  <si>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</si>
  <si>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</si>
  <si>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</si>
  <si>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</si>
  <si>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</si>
  <si>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</si>
  <si>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</si>
  <si>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</si>
  <si>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</si>
  <si>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</si>
  <si>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</si>
  <si>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</si>
  <si>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</si>
  <si>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</si>
  <si>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</si>
  <si>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</si>
  <si>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</si>
  <si>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</si>
  <si>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</si>
  <si>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</si>
  <si>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</si>
  <si>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</si>
  <si>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</si>
  <si>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</si>
  <si>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</si>
  <si>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</si>
  <si>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</si>
  <si>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</si>
  <si>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</si>
  <si>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</si>
  <si>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</si>
  <si>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</si>
  <si>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</si>
  <si>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</si>
  <si>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</si>
  <si>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</si>
  <si>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</si>
  <si>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</si>
  <si>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</si>
  <si>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</si>
  <si>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</si>
  <si>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</si>
  <si>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</si>
  <si>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</si>
  <si>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</si>
  <si>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</si>
  <si>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</si>
  <si>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</si>
  <si>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</si>
  <si>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</si>
  <si>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</si>
  <si>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</si>
  <si>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</si>
  <si>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</si>
  <si>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</si>
  <si>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</si>
  <si>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</si>
  <si>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</si>
  <si>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</si>
  <si>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</si>
  <si>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</si>
  <si>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</si>
  <si>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</si>
  <si>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</si>
  <si>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</si>
  <si>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</si>
  <si>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</si>
  <si>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</si>
  <si>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</si>
  <si>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</si>
  <si>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</si>
  <si>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</si>
  <si>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</si>
  <si>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</si>
  <si>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</si>
  <si>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</si>
  <si>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</si>
  <si>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</si>
  <si>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</si>
  <si>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</si>
  <si>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</si>
  <si>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</si>
  <si>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</si>
  <si>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</si>
  <si>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</si>
  <si>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</si>
  <si>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</si>
  <si>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</si>
  <si>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</si>
  <si>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</si>
  <si>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</si>
  <si>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</si>
  <si>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</si>
  <si>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</si>
  <si>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</si>
  <si>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</si>
  <si>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</si>
  <si>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</si>
  <si>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</si>
  <si>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</si>
  <si>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</si>
  <si>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</si>
  <si>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</si>
  <si>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</si>
  <si>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</si>
  <si>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</si>
  <si>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</si>
  <si>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</si>
  <si>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</si>
  <si>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</si>
  <si>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</si>
  <si>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</si>
  <si>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</si>
  <si>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</si>
  <si>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</si>
  <si>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</si>
  <si>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</si>
  <si>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</si>
  <si>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</si>
  <si>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</si>
  <si>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</si>
  <si>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</si>
  <si>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</si>
  <si>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</si>
  <si>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</si>
  <si>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</si>
  <si>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</si>
  <si>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</si>
  <si>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</si>
  <si>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</si>
  <si>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</si>
  <si>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</si>
  <si>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</si>
  <si>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</si>
  <si>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</si>
  <si>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</si>
  <si>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</si>
  <si>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</si>
  <si>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</si>
  <si>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</si>
  <si>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</si>
  <si>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</si>
  <si>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</si>
  <si>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</si>
  <si>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</si>
  <si>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</si>
  <si>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</si>
  <si>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</si>
  <si>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</si>
  <si>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</si>
  <si>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</si>
  <si>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</si>
  <si>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</si>
  <si>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</si>
  <si>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</si>
  <si>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</si>
  <si>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</si>
  <si>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</si>
  <si>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</si>
  <si>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</si>
  <si>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</si>
  <si>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</si>
  <si>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</si>
  <si>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</si>
  <si>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</si>
  <si>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</si>
  <si>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</si>
  <si>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</si>
  <si>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</si>
  <si>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</si>
  <si>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</si>
  <si>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</si>
  <si>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</si>
  <si>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</si>
  <si>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</si>
  <si>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</si>
  <si>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</si>
  <si>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</si>
  <si>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</si>
  <si>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</si>
  <si>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</si>
  <si>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</si>
  <si>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</si>
  <si>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</si>
  <si>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</si>
  <si>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</si>
  <si>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</si>
  <si>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</si>
  <si>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</si>
  <si>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</si>
  <si>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</si>
  <si>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</si>
  <si>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</si>
  <si>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</si>
  <si>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</si>
  <si>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</si>
  <si>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</si>
  <si>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</si>
  <si>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</si>
  <si>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</si>
  <si>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</si>
  <si>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</si>
  <si>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</si>
  <si>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</si>
  <si>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</si>
  <si>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</si>
  <si>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</si>
  <si>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</si>
  <si>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</si>
  <si>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</si>
  <si>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</si>
  <si>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</si>
  <si>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</si>
  <si>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</si>
  <si>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</si>
  <si>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</si>
  <si>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</si>
  <si>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</si>
  <si>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</si>
  <si>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</si>
  <si>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</si>
  <si>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</si>
  <si>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</si>
  <si>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</si>
  <si>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</si>
  <si>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</si>
  <si>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</si>
  <si>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</si>
  <si>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</si>
  <si>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</si>
  <si>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</si>
  <si>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</si>
  <si>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</si>
  <si>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</si>
  <si>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</si>
  <si>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</si>
  <si>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</si>
  <si>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</si>
  <si>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</si>
  <si>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</si>
  <si>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</si>
  <si>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</si>
  <si>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</si>
  <si>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</si>
  <si>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</si>
  <si>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</si>
  <si>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</si>
  <si>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</si>
  <si>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</si>
  <si>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</si>
  <si>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</si>
  <si>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</si>
  <si>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</si>
  <si>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</si>
  <si>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</si>
  <si>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</si>
  <si>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</si>
  <si>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</si>
  <si>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</si>
  <si>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</si>
  <si>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</si>
  <si>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</si>
  <si>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</si>
  <si>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</si>
  <si>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</si>
  <si>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</si>
  <si>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</si>
  <si>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</si>
  <si>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</si>
  <si>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</si>
  <si>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</si>
  <si>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</si>
  <si>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</si>
  <si>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</si>
  <si>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</si>
  <si>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</si>
  <si>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</si>
  <si>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</si>
  <si>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</si>
  <si>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</si>
  <si>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</si>
  <si>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</si>
  <si>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</si>
  <si>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</si>
  <si>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</si>
  <si>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</si>
  <si>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</si>
  <si>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</si>
  <si>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</si>
  <si>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</si>
  <si>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</si>
  <si>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</si>
  <si>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</si>
  <si>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</si>
  <si>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</si>
  <si>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</si>
  <si>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</si>
  <si>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</si>
  <si>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</si>
  <si>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</si>
  <si>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</si>
  <si>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</si>
  <si>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</si>
  <si>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</si>
  <si>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</si>
  <si>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</si>
  <si>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</si>
  <si>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</si>
  <si>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</si>
  <si>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</si>
  <si>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</si>
  <si>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</si>
  <si>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</si>
  <si>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</si>
  <si>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</si>
  <si>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</si>
  <si>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</si>
  <si>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</si>
  <si>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</si>
  <si>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</si>
  <si>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</si>
  <si>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</si>
  <si>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</si>
  <si>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</si>
  <si>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</si>
  <si>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</si>
  <si>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</si>
  <si>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</si>
  <si>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</si>
  <si>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</si>
  <si>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</si>
  <si>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</si>
  <si>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</si>
  <si>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</si>
  <si>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</si>
  <si>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</si>
  <si>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</si>
  <si>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</si>
  <si>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</si>
  <si>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</si>
  <si>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</si>
  <si>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</si>
  <si>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</si>
  <si>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</si>
  <si>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</si>
  <si>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</si>
  <si>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</si>
  <si>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</si>
  <si>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</si>
  <si>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</si>
  <si>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</si>
  <si>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</si>
  <si>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</si>
  <si>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</si>
  <si>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</si>
  <si>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</si>
  <si>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</si>
  <si>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</si>
  <si>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</si>
  <si>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</si>
  <si>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</si>
  <si>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</si>
  <si>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</si>
  <si>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</si>
  <si>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</si>
  <si>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</si>
  <si>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</si>
  <si>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</si>
  <si>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</si>
  <si>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</si>
  <si>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</si>
  <si>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</si>
  <si>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</si>
  <si>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</si>
  <si>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</si>
  <si>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</si>
  <si>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</si>
  <si>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</si>
  <si>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</si>
  <si>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</si>
  <si>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</si>
  <si>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</si>
  <si>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</si>
  <si>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</si>
  <si>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</si>
  <si>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</si>
  <si>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</si>
  <si>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</si>
  <si>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</si>
  <si>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</si>
  <si>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</si>
  <si>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</si>
  <si>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</si>
  <si>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</si>
  <si>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</si>
  <si>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</si>
  <si>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</si>
  <si>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</si>
  <si>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</si>
  <si>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</si>
  <si>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</si>
  <si>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</si>
  <si>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</si>
  <si>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</si>
  <si>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</si>
  <si>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</si>
  <si>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</si>
  <si>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</si>
  <si>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</si>
  <si>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</si>
  <si>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</si>
  <si>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</si>
  <si>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</si>
  <si>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</si>
  <si>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</si>
  <si>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</si>
  <si>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</si>
  <si>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</si>
  <si>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</si>
  <si>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</si>
  <si>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</si>
  <si>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</si>
  <si>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</si>
  <si>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</si>
  <si>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</si>
  <si>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</si>
  <si>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</si>
  <si>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</si>
  <si>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</si>
  <si>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</si>
  <si>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</si>
  <si>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</si>
  <si>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</si>
  <si>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</si>
  <si>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</si>
  <si>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</si>
  <si>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</si>
  <si>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</si>
  <si>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</si>
  <si>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</si>
  <si>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</si>
  <si>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</si>
  <si>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</si>
  <si>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</si>
  <si>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</si>
  <si>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</si>
  <si>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</si>
  <si>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</si>
  <si>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</si>
  <si>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</si>
  <si>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</si>
  <si>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</si>
  <si>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</si>
  <si>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</si>
  <si>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</si>
  <si>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</si>
  <si>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</si>
  <si>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</si>
  <si>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</si>
  <si>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</si>
  <si>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</si>
  <si>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</si>
  <si>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</si>
  <si>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</si>
  <si>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</si>
  <si>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</si>
  <si>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</si>
  <si>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</si>
  <si>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</si>
  <si>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</si>
  <si>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</si>
  <si>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</si>
  <si>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</si>
  <si>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</si>
  <si>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</si>
  <si>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</si>
  <si>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</si>
  <si>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</si>
  <si>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</si>
  <si>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</si>
  <si>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</si>
  <si>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</si>
  <si>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</si>
  <si>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</si>
  <si>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</si>
  <si>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</si>
  <si>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</si>
  <si>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</si>
  <si>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</si>
  <si>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</si>
  <si>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</si>
  <si>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</si>
  <si>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</si>
  <si>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</si>
  <si>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</si>
  <si>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</si>
  <si>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</si>
  <si>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</si>
  <si>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</si>
  <si>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</si>
  <si>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</si>
  <si>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</si>
  <si>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</si>
  <si>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</si>
  <si>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</si>
  <si>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</si>
  <si>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</si>
  <si>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</si>
  <si>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</si>
  <si>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</si>
  <si>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</si>
  <si>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</si>
  <si>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</si>
  <si>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</si>
  <si>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</si>
  <si>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</si>
  <si>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</si>
  <si>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</si>
  <si>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</si>
  <si>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</si>
  <si>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</si>
  <si>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</si>
  <si>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</si>
  <si>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</si>
  <si>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</si>
  <si>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</si>
  <si>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</si>
  <si>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</si>
  <si>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</si>
  <si>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</si>
  <si>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</si>
  <si>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</si>
  <si>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</si>
  <si>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</si>
  <si>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</si>
  <si>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</si>
  <si>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</si>
  <si>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</si>
  <si>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</si>
  <si>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</si>
  <si>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</si>
  <si>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</si>
  <si>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</si>
  <si>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</si>
  <si>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</si>
  <si>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</si>
  <si>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</si>
  <si>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</si>
  <si>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</si>
  <si>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</si>
  <si>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</si>
  <si>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</si>
  <si>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</si>
  <si>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</si>
  <si>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</si>
  <si>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</si>
  <si>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</si>
  <si>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</si>
  <si>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</si>
  <si>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</si>
  <si>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</si>
  <si>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</si>
  <si>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</si>
  <si>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</si>
  <si>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</si>
  <si>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</si>
  <si>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</si>
  <si>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</si>
  <si>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</si>
  <si>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</si>
  <si>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</si>
  <si>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</si>
  <si>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</si>
  <si>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</si>
  <si>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</si>
  <si>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</si>
  <si>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</si>
  <si>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</si>
  <si>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</si>
  <si>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</si>
  <si>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</si>
  <si>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</si>
  <si>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</si>
  <si>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</si>
  <si>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</si>
  <si>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</si>
  <si>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</si>
  <si>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</si>
  <si>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</si>
  <si>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</si>
  <si>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</si>
  <si>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</si>
  <si>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</si>
  <si>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</si>
  <si>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</si>
  <si>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</si>
  <si>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</si>
  <si>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</si>
  <si>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</si>
  <si>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</si>
  <si>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</si>
  <si>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</si>
  <si>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</si>
  <si>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</si>
  <si>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</si>
  <si>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</si>
  <si>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</si>
  <si>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</si>
  <si>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</si>
  <si>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</si>
  <si>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</si>
  <si>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</si>
  <si>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</si>
  <si>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</si>
  <si>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</si>
  <si>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</si>
  <si>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</si>
  <si>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</si>
  <si>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</si>
  <si>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</si>
  <si>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</si>
  <si>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</si>
  <si>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</si>
  <si>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</si>
  <si>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</si>
  <si>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</si>
  <si>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</si>
  <si>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</si>
  <si>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</si>
  <si>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</si>
  <si>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</si>
  <si>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</si>
  <si>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</si>
  <si>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</si>
  <si>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</si>
  <si>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</si>
  <si>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</si>
  <si>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</si>
  <si>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</si>
  <si>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</si>
  <si>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</si>
  <si>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</si>
  <si>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</si>
  <si>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</si>
  <si>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</si>
  <si>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</si>
  <si>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</si>
  <si>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</si>
  <si>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</si>
  <si>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</si>
  <si>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</si>
  <si>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</si>
  <si>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</si>
  <si>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</si>
  <si>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</si>
  <si>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</si>
  <si>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</si>
  <si>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</si>
  <si>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</si>
  <si>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</si>
  <si>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</si>
  <si>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</si>
  <si>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</si>
  <si>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</si>
  <si>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</si>
  <si>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</si>
  <si>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</si>
  <si>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</si>
  <si>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</si>
  <si>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</si>
  <si>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</si>
  <si>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</si>
  <si>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</si>
  <si>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</si>
  <si>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</si>
  <si>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</si>
  <si>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</si>
  <si>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</si>
  <si>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</si>
  <si>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</si>
  <si>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</si>
  <si>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</si>
  <si>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</si>
  <si>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</si>
  <si>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</si>
  <si>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</si>
  <si>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</si>
  <si>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</si>
  <si>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</si>
  <si>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</si>
  <si>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</si>
  <si>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</si>
  <si>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</si>
  <si>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</si>
  <si>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</si>
  <si>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</si>
  <si>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</si>
  <si>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</si>
  <si>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</si>
  <si>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</si>
  <si>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</si>
  <si>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</si>
  <si>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</si>
  <si>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</si>
  <si>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</si>
  <si>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</si>
  <si>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</si>
  <si>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</si>
  <si>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</si>
  <si>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</si>
  <si>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</si>
  <si>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</si>
  <si>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</si>
  <si>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</si>
  <si>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</si>
  <si>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</si>
  <si>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</si>
  <si>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</si>
  <si>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</si>
  <si>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</si>
  <si>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</si>
  <si>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</si>
  <si>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</si>
  <si>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</si>
  <si>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</si>
  <si>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</si>
  <si>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</si>
  <si>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</si>
  <si>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</si>
  <si>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</si>
  <si>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</si>
  <si>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</si>
  <si>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</si>
  <si>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</si>
  <si>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</si>
  <si>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</si>
  <si>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</si>
  <si>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</si>
  <si>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</si>
  <si>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</si>
  <si>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</si>
  <si>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</si>
  <si>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</si>
  <si>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</si>
  <si>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</si>
  <si>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</si>
  <si>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</si>
  <si>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</si>
  <si>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</si>
  <si>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</si>
  <si>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</si>
  <si>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</si>
  <si>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</si>
  <si>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</si>
  <si>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</si>
  <si>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</si>
  <si>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</si>
  <si>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</si>
  <si>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</si>
  <si>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</si>
  <si>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</si>
  <si>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</si>
  <si>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</si>
  <si>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</si>
  <si>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</si>
  <si>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</si>
  <si>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</si>
  <si>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</si>
  <si>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</si>
  <si>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</si>
  <si>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</si>
  <si>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</si>
  <si>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</si>
  <si>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</si>
  <si>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</si>
  <si>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</si>
  <si>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</si>
  <si>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</si>
  <si>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</si>
  <si>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</si>
  <si>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</si>
  <si>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</si>
  <si>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</si>
  <si>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</si>
  <si>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</si>
  <si>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</si>
  <si>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</si>
  <si>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</si>
  <si>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</si>
  <si>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</si>
  <si>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</si>
  <si>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</si>
  <si>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</si>
  <si>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</si>
  <si>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</si>
  <si>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</si>
  <si>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</si>
  <si>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</si>
  <si>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</si>
  <si>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</si>
  <si>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</si>
  <si>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</si>
  <si>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</si>
  <si>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</si>
  <si>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</si>
  <si>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</si>
  <si>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</si>
  <si>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</si>
  <si>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</si>
  <si>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</si>
  <si>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</si>
  <si>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</si>
  <si>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</si>
  <si>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</si>
  <si>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</si>
  <si>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</si>
  <si>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</si>
  <si>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</si>
  <si>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</si>
  <si>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</si>
  <si>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</si>
  <si>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</si>
  <si>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</si>
  <si>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</si>
  <si>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</si>
  <si>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</si>
  <si>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</si>
  <si>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</si>
  <si>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</si>
  <si>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</si>
  <si>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</si>
  <si>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</si>
  <si>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</si>
  <si>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</si>
  <si>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</si>
  <si>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</si>
  <si>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</si>
  <si>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</si>
  <si>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</si>
  <si>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</si>
  <si>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</si>
  <si>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</si>
  <si>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</si>
  <si>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</si>
  <si>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</si>
  <si>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</si>
  <si>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</si>
  <si>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</si>
  <si>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</si>
  <si>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</si>
  <si>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</si>
  <si>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</si>
  <si>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</si>
  <si>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</si>
  <si>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</si>
  <si>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</si>
  <si>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</si>
  <si>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</si>
  <si>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</si>
  <si>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</si>
  <si>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</si>
  <si>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</si>
  <si>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</si>
  <si>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</si>
  <si>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</si>
  <si>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</si>
  <si>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</si>
  <si>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</si>
  <si>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</si>
  <si>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</si>
  <si>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</si>
  <si>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</si>
  <si>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</si>
  <si>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</si>
  <si>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</si>
  <si>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</si>
  <si>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</si>
  <si>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</si>
  <si>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</si>
  <si>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</si>
  <si>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</si>
  <si>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</si>
  <si>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</si>
  <si>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</si>
  <si>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</si>
  <si>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</si>
  <si>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</si>
  <si>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</si>
  <si>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</si>
  <si>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</si>
  <si>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</si>
  <si>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</si>
  <si>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</si>
  <si>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</si>
  <si>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</si>
  <si>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</si>
  <si>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</si>
  <si>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</si>
  <si>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</si>
  <si>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</si>
  <si>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</si>
  <si>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</si>
  <si>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</si>
  <si>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</si>
  <si>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</si>
  <si>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</si>
  <si>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</si>
  <si>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</si>
  <si>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</si>
  <si>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</si>
  <si>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</si>
  <si>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</si>
  <si>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</si>
  <si>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</si>
  <si>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</si>
  <si>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</si>
  <si>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</si>
  <si>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</si>
  <si>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</si>
  <si>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</si>
  <si>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</si>
  <si>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</si>
  <si>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</si>
  <si>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</si>
  <si>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</si>
  <si>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</si>
  <si>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</si>
  <si>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</si>
  <si>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</si>
  <si>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</si>
  <si>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</si>
  <si>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</si>
  <si>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</si>
  <si>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</si>
  <si>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</si>
  <si>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</si>
  <si>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</si>
  <si>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</si>
  <si>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</si>
  <si>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</si>
  <si>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</si>
  <si>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</si>
  <si>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</si>
  <si>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</si>
  <si>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</si>
  <si>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</si>
  <si>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</si>
  <si>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</si>
  <si>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</si>
  <si>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</si>
  <si>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</si>
  <si>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</si>
  <si>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</si>
  <si>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</si>
  <si>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</si>
  <si>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</si>
  <si>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</si>
  <si>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</si>
  <si>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</si>
  <si>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</si>
  <si>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</si>
  <si>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</si>
  <si>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</si>
  <si>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</si>
  <si>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</si>
  <si>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</si>
  <si>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</si>
  <si>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</si>
  <si>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</si>
  <si>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</si>
  <si>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</si>
  <si>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</si>
  <si>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</si>
  <si>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</si>
  <si>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</si>
  <si>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</si>
  <si>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</si>
  <si>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</si>
  <si>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</si>
  <si>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</si>
  <si>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</si>
  <si>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</si>
  <si>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</si>
  <si>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</si>
  <si>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</si>
  <si>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</si>
  <si>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</si>
  <si>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</si>
  <si>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</si>
  <si>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</si>
  <si>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</si>
  <si>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</si>
  <si>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</si>
  <si>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</si>
  <si>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</si>
  <si>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</si>
  <si>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</si>
  <si>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</si>
  <si>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</si>
  <si>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</si>
  <si>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</si>
  <si>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</si>
  <si>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</si>
  <si>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</si>
  <si>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</si>
  <si>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</si>
  <si>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</si>
  <si>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</si>
  <si>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</si>
  <si>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</si>
  <si>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</si>
  <si>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</si>
  <si>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</si>
  <si>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</si>
  <si>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</si>
  <si>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</si>
  <si>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</si>
  <si>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</si>
  <si>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</si>
  <si>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</si>
  <si>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</si>
  <si>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</si>
  <si>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</si>
  <si>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</si>
  <si>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</si>
  <si>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</si>
  <si>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</si>
  <si>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</si>
  <si>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</si>
  <si>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</si>
  <si>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</si>
  <si>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</si>
  <si>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</si>
  <si>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</si>
  <si>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</si>
  <si>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</si>
  <si>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</si>
  <si>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</si>
  <si>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</si>
  <si>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</si>
  <si>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</si>
  <si>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</si>
  <si>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</si>
  <si>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</si>
  <si>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</si>
  <si>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</si>
  <si>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</si>
  <si>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</si>
  <si>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</si>
  <si>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</si>
  <si>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</si>
  <si>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</si>
  <si>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</si>
  <si>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</si>
  <si>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</si>
  <si>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</si>
  <si>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</si>
  <si>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</si>
  <si>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</si>
  <si>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</si>
  <si>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</si>
  <si>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</si>
  <si>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</si>
  <si>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</si>
  <si>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</si>
  <si>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</si>
  <si>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</si>
  <si>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</si>
  <si>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</si>
  <si>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</si>
  <si>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</si>
  <si>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</si>
  <si>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</si>
  <si>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</si>
  <si>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</si>
  <si>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</si>
  <si>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</si>
  <si>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</si>
  <si>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</si>
  <si>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</si>
  <si>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</si>
  <si>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</si>
  <si>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</si>
  <si>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</si>
  <si>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</si>
  <si>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</si>
  <si>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</si>
  <si>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</si>
  <si>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</si>
  <si>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</si>
  <si>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</si>
  <si>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</si>
  <si>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</si>
  <si>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</si>
  <si>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</si>
  <si>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</si>
  <si>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</si>
  <si>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</si>
  <si>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</si>
  <si>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</si>
  <si>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</si>
  <si>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</si>
  <si>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</si>
  <si>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</si>
  <si>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</si>
  <si>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</si>
  <si>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</si>
  <si>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</si>
  <si>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</si>
  <si>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</si>
  <si>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</si>
  <si>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</si>
  <si>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</si>
  <si>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</si>
  <si>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</si>
  <si>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</si>
  <si>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</si>
  <si>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</si>
  <si>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</si>
  <si>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</si>
  <si>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</si>
  <si>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</si>
  <si>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</si>
  <si>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</si>
  <si>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</si>
  <si>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</si>
  <si>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</si>
  <si>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</si>
  <si>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</si>
  <si>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</si>
  <si>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</si>
  <si>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</si>
  <si>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</si>
  <si>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</si>
  <si>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</si>
  <si>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</si>
  <si>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</si>
  <si>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</si>
  <si>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</si>
  <si>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</si>
  <si>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</si>
  <si>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</si>
  <si>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</si>
  <si>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</si>
  <si>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</si>
  <si>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</si>
  <si>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</si>
  <si>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</si>
  <si>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</si>
  <si>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</si>
  <si>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</si>
  <si>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</si>
  <si>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</si>
  <si>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</si>
  <si>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</si>
  <si>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</si>
  <si>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</si>
  <si>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</si>
  <si>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</si>
  <si>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</si>
  <si>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</si>
  <si>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</si>
  <si>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</si>
  <si>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</si>
  <si>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</si>
  <si>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</si>
  <si>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</si>
  <si>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</si>
  <si>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</si>
  <si>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</si>
  <si>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</si>
  <si>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</si>
  <si>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</si>
  <si>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</si>
  <si>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</si>
  <si>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</si>
  <si>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</si>
  <si>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</si>
  <si>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</si>
  <si>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</si>
  <si>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</si>
  <si>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</si>
  <si>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</si>
  <si>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</si>
  <si>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</si>
  <si>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</si>
  <si>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</si>
  <si>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</si>
  <si>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</si>
  <si>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</si>
  <si>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</si>
  <si>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</si>
  <si>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</si>
  <si>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</si>
  <si>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</si>
  <si>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</si>
  <si>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</si>
  <si>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</si>
  <si>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</si>
  <si>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</si>
  <si>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</si>
  <si>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</si>
  <si>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</si>
  <si>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</si>
  <si>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</si>
  <si>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</si>
  <si>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</si>
  <si>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</si>
  <si>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</si>
  <si>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</si>
  <si>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</si>
  <si>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</si>
  <si>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</si>
  <si>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</si>
  <si>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</si>
  <si>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</si>
  <si>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</si>
  <si>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</si>
  <si>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</si>
  <si>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</si>
  <si>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</si>
  <si>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</si>
  <si>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</si>
  <si>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</si>
  <si>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</si>
  <si>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</si>
  <si>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</si>
  <si>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</si>
  <si>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</si>
  <si>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</si>
  <si>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</si>
  <si>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</si>
  <si>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</si>
  <si>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</si>
  <si>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</si>
  <si>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</si>
  <si>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</si>
  <si>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</si>
  <si>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</si>
  <si>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</si>
  <si>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</si>
  <si>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</si>
  <si>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</si>
  <si>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</si>
  <si>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</si>
  <si>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</si>
  <si>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</si>
  <si>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</si>
  <si>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</si>
  <si>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</si>
  <si>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</si>
  <si>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</si>
  <si>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</si>
  <si>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</si>
  <si>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</si>
  <si>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</si>
  <si>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</si>
  <si>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</si>
  <si>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</si>
  <si>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</si>
  <si>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</si>
  <si>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</si>
  <si>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</si>
  <si>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</si>
  <si>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</si>
  <si>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</si>
  <si>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</si>
  <si>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</si>
  <si>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</si>
  <si>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</si>
  <si>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</si>
  <si>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</si>
  <si>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</si>
  <si>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</si>
  <si>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</si>
  <si>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</si>
  <si>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</si>
  <si>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</si>
  <si>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</si>
  <si>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</si>
  <si>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</si>
  <si>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</si>
  <si>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</si>
  <si>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</si>
  <si>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</si>
  <si>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</si>
  <si>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</si>
  <si>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</si>
  <si>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</si>
  <si>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</si>
  <si>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</si>
  <si>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</si>
  <si>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</si>
  <si>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</si>
  <si>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</si>
  <si>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</si>
  <si>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</si>
  <si>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</si>
  <si>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</si>
  <si>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</si>
  <si>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</si>
  <si>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</si>
  <si>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</si>
  <si>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</si>
  <si>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</si>
  <si>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</si>
  <si>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</si>
  <si>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</si>
  <si>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</si>
  <si>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</si>
  <si>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</si>
  <si>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</si>
  <si>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</si>
  <si>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</si>
  <si>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</si>
  <si>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</si>
  <si>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</si>
  <si>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</si>
  <si>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</si>
  <si>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</si>
  <si>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</si>
  <si>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</si>
  <si>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</si>
  <si>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</si>
  <si>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</si>
  <si>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</si>
  <si>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</si>
  <si>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</si>
  <si>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</si>
  <si>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</si>
  <si>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</si>
  <si>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</si>
  <si>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</si>
  <si>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</si>
  <si>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</si>
  <si>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</si>
  <si>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</si>
  <si>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</si>
  <si>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</si>
  <si>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</si>
  <si>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</si>
  <si>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</si>
  <si>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</si>
  <si>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</si>
  <si>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</si>
  <si>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</si>
  <si>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</si>
  <si>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</si>
  <si>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</si>
  <si>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</si>
  <si>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</si>
  <si>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</si>
  <si>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</si>
  <si>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</si>
  <si>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</si>
  <si>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</si>
  <si>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</si>
  <si>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</si>
  <si>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</si>
  <si>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</si>
  <si>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</si>
  <si>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</si>
  <si>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</si>
  <si>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</si>
  <si>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</si>
  <si>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</si>
  <si>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</si>
  <si>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</si>
  <si>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</si>
  <si>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</si>
  <si>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</si>
  <si>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</si>
  <si>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</si>
  <si>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</si>
  <si>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</si>
  <si>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</si>
  <si>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</si>
  <si>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</si>
  <si>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</si>
  <si>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</si>
  <si>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</si>
  <si>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</si>
  <si>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</si>
  <si>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</si>
  <si>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</si>
  <si>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</si>
  <si>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</si>
  <si>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</si>
  <si>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</si>
  <si>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</si>
  <si>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</si>
  <si>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</si>
  <si>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</si>
  <si>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</si>
  <si>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</si>
  <si>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</si>
  <si>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</si>
  <si>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</si>
  <si>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</si>
  <si>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</si>
  <si>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</si>
  <si>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</si>
  <si>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</si>
  <si>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</si>
  <si>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</si>
  <si>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</si>
  <si>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</si>
  <si>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</si>
  <si>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</si>
  <si>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</si>
  <si>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</si>
  <si>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</si>
  <si>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</si>
  <si>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</si>
  <si>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</si>
  <si>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</si>
  <si>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</si>
  <si>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</si>
  <si>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</si>
  <si>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</si>
  <si>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</si>
  <si>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</si>
  <si>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</si>
  <si>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</si>
  <si>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</si>
  <si>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</si>
  <si>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</si>
  <si>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</si>
  <si>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</si>
  <si>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</si>
  <si>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</si>
  <si>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</si>
  <si>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</si>
  <si>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</si>
  <si>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</si>
  <si>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</si>
  <si>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</si>
  <si>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</si>
  <si>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</si>
  <si>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</si>
  <si>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</si>
  <si>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</si>
  <si>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</si>
  <si>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</si>
  <si>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</si>
  <si>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</si>
  <si>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</si>
  <si>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</si>
  <si>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</si>
  <si>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</si>
  <si>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</si>
  <si>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</si>
  <si>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</si>
  <si>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</si>
  <si>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</si>
  <si>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</si>
  <si>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</si>
  <si>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</si>
  <si>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</si>
  <si>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</si>
  <si>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</si>
  <si>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</si>
  <si>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</si>
  <si>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</si>
  <si>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</si>
  <si>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</si>
  <si>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</si>
  <si>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</si>
  <si>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</si>
  <si>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</si>
  <si>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</si>
  <si>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</si>
  <si>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</si>
  <si>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</si>
  <si>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</si>
  <si>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</si>
  <si>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</si>
  <si>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</si>
  <si>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</si>
  <si>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</si>
  <si>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</si>
  <si>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</si>
  <si>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</si>
  <si>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</si>
  <si>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</si>
  <si>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</si>
  <si>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</si>
  <si>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</si>
  <si>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</si>
  <si>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</si>
  <si>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</si>
  <si>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</si>
  <si>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</si>
  <si>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</si>
  <si>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</si>
  <si>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</si>
  <si>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</si>
  <si>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</si>
  <si>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</si>
  <si>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</si>
  <si>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</si>
  <si>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</si>
  <si>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</si>
  <si>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</si>
  <si>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</si>
  <si>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</si>
  <si>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</si>
  <si>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</si>
  <si>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</si>
  <si>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</si>
  <si>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</si>
  <si>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</si>
  <si>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</si>
  <si>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</si>
  <si>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</si>
  <si>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</si>
  <si>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</si>
  <si>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</si>
  <si>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</si>
  <si>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</si>
  <si>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</si>
  <si>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</si>
  <si>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</si>
  <si>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</si>
  <si>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</si>
  <si>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</si>
  <si>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</si>
  <si>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</si>
  <si>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</si>
  <si>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</si>
  <si>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</si>
  <si>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</si>
  <si>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</si>
  <si>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</si>
  <si>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</si>
  <si>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</si>
  <si>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</si>
  <si>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</si>
  <si>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</si>
  <si>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</si>
  <si>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</si>
  <si>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</si>
  <si>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</si>
  <si>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</si>
  <si>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</si>
  <si>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</si>
  <si>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</si>
  <si>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</si>
  <si>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</si>
  <si>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</si>
  <si>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</si>
  <si>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</si>
  <si>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</si>
  <si>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</si>
  <si>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</si>
  <si>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</si>
  <si>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</si>
  <si>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</si>
  <si>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</si>
  <si>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</si>
  <si>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</si>
  <si>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</si>
  <si>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</si>
  <si>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</si>
  <si>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</si>
  <si>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</si>
  <si>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</si>
  <si>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</si>
  <si>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</si>
  <si>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</si>
  <si>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</si>
  <si>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</si>
  <si>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</si>
  <si>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</si>
  <si>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</si>
  <si>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</si>
  <si>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</si>
  <si>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</si>
  <si>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</si>
  <si>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</si>
  <si>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</si>
  <si>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</si>
  <si>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</si>
  <si>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</si>
  <si>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</si>
  <si>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</si>
  <si>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</si>
  <si>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</si>
  <si>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</si>
  <si>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</si>
  <si>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</si>
  <si>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</si>
  <si>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</si>
  <si>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</si>
  <si>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</si>
  <si>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</si>
  <si>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</si>
  <si>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</si>
  <si>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</si>
  <si>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</si>
  <si>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</si>
  <si>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</si>
  <si>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</si>
  <si>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</si>
  <si>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</si>
  <si>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</si>
  <si>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</si>
  <si>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</si>
  <si>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</si>
  <si>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</si>
  <si>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</si>
  <si>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</si>
  <si>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</si>
  <si>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</si>
  <si>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</si>
  <si>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</si>
  <si>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</si>
  <si>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</si>
  <si>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</si>
  <si>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</si>
  <si>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</si>
  <si>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</si>
  <si>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</si>
  <si>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</si>
  <si>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</si>
  <si>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</si>
  <si>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</si>
  <si>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</si>
  <si>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</si>
  <si>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</si>
  <si>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</si>
  <si>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</si>
  <si>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</si>
  <si>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</si>
  <si>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</si>
  <si>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</si>
  <si>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</si>
  <si>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</si>
  <si>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</si>
  <si>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</si>
  <si>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</si>
  <si>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</si>
  <si>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</si>
  <si>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</si>
  <si>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</si>
  <si>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</si>
  <si>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</si>
  <si>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</si>
  <si>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</si>
  <si>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</si>
  <si>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</si>
  <si>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</si>
  <si>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</si>
  <si>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</si>
  <si>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</si>
  <si>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</si>
  <si>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</si>
  <si>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</si>
  <si>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</si>
  <si>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</si>
  <si>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</si>
  <si>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</si>
  <si>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</si>
  <si>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</si>
  <si>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</si>
  <si>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</si>
  <si>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</si>
  <si>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</si>
  <si>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</si>
  <si>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</si>
  <si>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</si>
  <si>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</si>
  <si>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</si>
  <si>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</si>
  <si>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</si>
  <si>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</si>
  <si>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</si>
  <si>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</si>
  <si>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</si>
  <si>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</si>
  <si>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</si>
  <si>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</si>
  <si>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</si>
  <si>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</si>
  <si>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</si>
  <si>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</si>
  <si>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</si>
  <si>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</si>
  <si>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</si>
  <si>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</si>
  <si>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</si>
  <si>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</si>
  <si>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</si>
  <si>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</si>
  <si>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</si>
  <si>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</si>
  <si>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</si>
  <si>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</si>
  <si>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</si>
  <si>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</si>
  <si>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</si>
  <si>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</si>
  <si>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</si>
  <si>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</si>
  <si>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</si>
  <si>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</si>
  <si>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</si>
  <si>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</si>
  <si>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</si>
  <si>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</si>
  <si>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</si>
  <si>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</si>
  <si>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</si>
  <si>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</si>
  <si>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</si>
  <si>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</si>
  <si>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</si>
  <si>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</si>
  <si>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</si>
  <si>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</si>
  <si>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</si>
  <si>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</si>
  <si>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</si>
  <si>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</si>
  <si>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</si>
  <si>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</si>
  <si>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</si>
  <si>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</si>
  <si>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</si>
  <si>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</si>
  <si>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</si>
  <si>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</si>
  <si>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</si>
  <si>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</si>
  <si>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</si>
  <si>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</si>
  <si>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</si>
  <si>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</si>
  <si>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</si>
  <si>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</si>
  <si>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</si>
  <si>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</si>
  <si>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</si>
  <si>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</si>
  <si>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</si>
  <si>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</si>
  <si>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</si>
  <si>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</si>
  <si>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</si>
  <si>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</si>
  <si>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</si>
  <si>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</si>
  <si>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</si>
  <si>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</si>
  <si>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</si>
  <si>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</si>
  <si>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</si>
  <si>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</si>
  <si>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</si>
  <si>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</si>
  <si>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</si>
  <si>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</si>
  <si>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</si>
  <si>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</si>
  <si>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</si>
  <si>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</si>
  <si>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</si>
  <si>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</si>
  <si>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</si>
  <si>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</si>
  <si>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</si>
  <si>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</si>
  <si>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</si>
  <si>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</si>
  <si>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</si>
  <si>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</si>
  <si>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</si>
  <si>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</si>
  <si>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</si>
  <si>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</si>
  <si>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</si>
  <si>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</si>
  <si>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</si>
  <si>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</si>
  <si>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</si>
  <si>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</si>
  <si>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</si>
  <si>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</si>
  <si>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</si>
  <si>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</si>
  <si>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</si>
  <si>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</si>
  <si>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</si>
  <si>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</si>
  <si>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</si>
  <si>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</si>
  <si>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</si>
  <si>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</si>
  <si>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</si>
  <si>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</si>
  <si>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</si>
  <si>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</si>
  <si>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</si>
  <si>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</si>
  <si>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</si>
  <si>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</si>
  <si>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</si>
  <si>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</si>
  <si>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</si>
  <si>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</si>
  <si>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</si>
  <si>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</si>
  <si>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</si>
  <si>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</si>
  <si>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</si>
  <si>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</si>
  <si>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</si>
  <si>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</si>
  <si>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</si>
  <si>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</si>
  <si>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</si>
  <si>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</si>
  <si>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</si>
  <si>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</si>
  <si>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</si>
  <si>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</si>
  <si>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</si>
  <si>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</si>
  <si>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</si>
  <si>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</si>
  <si>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</si>
  <si>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</si>
  <si>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</si>
  <si>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</si>
  <si>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</si>
  <si>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</si>
  <si>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</si>
  <si>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</si>
  <si>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</si>
  <si>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</si>
  <si>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</si>
  <si>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</si>
  <si>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</si>
  <si>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</si>
  <si>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</si>
  <si>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</si>
  <si>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</si>
  <si>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</si>
  <si>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</si>
  <si>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</si>
  <si>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</si>
  <si>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</si>
  <si>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</si>
  <si>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</si>
  <si>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</si>
  <si>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</si>
  <si>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</si>
  <si>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</si>
  <si>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</si>
  <si>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</si>
  <si>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</si>
  <si>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</si>
  <si>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</si>
  <si>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</si>
  <si>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</si>
  <si>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</si>
  <si>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</si>
  <si>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</si>
  <si>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</si>
  <si>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</si>
  <si>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</si>
  <si>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</si>
  <si>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</si>
  <si>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</si>
  <si>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</si>
  <si>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</si>
  <si>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</si>
  <si>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</si>
  <si>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</si>
  <si>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</si>
  <si>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</si>
  <si>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</si>
  <si>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</si>
  <si>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</si>
  <si>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</si>
  <si>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</si>
  <si>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</si>
  <si>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</si>
  <si>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</si>
  <si>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</si>
  <si>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</si>
  <si>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</si>
  <si>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</si>
  <si>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</si>
  <si>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</si>
  <si>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</si>
  <si>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</si>
  <si>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</si>
  <si>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</si>
  <si>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</si>
  <si>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</si>
  <si>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</si>
  <si>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</si>
  <si>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</si>
  <si>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</si>
  <si>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</si>
  <si>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</si>
  <si>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</si>
  <si>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</si>
  <si>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</si>
  <si>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</si>
  <si>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</si>
  <si>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</si>
  <si>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</si>
  <si>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</si>
  <si>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</si>
  <si>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</si>
  <si>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</si>
  <si>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</si>
  <si>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</si>
  <si>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</si>
  <si>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</si>
  <si>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</si>
  <si>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</si>
  <si>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</si>
  <si>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</si>
  <si>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</si>
  <si>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</si>
  <si>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</si>
  <si>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</si>
  <si>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</si>
  <si>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</si>
  <si>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</si>
  <si>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</si>
  <si>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</si>
  <si>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</si>
  <si>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</si>
  <si>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</si>
  <si>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</si>
  <si>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</si>
  <si>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</si>
  <si>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</si>
  <si>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</si>
  <si>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</si>
  <si>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</si>
  <si>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</si>
  <si>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</si>
  <si>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</si>
  <si>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</si>
  <si>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</si>
  <si>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</si>
  <si>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</si>
  <si>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</si>
  <si>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</si>
  <si>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</si>
  <si>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</si>
  <si>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</si>
  <si>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</si>
  <si>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</si>
  <si>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</si>
  <si>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</si>
  <si>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</si>
  <si>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</si>
  <si>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</si>
  <si>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</si>
  <si>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</si>
  <si>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</si>
  <si>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</si>
  <si>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</si>
  <si>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</si>
  <si>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</si>
  <si>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</si>
  <si>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</si>
  <si>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</si>
  <si>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</si>
  <si>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</si>
  <si>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</si>
  <si>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</si>
  <si>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</si>
  <si>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</si>
  <si>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</si>
  <si>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</si>
  <si>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</si>
  <si>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</si>
  <si>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</si>
  <si>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</si>
  <si>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</si>
  <si>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</si>
  <si>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</si>
  <si>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</si>
  <si>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</si>
  <si>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</si>
  <si>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</si>
  <si>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</si>
  <si>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</si>
  <si>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</si>
  <si>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</si>
  <si>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</si>
  <si>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</si>
  <si>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</si>
  <si>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</si>
  <si>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</si>
  <si>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</si>
  <si>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</si>
  <si>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</si>
  <si>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</si>
  <si>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</si>
  <si>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</si>
  <si>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</si>
  <si>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</si>
  <si>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</si>
  <si>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</si>
  <si>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</si>
  <si>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</si>
  <si>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</si>
  <si>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</si>
  <si>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</si>
  <si>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</si>
  <si>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</si>
  <si>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</si>
  <si>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</si>
  <si>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</si>
  <si>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</si>
  <si>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</si>
  <si>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</si>
  <si>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</si>
  <si>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</si>
  <si>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</si>
  <si>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</si>
  <si>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</si>
  <si>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</si>
  <si>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</si>
  <si>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</si>
  <si>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</si>
  <si>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</si>
  <si>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</si>
  <si>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</si>
  <si>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</si>
  <si>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</si>
  <si>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</si>
  <si>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</si>
  <si>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</si>
  <si>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</si>
  <si>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</si>
  <si>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</si>
  <si>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</si>
  <si>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</si>
  <si>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</si>
  <si>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</si>
  <si>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</si>
  <si>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</si>
  <si>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</si>
  <si>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</si>
  <si>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</si>
  <si>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</si>
  <si>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</si>
  <si>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</si>
  <si>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</si>
  <si>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</si>
  <si>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</si>
  <si>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</si>
  <si>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</si>
  <si>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</si>
  <si>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</si>
  <si>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</si>
  <si>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</si>
  <si>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</si>
  <si>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</si>
  <si>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</si>
  <si>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</si>
  <si>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</si>
  <si>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</si>
  <si>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</si>
  <si>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</si>
  <si>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</si>
  <si>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</si>
  <si>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</si>
  <si>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</si>
  <si>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</si>
  <si>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</si>
  <si>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</si>
  <si>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</si>
  <si>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</si>
  <si>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</si>
  <si>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</si>
  <si>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</si>
  <si>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</si>
  <si>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</si>
  <si>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</si>
  <si>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</si>
  <si>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</si>
  <si>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</si>
  <si>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</si>
  <si>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</si>
  <si>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</si>
  <si>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</si>
  <si>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</si>
  <si>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</si>
  <si>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</si>
  <si>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</si>
  <si>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</si>
  <si>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</si>
  <si>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</si>
  <si>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</si>
  <si>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</si>
  <si>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</si>
  <si>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</si>
  <si>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</si>
  <si>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</si>
  <si>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</si>
  <si>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</si>
  <si>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</si>
  <si>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</si>
  <si>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</si>
  <si>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</si>
  <si>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</si>
  <si>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</si>
  <si>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</si>
  <si>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</si>
  <si>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</si>
  <si>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</si>
  <si>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</si>
  <si>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</si>
  <si>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</si>
  <si>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</si>
  <si>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</si>
  <si>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</si>
  <si>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</si>
  <si>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</si>
  <si>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</si>
  <si>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</si>
  <si>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</si>
  <si>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</si>
  <si>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</si>
  <si>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</si>
  <si>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</si>
  <si>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</si>
  <si>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</si>
  <si>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</si>
  <si>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</si>
  <si>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</si>
  <si>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</si>
  <si>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</si>
  <si>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</si>
  <si>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</si>
  <si>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</si>
  <si>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</si>
  <si>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</si>
  <si>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</si>
  <si>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</si>
  <si>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</si>
  <si>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</si>
  <si>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</si>
  <si>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</si>
  <si>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</si>
  <si>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</si>
  <si>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</si>
  <si>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</si>
  <si>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</si>
  <si>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</si>
  <si>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</si>
  <si>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</si>
  <si>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</si>
  <si>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</si>
  <si>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</si>
  <si>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</si>
  <si>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</si>
  <si>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</si>
  <si>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</si>
  <si>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</si>
  <si>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</si>
  <si>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</si>
  <si>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</si>
  <si>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</si>
  <si>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</si>
  <si>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</si>
  <si>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</si>
  <si>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</si>
  <si>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</si>
  <si>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</si>
  <si>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</si>
  <si>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</si>
  <si>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</si>
  <si>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</si>
  <si>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</si>
  <si>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</si>
  <si>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</si>
  <si>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</si>
  <si>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</si>
  <si>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</si>
  <si>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</si>
  <si>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</si>
  <si>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</si>
  <si>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</si>
  <si>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</si>
  <si>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</si>
  <si>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</si>
  <si>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</si>
  <si>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</si>
  <si>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</si>
  <si>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</si>
  <si>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</si>
  <si>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</si>
  <si>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</si>
  <si>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</si>
  <si>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</si>
  <si>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</si>
  <si>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</si>
  <si>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</si>
  <si>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</si>
  <si>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</si>
  <si>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</si>
  <si>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</si>
  <si>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</si>
  <si>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</si>
  <si>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</si>
  <si>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</si>
  <si>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</si>
  <si>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</si>
  <si>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</si>
  <si>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</si>
  <si>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</si>
  <si>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</si>
  <si>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</si>
  <si>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</si>
  <si>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</si>
  <si>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</si>
  <si>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</si>
  <si>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</si>
  <si>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</si>
  <si>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</si>
  <si>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</si>
  <si>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</si>
  <si>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</si>
  <si>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</si>
  <si>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</si>
  <si>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</si>
  <si>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</si>
  <si>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</si>
  <si>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</si>
  <si>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</si>
  <si>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</si>
  <si>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</si>
  <si>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</si>
  <si>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</si>
  <si>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</si>
  <si>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</si>
  <si>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</si>
  <si>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</si>
  <si>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</si>
  <si>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</si>
  <si>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</si>
  <si>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</si>
  <si>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</si>
  <si>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</si>
  <si>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</si>
  <si>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</si>
  <si>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</si>
  <si>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</si>
  <si>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</si>
  <si>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</si>
  <si>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</si>
  <si>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</si>
  <si>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</si>
  <si>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</si>
  <si>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</si>
  <si>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</si>
  <si>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</si>
  <si>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</si>
  <si>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</si>
  <si>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</si>
  <si>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</si>
  <si>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</si>
  <si>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</si>
  <si>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</si>
  <si>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</si>
  <si>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</si>
  <si>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</si>
  <si>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</si>
  <si>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</si>
  <si>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</si>
  <si>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</si>
  <si>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</si>
  <si>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</si>
  <si>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</si>
  <si>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</si>
  <si>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</si>
  <si>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</si>
  <si>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</si>
  <si>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</si>
  <si>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</si>
  <si>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</si>
  <si>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</si>
  <si>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</si>
  <si>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</si>
  <si>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</si>
  <si>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</si>
  <si>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</si>
  <si>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</si>
  <si>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</si>
  <si>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</si>
  <si>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</si>
  <si>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</si>
  <si>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</si>
  <si>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</si>
  <si>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</si>
  <si>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</si>
  <si>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</si>
  <si>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</si>
  <si>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</si>
  <si>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</si>
  <si>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</si>
  <si>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</si>
  <si>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</si>
  <si>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</si>
  <si>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</si>
  <si>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</si>
  <si>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</si>
  <si>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</si>
  <si>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</si>
  <si>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</si>
  <si>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</si>
  <si>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</si>
  <si>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</si>
  <si>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</si>
  <si>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</si>
  <si>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</si>
  <si>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</si>
  <si>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</si>
  <si>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</si>
  <si>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</si>
  <si>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</si>
  <si>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</si>
  <si>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</si>
  <si>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</si>
  <si>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</si>
  <si>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</si>
  <si>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</si>
  <si>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</si>
  <si>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</si>
  <si>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</si>
  <si>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</si>
  <si>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</si>
  <si>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</si>
  <si>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</si>
  <si>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</si>
  <si>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</si>
  <si>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</si>
  <si>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</si>
  <si>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</si>
  <si>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</si>
  <si>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</si>
  <si>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</si>
  <si>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</si>
  <si>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</si>
  <si>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</si>
  <si>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</si>
  <si>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</si>
  <si>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</si>
  <si>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</si>
  <si>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</si>
  <si>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</si>
  <si>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</si>
  <si>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</si>
  <si>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</si>
  <si>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</si>
  <si>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</si>
  <si>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</si>
  <si>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</si>
  <si>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</si>
  <si>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</si>
  <si>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</si>
  <si>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</si>
  <si>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</si>
  <si>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</si>
  <si>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</si>
  <si>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</si>
  <si>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</si>
  <si>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</si>
  <si>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</si>
  <si>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</si>
  <si>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</si>
  <si>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</si>
  <si>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</si>
  <si>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</si>
  <si>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</si>
  <si>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</si>
  <si>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</si>
  <si>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</si>
  <si>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</si>
  <si>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</si>
  <si>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</si>
  <si>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</si>
  <si>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</si>
  <si>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</si>
  <si>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</si>
  <si>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</si>
  <si>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</si>
  <si>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</si>
  <si>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</si>
  <si>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</si>
  <si>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</si>
  <si>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</si>
  <si>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</si>
  <si>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</si>
  <si>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</si>
  <si>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</si>
  <si>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</si>
  <si>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</si>
  <si>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</si>
  <si>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</si>
  <si>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</si>
  <si>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</si>
  <si>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</si>
  <si>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</si>
  <si>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</si>
  <si>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</si>
  <si>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</si>
  <si>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</si>
  <si>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</si>
  <si>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</si>
  <si>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</si>
  <si>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</si>
  <si>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</si>
  <si>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</si>
  <si>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</si>
  <si>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</si>
  <si>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</si>
  <si>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</si>
  <si>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</si>
  <si>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</si>
  <si>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</si>
  <si>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</si>
  <si>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</si>
  <si>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</si>
  <si>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</si>
  <si>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</si>
  <si>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</si>
  <si>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</si>
  <si>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</si>
  <si>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</si>
  <si>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</si>
  <si>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</si>
  <si>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</si>
  <si>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</si>
  <si>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</si>
  <si>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</si>
  <si>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</si>
  <si>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</si>
  <si>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</si>
  <si>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</si>
  <si>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</si>
  <si>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</si>
  <si>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</si>
  <si>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</si>
  <si>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</si>
  <si>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</si>
  <si>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</si>
  <si>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</si>
  <si>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</si>
  <si>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</si>
  <si>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</si>
  <si>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</si>
  <si>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</si>
  <si>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</si>
  <si>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</si>
  <si>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</si>
  <si>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</si>
  <si>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</si>
  <si>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</si>
  <si>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</si>
  <si>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</si>
  <si>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</si>
  <si>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</si>
  <si>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</si>
  <si>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</si>
  <si>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</si>
  <si>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</si>
  <si>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</si>
  <si>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</si>
  <si>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</si>
  <si>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</si>
  <si>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</si>
  <si>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</si>
  <si>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</si>
  <si>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</si>
  <si>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</si>
  <si>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</si>
  <si>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</si>
  <si>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</si>
  <si>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</si>
  <si>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</si>
  <si>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</si>
  <si>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</si>
  <si>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</si>
  <si>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</si>
  <si>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</si>
  <si>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</si>
  <si>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</si>
  <si>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</si>
  <si>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</si>
  <si>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</si>
  <si>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</si>
  <si>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</si>
  <si>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</si>
  <si>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</si>
  <si>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</si>
  <si>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</si>
  <si>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</si>
  <si>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</si>
  <si>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</si>
  <si>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</si>
  <si>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</si>
  <si>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</si>
  <si>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</si>
  <si>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</si>
  <si>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</si>
  <si>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</si>
  <si>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</si>
  <si>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</si>
  <si>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</si>
  <si>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</si>
  <si>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</si>
  <si>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</si>
  <si>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</si>
  <si>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</si>
  <si>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</si>
  <si>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</si>
  <si>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</si>
  <si>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</si>
  <si>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</si>
  <si>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</si>
  <si>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</si>
  <si>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</si>
  <si>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</si>
  <si>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</si>
  <si>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</si>
  <si>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</si>
  <si>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</si>
  <si>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</si>
  <si>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</si>
  <si>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</si>
  <si>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</si>
  <si>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</si>
  <si>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</si>
  <si>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</si>
  <si>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</si>
  <si>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</si>
  <si>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</si>
  <si>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</si>
  <si>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</si>
  <si>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</si>
  <si>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</si>
  <si>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</si>
  <si>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</si>
  <si>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</si>
  <si>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</si>
  <si>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</si>
  <si>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</si>
  <si>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</si>
  <si>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</si>
  <si>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</si>
  <si>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</si>
  <si>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</si>
  <si>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</si>
  <si>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</si>
  <si>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</si>
  <si>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</si>
  <si>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</si>
  <si>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</si>
  <si>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</si>
  <si>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</si>
  <si>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</si>
  <si>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</si>
  <si>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</si>
  <si>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</si>
  <si>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</si>
  <si>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</si>
  <si>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</si>
  <si>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</si>
  <si>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</si>
  <si>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</si>
  <si>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</si>
  <si>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</si>
  <si>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</si>
  <si>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</si>
  <si>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</si>
  <si>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</si>
  <si>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</si>
  <si>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</si>
  <si>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</si>
  <si>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</si>
  <si>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</si>
  <si>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</si>
  <si>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</si>
  <si>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</si>
  <si>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</si>
  <si>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</si>
  <si>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</si>
  <si>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</si>
  <si>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</si>
  <si>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</si>
  <si>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</si>
  <si>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</si>
  <si>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</si>
  <si>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</si>
  <si>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</si>
  <si>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</si>
  <si>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</si>
  <si>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</si>
  <si>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</si>
  <si>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</si>
  <si>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</si>
  <si>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</si>
  <si>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</si>
  <si>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</si>
  <si>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</si>
  <si>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</si>
  <si>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</si>
  <si>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</si>
  <si>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</si>
  <si>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</si>
  <si>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</si>
  <si>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</si>
  <si>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</si>
  <si>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</si>
  <si>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</si>
  <si>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</si>
  <si>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</si>
  <si>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</si>
  <si>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</si>
  <si>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</si>
  <si>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</si>
  <si>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</si>
  <si>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</si>
  <si>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</si>
  <si>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</si>
  <si>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</si>
  <si>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</si>
  <si>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</si>
  <si>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</si>
  <si>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</si>
  <si>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</si>
  <si>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</si>
  <si>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</si>
  <si>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</si>
  <si>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</si>
  <si>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</si>
  <si>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</si>
  <si>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</si>
  <si>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</si>
  <si>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</si>
  <si>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</si>
  <si>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</si>
  <si>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</si>
  <si>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</si>
  <si>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</si>
  <si>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</si>
  <si>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</si>
  <si>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</si>
  <si>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</si>
  <si>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</si>
  <si>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</si>
  <si>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</si>
  <si>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</si>
  <si>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</si>
  <si>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</si>
  <si>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</si>
  <si>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</si>
  <si>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</si>
  <si>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</si>
  <si>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</si>
  <si>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</si>
  <si>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</si>
  <si>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</si>
  <si>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</si>
  <si>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</si>
  <si>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</si>
  <si>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</si>
  <si>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</si>
  <si>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</si>
  <si>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</si>
  <si>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</si>
  <si>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</si>
  <si>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</si>
  <si>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</si>
  <si>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</si>
  <si>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</si>
  <si>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</si>
  <si>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</si>
  <si>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</si>
  <si>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</si>
  <si>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</si>
  <si>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</si>
  <si>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</si>
  <si>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</si>
  <si>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</si>
  <si>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</si>
  <si>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</si>
  <si>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</si>
  <si>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</si>
  <si>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</si>
  <si>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</si>
  <si>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</si>
  <si>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</si>
  <si>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</si>
  <si>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</si>
  <si>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</si>
  <si>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</si>
  <si>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</si>
  <si>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</si>
  <si>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</si>
  <si>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</si>
  <si>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</si>
  <si>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</si>
  <si>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</si>
  <si>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</si>
  <si>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</si>
  <si>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</si>
  <si>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</si>
  <si>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</si>
  <si>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</si>
  <si>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</si>
  <si>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</si>
  <si>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</si>
  <si>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</si>
  <si>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</si>
  <si>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</si>
  <si>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</si>
  <si>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</si>
  <si>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</si>
  <si>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</si>
  <si>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</si>
  <si>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</si>
  <si>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</si>
  <si>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</si>
  <si>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</si>
  <si>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</si>
  <si>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</si>
  <si>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</si>
  <si>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</si>
  <si>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</si>
  <si>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</si>
  <si>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</si>
  <si>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</si>
  <si>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</si>
  <si>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</si>
  <si>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</si>
  <si>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</si>
  <si>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</si>
  <si>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</si>
  <si>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</si>
  <si>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</si>
  <si>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</si>
  <si>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</si>
  <si>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</si>
  <si>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</si>
  <si>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</si>
  <si>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</si>
  <si>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</si>
  <si>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</si>
  <si>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</si>
  <si>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</si>
  <si>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</si>
  <si>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</si>
  <si>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</si>
  <si>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</si>
  <si>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</si>
  <si>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</si>
  <si>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</si>
  <si>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</si>
  <si>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</si>
  <si>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</si>
  <si>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</si>
  <si>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</si>
  <si>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</si>
  <si>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</si>
  <si>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</si>
  <si>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</si>
  <si>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</si>
  <si>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</si>
  <si>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</si>
  <si>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</si>
  <si>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</si>
  <si>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</si>
  <si>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</si>
  <si>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</si>
  <si>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</si>
  <si>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</si>
  <si>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</si>
  <si>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</si>
  <si>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</si>
  <si>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</si>
  <si>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</si>
  <si>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</si>
  <si>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</si>
  <si>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</si>
  <si>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</si>
  <si>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</si>
  <si>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</si>
  <si>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</si>
  <si>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</si>
  <si>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</si>
  <si>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</si>
  <si>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</si>
  <si>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</si>
  <si>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</si>
  <si>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</si>
  <si>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</si>
  <si>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</si>
  <si>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</si>
  <si>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</si>
  <si>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</si>
  <si>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</si>
  <si>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</si>
  <si>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</si>
  <si>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</si>
  <si>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</si>
  <si>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</si>
  <si>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</si>
  <si>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</si>
  <si>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</si>
  <si>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</si>
  <si>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</si>
  <si>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</si>
  <si>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</si>
  <si>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</si>
  <si>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</si>
  <si>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</si>
  <si>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</si>
  <si>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</si>
  <si>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</si>
  <si>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</si>
  <si>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</si>
  <si>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</si>
  <si>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</si>
  <si>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</si>
  <si>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</si>
  <si>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</si>
  <si>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</si>
  <si>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</si>
  <si>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</si>
  <si>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</si>
  <si>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</si>
  <si>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</si>
  <si>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</si>
  <si>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</si>
  <si>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</si>
  <si>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</si>
  <si>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</si>
  <si>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</si>
  <si>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</si>
  <si>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</si>
  <si>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</si>
  <si>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</si>
  <si>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</si>
  <si>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</si>
  <si>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</si>
  <si>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</si>
  <si>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</si>
  <si>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</si>
  <si>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</si>
  <si>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</si>
  <si>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</si>
  <si>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</si>
  <si>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</si>
  <si>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</si>
  <si>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</si>
  <si>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</si>
  <si>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</si>
  <si>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</si>
  <si>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</si>
  <si>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</si>
  <si>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</si>
  <si>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</si>
  <si>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</si>
  <si>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</si>
  <si>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</si>
  <si>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</si>
  <si>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</si>
  <si>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</si>
  <si>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</si>
  <si>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</si>
  <si>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</si>
  <si>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</si>
  <si>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</si>
  <si>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</si>
  <si>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</si>
  <si>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</si>
  <si>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</si>
  <si>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</si>
  <si>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</si>
  <si>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</si>
  <si>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</si>
  <si>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</si>
  <si>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</si>
  <si>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</si>
  <si>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</si>
  <si>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</si>
  <si>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</si>
  <si>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</si>
  <si>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</si>
  <si>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</si>
  <si>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</si>
  <si>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</si>
  <si>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</si>
  <si>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</si>
  <si>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</si>
  <si>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</si>
  <si>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</si>
  <si>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</si>
  <si>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</si>
  <si>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</si>
  <si>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</si>
  <si>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</si>
  <si>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</si>
  <si>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</si>
  <si>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</si>
  <si>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</si>
  <si>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</si>
  <si>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</si>
  <si>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</si>
  <si>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</si>
  <si>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</si>
  <si>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</si>
  <si>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</si>
  <si>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</si>
  <si>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</si>
  <si>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</si>
  <si>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</si>
  <si>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</si>
  <si>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</si>
  <si>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</si>
  <si>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</si>
  <si>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</si>
  <si>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</si>
  <si>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</si>
  <si>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</si>
  <si>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</si>
  <si>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</si>
  <si>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</si>
  <si>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</si>
  <si>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</si>
  <si>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</si>
  <si>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</si>
  <si>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</si>
  <si>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</si>
  <si>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</si>
  <si>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</si>
  <si>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</si>
  <si>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</si>
  <si>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</si>
  <si>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</si>
  <si>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</si>
  <si>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</si>
  <si>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</si>
  <si>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</si>
  <si>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</si>
  <si>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</si>
  <si>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</si>
  <si>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</si>
  <si>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</si>
  <si>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</si>
  <si>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</si>
  <si>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</si>
  <si>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</si>
  <si>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</si>
  <si>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</si>
  <si>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</si>
  <si>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</si>
  <si>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</si>
  <si>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</si>
  <si>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</si>
  <si>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</si>
  <si>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</si>
  <si>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</si>
  <si>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</si>
  <si>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</si>
  <si>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</si>
  <si>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</si>
  <si>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</si>
  <si>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</si>
  <si>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</si>
  <si>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</si>
  <si>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</si>
  <si>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</si>
  <si>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</si>
  <si>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</si>
  <si>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</si>
  <si>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</si>
  <si>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</si>
  <si>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</si>
  <si>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</si>
  <si>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</si>
  <si>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</si>
  <si>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</si>
  <si>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</si>
  <si>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</si>
  <si>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</si>
  <si>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</si>
  <si>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</si>
  <si>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</si>
  <si>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</si>
  <si>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</si>
  <si>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</si>
  <si>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</si>
  <si>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</si>
  <si>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</si>
  <si>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</si>
  <si>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</si>
  <si>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</si>
  <si>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</si>
  <si>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</si>
  <si>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</si>
  <si>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</si>
  <si>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</si>
  <si>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</si>
  <si>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</si>
  <si>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</si>
  <si>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</si>
  <si>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</si>
  <si>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</si>
  <si>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</si>
  <si>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</si>
  <si>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</si>
  <si>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</si>
  <si>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</si>
  <si>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</si>
  <si>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</si>
  <si>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</si>
  <si>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</si>
  <si>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</si>
  <si>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</si>
  <si>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</si>
  <si>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</si>
  <si>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</si>
  <si>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</si>
  <si>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</si>
  <si>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</si>
  <si>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</si>
  <si>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</si>
  <si>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</si>
  <si>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</si>
  <si>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</si>
  <si>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</si>
  <si>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</si>
  <si>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</si>
  <si>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</si>
  <si>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</si>
  <si>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</si>
  <si>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</si>
  <si>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</si>
  <si>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</si>
  <si>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</si>
  <si>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</si>
  <si>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</si>
  <si>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</si>
  <si>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</si>
  <si>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</si>
  <si>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</si>
  <si>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</si>
  <si>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</si>
  <si>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</si>
  <si>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</si>
  <si>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</si>
  <si>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</si>
  <si>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</si>
  <si>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</si>
  <si>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</si>
  <si>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</si>
  <si>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</si>
  <si>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</si>
  <si>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</si>
  <si>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</si>
  <si>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</si>
  <si>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</si>
  <si>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</si>
  <si>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</si>
  <si>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</si>
  <si>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</si>
  <si>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</si>
  <si>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</si>
  <si>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</si>
  <si>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</si>
  <si>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</si>
  <si>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</si>
  <si>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</si>
  <si>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</si>
  <si>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</si>
  <si>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</si>
  <si>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</si>
  <si>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</si>
  <si>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</si>
  <si>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</si>
  <si>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</si>
  <si>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</si>
  <si>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</si>
  <si>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</si>
  <si>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</si>
  <si>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</si>
  <si>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</si>
  <si>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</si>
  <si>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</si>
  <si>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</si>
  <si>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</si>
  <si>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</si>
  <si>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</si>
  <si>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</si>
  <si>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</si>
  <si>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</si>
  <si>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</si>
  <si>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</si>
  <si>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</si>
  <si>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</si>
  <si>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</si>
  <si>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</si>
  <si>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</si>
  <si>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</si>
  <si>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</si>
  <si>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</si>
  <si>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</si>
  <si>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</si>
  <si>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</si>
  <si>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</si>
  <si>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</si>
  <si>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</si>
  <si>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</si>
  <si>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</si>
  <si>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</si>
  <si>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</si>
  <si>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</si>
  <si>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</si>
  <si>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</si>
  <si>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</si>
  <si>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</si>
  <si>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</si>
  <si>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</si>
  <si>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</si>
  <si>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</si>
  <si>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</si>
  <si>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</si>
  <si>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</si>
  <si>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</si>
  <si>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</si>
  <si>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</si>
  <si>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</si>
  <si>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</si>
  <si>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</si>
  <si>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</si>
  <si>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</si>
  <si>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</si>
  <si>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</si>
  <si>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</si>
  <si>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</si>
  <si>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</si>
  <si>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</si>
  <si>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</si>
  <si>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</si>
  <si>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</si>
  <si>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</si>
  <si>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</si>
  <si>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</si>
  <si>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</si>
  <si>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</si>
  <si>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</si>
  <si>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</si>
  <si>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</si>
  <si>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</si>
  <si>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</si>
  <si>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</si>
  <si>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</si>
  <si>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</si>
  <si>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</si>
  <si>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</si>
  <si>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</si>
  <si>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</si>
  <si>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</si>
  <si>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</si>
  <si>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</si>
  <si>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</si>
  <si>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</si>
  <si>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</si>
  <si>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</si>
  <si>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</si>
  <si>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</si>
  <si>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</si>
  <si>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</si>
  <si>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</si>
  <si>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</si>
  <si>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</si>
  <si>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</si>
  <si>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</si>
  <si>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</si>
  <si>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</si>
  <si>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</si>
  <si>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</si>
  <si>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</si>
  <si>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</si>
  <si>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</si>
  <si>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</si>
  <si>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</si>
  <si>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</si>
  <si>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</si>
  <si>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</si>
  <si>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</si>
  <si>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</si>
  <si>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</si>
  <si>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</si>
  <si>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</si>
  <si>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</si>
  <si>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</si>
  <si>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</si>
  <si>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</si>
  <si>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</si>
  <si>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</si>
  <si>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</si>
  <si>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</si>
  <si>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</si>
  <si>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</si>
  <si>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</si>
  <si>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</si>
  <si>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</si>
  <si>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</si>
  <si>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</si>
  <si>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</si>
  <si>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</si>
  <si>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</si>
  <si>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</si>
  <si>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</si>
  <si>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</si>
  <si>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</si>
  <si>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</si>
  <si>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</si>
  <si>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</si>
  <si>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</si>
  <si>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</si>
  <si>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</si>
  <si>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</si>
  <si>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</si>
  <si>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</si>
  <si>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</si>
  <si>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</si>
  <si>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</si>
  <si>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</si>
  <si>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</si>
  <si>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</si>
  <si>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</si>
  <si>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</si>
  <si>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</si>
  <si>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</si>
  <si>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</si>
  <si>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</si>
  <si>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</si>
  <si>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</si>
  <si>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</si>
  <si>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</si>
  <si>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</si>
  <si>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</si>
  <si>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</si>
  <si>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</si>
  <si>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</si>
  <si>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</si>
  <si>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</si>
  <si>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</si>
  <si>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</si>
  <si>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</si>
  <si>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</si>
  <si>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</si>
  <si>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</si>
  <si>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</si>
  <si>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</si>
  <si>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</si>
  <si>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</si>
  <si>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</si>
  <si>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</si>
  <si>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</si>
  <si>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</si>
  <si>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</si>
  <si>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</si>
  <si>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</si>
  <si>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</si>
  <si>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</si>
  <si>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</si>
  <si>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</si>
  <si>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</si>
  <si>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</si>
  <si>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</si>
  <si>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</si>
  <si>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</si>
  <si>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</si>
  <si>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</si>
  <si>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</si>
  <si>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</si>
  <si>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</si>
  <si>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</si>
  <si>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</si>
  <si>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</si>
  <si>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</si>
  <si>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</si>
  <si>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</si>
  <si>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</si>
  <si>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</si>
  <si>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</si>
  <si>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</si>
  <si>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</si>
  <si>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</si>
  <si>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</si>
  <si>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</si>
  <si>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</si>
  <si>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</si>
  <si>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</si>
  <si>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</si>
  <si>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</si>
  <si>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</si>
  <si>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</si>
  <si>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</si>
  <si>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</si>
  <si>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</si>
  <si>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</si>
  <si>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</si>
  <si>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</si>
  <si>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</si>
  <si>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</si>
  <si>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</si>
  <si>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</si>
  <si>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</si>
  <si>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</si>
  <si>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</si>
  <si>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</si>
  <si>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</si>
  <si>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</si>
  <si>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</si>
  <si>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</si>
  <si>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</si>
  <si>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</si>
  <si>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</si>
  <si>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</si>
  <si>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</si>
  <si>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</si>
  <si>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</si>
  <si>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</si>
  <si>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</si>
  <si>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</si>
  <si>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</si>
  <si>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</si>
  <si>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</si>
  <si>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</si>
  <si>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</si>
  <si>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</si>
  <si>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</si>
  <si>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</si>
  <si>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</si>
  <si>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</si>
  <si>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</si>
  <si>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</si>
  <si>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</si>
  <si>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</si>
  <si>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</si>
  <si>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</si>
  <si>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</si>
  <si>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</si>
  <si>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</si>
  <si>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</si>
  <si>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</si>
  <si>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</si>
  <si>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</si>
  <si>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</si>
  <si>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</si>
  <si>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</si>
  <si>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</si>
  <si>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</si>
  <si>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</si>
  <si>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</si>
  <si>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</si>
  <si>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</si>
  <si>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</si>
  <si>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</si>
  <si>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</si>
  <si>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</si>
  <si>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</si>
  <si>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</si>
  <si>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</si>
  <si>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</si>
  <si>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</si>
  <si>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</si>
  <si>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</si>
  <si>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</si>
  <si>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</si>
  <si>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</si>
  <si>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</si>
  <si>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</si>
  <si>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</si>
  <si>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</si>
  <si>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</si>
  <si>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</si>
  <si>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</si>
  <si>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</si>
  <si>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</si>
  <si>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</si>
  <si>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</si>
  <si>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</si>
  <si>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</si>
  <si>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</si>
  <si>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</si>
  <si>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</si>
  <si>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</si>
  <si>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</si>
  <si>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</si>
  <si>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</si>
  <si>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</si>
  <si>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</si>
  <si>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</si>
  <si>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</si>
  <si>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</si>
  <si>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</si>
  <si>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</si>
  <si>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</si>
  <si>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</si>
  <si>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</si>
  <si>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</si>
  <si>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</si>
  <si>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</si>
  <si>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</si>
  <si>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</si>
  <si>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</si>
  <si>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</si>
  <si>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</si>
  <si>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</si>
  <si>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</si>
  <si>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</si>
  <si>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</si>
  <si>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</si>
  <si>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</si>
  <si>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</si>
  <si>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</si>
  <si>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</si>
  <si>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</si>
  <si>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</si>
  <si>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</si>
  <si>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</si>
  <si>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</si>
  <si>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</si>
  <si>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</si>
  <si>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</si>
  <si>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</si>
  <si>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</si>
  <si>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</si>
  <si>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</si>
  <si>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</si>
  <si>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</si>
  <si>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</si>
  <si>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</si>
  <si>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</si>
  <si>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</si>
  <si>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</si>
  <si>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</si>
  <si>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</si>
  <si>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</si>
  <si>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</si>
  <si>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</si>
  <si>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</si>
  <si>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</si>
  <si>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</si>
  <si>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</si>
  <si>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</si>
  <si>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</si>
  <si>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</si>
  <si>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</si>
  <si>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</si>
  <si>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</si>
  <si>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</si>
  <si>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</si>
  <si>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</si>
  <si>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</si>
  <si>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</si>
  <si>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</si>
  <si>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</si>
  <si>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</si>
  <si>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</si>
  <si>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</si>
  <si>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</si>
  <si>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</si>
  <si>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</si>
  <si>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</si>
  <si>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</si>
  <si>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</si>
  <si>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</si>
  <si>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</si>
  <si>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</si>
  <si>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</si>
  <si>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</si>
  <si>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</si>
  <si>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</si>
  <si>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</si>
  <si>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</si>
  <si>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</si>
  <si>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</si>
  <si>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</si>
  <si>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</si>
  <si>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</si>
  <si>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</si>
  <si>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</si>
  <si>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</si>
  <si>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</si>
  <si>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</si>
  <si>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</si>
  <si>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</si>
  <si>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</si>
  <si>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</si>
  <si>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</si>
  <si>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</si>
  <si>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</si>
  <si>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</si>
  <si>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</si>
  <si>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</si>
  <si>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</si>
  <si>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</si>
  <si>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</si>
  <si>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</si>
  <si>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</si>
  <si>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</si>
  <si>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</si>
  <si>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</si>
  <si>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</si>
  <si>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</si>
  <si>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</si>
  <si>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</si>
  <si>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</si>
  <si>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</si>
  <si>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</si>
  <si>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</si>
  <si>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</si>
  <si>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</si>
  <si>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</si>
  <si>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</si>
  <si>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</si>
  <si>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</si>
  <si>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</si>
  <si>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</si>
  <si>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</si>
  <si>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</si>
  <si>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</si>
  <si>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</si>
  <si>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</si>
  <si>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</si>
  <si>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</si>
  <si>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</si>
  <si>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</si>
  <si>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</si>
  <si>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</si>
  <si>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</si>
  <si>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</si>
  <si>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</si>
  <si>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</si>
  <si>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</si>
  <si>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</si>
  <si>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</si>
  <si>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</si>
  <si>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</si>
  <si>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</si>
  <si>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</si>
  <si>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</si>
  <si>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</si>
  <si>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</si>
  <si>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</si>
  <si>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</si>
  <si>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</si>
  <si>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</si>
  <si>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</si>
  <si>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</si>
  <si>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</si>
  <si>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</si>
  <si>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</si>
  <si>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</si>
  <si>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</si>
  <si>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</si>
  <si>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</si>
  <si>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</si>
  <si>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</si>
  <si>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</si>
  <si>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</si>
  <si>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</si>
  <si>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</si>
  <si>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</si>
  <si>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</si>
  <si>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</si>
  <si>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</si>
  <si>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</si>
  <si>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</si>
  <si>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</si>
  <si>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</si>
  <si>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</si>
  <si>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</si>
  <si>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</si>
  <si>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</si>
  <si>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</si>
  <si>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</si>
  <si>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</si>
  <si>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</si>
  <si>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</si>
  <si>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</si>
  <si>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</si>
  <si>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</si>
  <si>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</si>
  <si>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</si>
  <si>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</si>
  <si>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</si>
  <si>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</si>
  <si>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</si>
  <si>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</si>
  <si>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</si>
  <si>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</si>
  <si>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</si>
  <si>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</si>
  <si>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</si>
  <si>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</si>
  <si>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</si>
  <si>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</si>
  <si>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</si>
  <si>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</si>
  <si>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</si>
  <si>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</si>
  <si>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</si>
  <si>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</si>
  <si>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</si>
  <si>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</si>
  <si>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</si>
  <si>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</si>
  <si>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</si>
  <si>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</si>
  <si>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</si>
  <si>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</si>
  <si>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</si>
  <si>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</si>
  <si>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</si>
  <si>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</si>
  <si>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</si>
  <si>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</si>
  <si>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</si>
  <si>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</si>
  <si>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</si>
  <si>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</si>
  <si>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</si>
  <si>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</si>
  <si>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</si>
  <si>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</si>
  <si>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</si>
  <si>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</si>
  <si>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</si>
  <si>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</si>
  <si>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</si>
  <si>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</si>
  <si>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</si>
  <si>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</si>
  <si>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</si>
  <si>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</si>
  <si>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</si>
  <si>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</si>
  <si>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</si>
  <si>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</si>
  <si>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</si>
  <si>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</si>
  <si>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</si>
  <si>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</si>
  <si>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</si>
  <si>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</si>
  <si>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</si>
  <si>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</si>
  <si>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</si>
  <si>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</si>
  <si>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</si>
  <si>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</si>
  <si>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</si>
  <si>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</si>
  <si>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</si>
  <si>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</si>
  <si>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</si>
  <si>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</si>
  <si>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</si>
  <si>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</si>
  <si>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</si>
  <si>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</si>
  <si>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</si>
  <si>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</si>
  <si>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</si>
  <si>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</si>
  <si>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</si>
  <si>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</si>
  <si>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</si>
  <si>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</si>
  <si>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</si>
  <si>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</si>
  <si>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</si>
  <si>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</si>
  <si>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</si>
  <si>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</si>
  <si>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</si>
  <si>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</si>
  <si>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</si>
  <si>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</si>
  <si>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</si>
  <si>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</si>
  <si>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</si>
  <si>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</si>
  <si>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</si>
  <si>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</si>
  <si>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</si>
  <si>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</si>
  <si>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</si>
  <si>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</si>
  <si>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</si>
  <si>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</si>
  <si>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</si>
  <si>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</si>
  <si>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</si>
  <si>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</si>
  <si>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</si>
  <si>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</si>
  <si>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</si>
  <si>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</si>
  <si>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</si>
  <si>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</si>
  <si>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</si>
  <si>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</si>
  <si>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</si>
  <si>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</si>
  <si>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</si>
  <si>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</si>
  <si>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</si>
  <si>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</si>
  <si>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</si>
  <si>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</si>
  <si>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</si>
  <si>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</si>
  <si>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</si>
  <si>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</si>
  <si>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</si>
  <si>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</si>
  <si>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</si>
  <si>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</si>
  <si>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</si>
  <si>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</si>
  <si>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</si>
  <si>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</si>
  <si>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</si>
  <si>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</si>
  <si>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</si>
  <si>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</si>
  <si>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</si>
  <si>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</si>
  <si>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</si>
  <si>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</si>
  <si>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</si>
  <si>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</si>
  <si>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</si>
  <si>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</si>
  <si>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</si>
  <si>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</si>
  <si>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</si>
  <si>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</si>
  <si>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</si>
  <si>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</si>
  <si>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</si>
  <si>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</si>
  <si>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</si>
  <si>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</si>
  <si>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</si>
  <si>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</si>
  <si>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</si>
  <si>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</si>
  <si>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</si>
  <si>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</si>
  <si>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</si>
  <si>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</si>
  <si>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</si>
  <si>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</si>
  <si>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</si>
  <si>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</si>
  <si>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</si>
  <si>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</si>
  <si>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</si>
  <si>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</si>
  <si>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</si>
  <si>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</si>
  <si>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</si>
  <si>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</si>
  <si>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</si>
  <si>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</si>
  <si>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</si>
  <si>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</si>
  <si>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</si>
  <si>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</si>
  <si>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</si>
  <si>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</si>
  <si>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</si>
  <si>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</si>
  <si>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</si>
  <si>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</si>
  <si>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</si>
  <si>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</si>
  <si>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</si>
  <si>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</si>
  <si>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</si>
  <si>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</si>
  <si>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</si>
  <si>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</si>
  <si>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</si>
  <si>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</si>
  <si>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</si>
  <si>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</si>
  <si>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</si>
  <si>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</si>
  <si>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</si>
  <si>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</si>
  <si>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</si>
  <si>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</si>
  <si>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</si>
  <si>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</si>
  <si>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</si>
  <si>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</si>
  <si>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</si>
  <si>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</si>
  <si>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</si>
  <si>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</si>
  <si>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</si>
  <si>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</si>
  <si>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</si>
  <si>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</si>
  <si>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</si>
  <si>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</si>
  <si>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</si>
  <si>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</si>
  <si>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</si>
  <si>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</si>
  <si>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</si>
  <si>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</si>
  <si>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</si>
  <si>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</si>
  <si>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</si>
  <si>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</si>
  <si>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</si>
  <si>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</si>
  <si>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</si>
  <si>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</si>
  <si>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</si>
  <si>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</si>
  <si>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</si>
  <si>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</si>
  <si>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</si>
  <si>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</si>
  <si>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</si>
  <si>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</si>
  <si>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</si>
  <si>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</si>
  <si>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</si>
  <si>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</si>
  <si>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</si>
  <si>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</si>
  <si>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</si>
  <si>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</si>
  <si>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</si>
  <si>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</si>
  <si>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</si>
  <si>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</si>
  <si>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</si>
  <si>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</si>
  <si>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</si>
  <si>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</si>
  <si>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</si>
  <si>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</si>
  <si>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</si>
  <si>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</si>
  <si>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</si>
  <si>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</si>
  <si>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</si>
  <si>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</si>
  <si>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</si>
  <si>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</si>
  <si>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</si>
  <si>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</si>
  <si>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</si>
  <si>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</si>
  <si>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</si>
  <si>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</si>
  <si>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</si>
  <si>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</si>
  <si>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</si>
  <si>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</si>
  <si>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</si>
  <si>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</si>
  <si>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</si>
  <si>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</si>
  <si>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</si>
  <si>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</si>
  <si>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</si>
  <si>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</si>
  <si>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</si>
  <si>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</si>
  <si>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</si>
  <si>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</si>
  <si>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</si>
  <si>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</si>
  <si>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</si>
  <si>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</si>
  <si>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</si>
  <si>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</si>
  <si>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</si>
  <si>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</si>
  <si>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</si>
  <si>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</si>
  <si>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</si>
  <si>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</si>
  <si>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</si>
  <si>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</si>
  <si>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</si>
  <si>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</si>
  <si>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</si>
  <si>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</si>
  <si>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</si>
  <si>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</si>
  <si>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</si>
  <si>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</si>
  <si>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</si>
  <si>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</si>
  <si>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</si>
  <si>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</si>
  <si>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</si>
  <si>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</si>
  <si>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</si>
  <si>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</si>
  <si>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</si>
  <si>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</si>
  <si>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</si>
  <si>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</si>
  <si>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</si>
  <si>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</si>
  <si>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</si>
  <si>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</si>
  <si>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</si>
  <si>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</si>
  <si>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</si>
  <si>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</si>
  <si>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</si>
  <si>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</si>
  <si>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</si>
  <si>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</si>
  <si>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</si>
  <si>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</si>
  <si>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</si>
  <si>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</si>
  <si>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</si>
  <si>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</si>
  <si>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</si>
  <si>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</si>
  <si>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</si>
  <si>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</si>
  <si>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</si>
  <si>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</si>
  <si>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</si>
  <si>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</si>
  <si>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</si>
  <si>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</si>
  <si>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</si>
  <si>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</si>
  <si>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</si>
  <si>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</si>
  <si>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</si>
  <si>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</si>
  <si>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</si>
  <si>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</si>
  <si>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</si>
  <si>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</si>
  <si>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</si>
  <si>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</si>
  <si>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</si>
  <si>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</si>
  <si>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</si>
  <si>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</si>
  <si>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</si>
  <si>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</si>
  <si>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</si>
  <si>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</si>
  <si>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</si>
  <si>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</si>
  <si>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</si>
  <si>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</si>
  <si>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</si>
  <si>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</si>
  <si>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</si>
  <si>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</si>
  <si>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</si>
  <si>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</si>
  <si>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</si>
  <si>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</si>
  <si>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</si>
  <si>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</si>
  <si>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</si>
  <si>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</si>
  <si>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</si>
  <si>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</si>
  <si>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</si>
  <si>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</si>
  <si>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</si>
  <si>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</si>
  <si>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</si>
  <si>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</si>
  <si>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</si>
  <si>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</si>
  <si>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</si>
  <si>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</si>
  <si>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</si>
  <si>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</si>
  <si>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</si>
  <si>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</si>
  <si>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</si>
  <si>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</si>
  <si>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</si>
  <si>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</si>
  <si>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</si>
  <si>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</si>
  <si>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</si>
  <si>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</si>
  <si>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</si>
  <si>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</si>
  <si>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</si>
  <si>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</si>
  <si>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</si>
  <si>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</si>
  <si>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</si>
  <si>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</si>
  <si>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</si>
  <si>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</si>
  <si>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</si>
  <si>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</si>
  <si>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</si>
  <si>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</si>
  <si>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</si>
  <si>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</si>
  <si>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</si>
  <si>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</si>
  <si>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</si>
  <si>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</si>
  <si>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</si>
  <si>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</si>
  <si>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</si>
  <si>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</si>
  <si>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</si>
  <si>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</si>
  <si>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</si>
  <si>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</si>
  <si>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</si>
  <si>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</si>
  <si>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</si>
  <si>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</si>
  <si>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</si>
  <si>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</si>
  <si>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</si>
  <si>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</si>
  <si>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</si>
  <si>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</si>
  <si>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</si>
  <si>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</si>
  <si>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</si>
  <si>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</si>
  <si>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</si>
  <si>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</si>
  <si>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</si>
  <si>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</si>
  <si>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</si>
  <si>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</si>
  <si>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</si>
  <si>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</si>
  <si>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</si>
  <si>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</si>
  <si>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</si>
  <si>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</si>
  <si>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</si>
  <si>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</si>
  <si>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</si>
  <si>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</si>
  <si>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</si>
  <si>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</si>
  <si>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</si>
  <si>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</si>
  <si>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</si>
  <si>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</si>
  <si>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</si>
  <si>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</si>
  <si>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</si>
  <si>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</si>
  <si>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</si>
  <si>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</si>
  <si>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</si>
  <si>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</si>
  <si>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</si>
  <si>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</si>
  <si>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</si>
  <si>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</si>
  <si>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</si>
  <si>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</si>
  <si>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</si>
  <si>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</si>
  <si>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</si>
  <si>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</si>
  <si>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</si>
  <si>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</si>
  <si>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</si>
  <si>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</si>
  <si>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</si>
  <si>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</si>
  <si>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</si>
  <si>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</si>
  <si>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</si>
  <si>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</si>
  <si>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</si>
  <si>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</si>
  <si>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</si>
  <si>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</si>
  <si>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</si>
  <si>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</si>
  <si>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</si>
  <si>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</si>
  <si>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</si>
  <si>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</si>
  <si>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</si>
  <si>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</si>
  <si>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</si>
  <si>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</si>
  <si>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</si>
  <si>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</si>
  <si>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</si>
  <si>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</si>
  <si>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</si>
  <si>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</si>
  <si>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</si>
  <si>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</si>
  <si>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</si>
  <si>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</si>
  <si>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</si>
  <si>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</si>
  <si>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</si>
  <si>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</si>
  <si>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</si>
  <si>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</si>
  <si>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</si>
  <si>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</si>
  <si>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</si>
  <si>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</si>
  <si>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</si>
  <si>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</si>
  <si>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</si>
  <si>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</si>
  <si>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</si>
  <si>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</si>
  <si>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</si>
  <si>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</si>
  <si>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</si>
  <si>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</si>
  <si>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</si>
  <si>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</si>
  <si>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</si>
  <si>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</si>
  <si>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</si>
  <si>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</si>
  <si>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</si>
  <si>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</si>
  <si>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</si>
  <si>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</si>
  <si>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</si>
  <si>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</si>
  <si>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</si>
  <si>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</si>
  <si>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</si>
  <si>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</si>
  <si>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</si>
  <si>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</si>
  <si>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</si>
  <si>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</si>
  <si>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</si>
  <si>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</si>
  <si>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</si>
  <si>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</si>
  <si>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</si>
  <si>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</si>
  <si>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</si>
  <si>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</si>
  <si>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</si>
  <si>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</si>
  <si>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</si>
  <si>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</si>
  <si>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</si>
  <si>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</si>
  <si>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</si>
  <si>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</si>
  <si>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</si>
  <si>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</si>
  <si>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</si>
  <si>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</si>
  <si>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</si>
  <si>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</si>
  <si>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</si>
  <si>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</si>
  <si>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</si>
  <si>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</si>
  <si>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</si>
  <si>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</si>
  <si>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</si>
  <si>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</si>
  <si>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</si>
  <si>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</si>
  <si>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</si>
  <si>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</si>
  <si>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</si>
  <si>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</si>
  <si>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</si>
  <si>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</si>
  <si>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</si>
  <si>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</si>
  <si>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</si>
  <si>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</si>
  <si>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</si>
  <si>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</si>
  <si>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</si>
  <si>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</si>
  <si>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</si>
  <si>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</si>
  <si>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</si>
  <si>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</si>
  <si>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</si>
  <si>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</si>
  <si>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</si>
  <si>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</si>
  <si>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</si>
  <si>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</si>
  <si>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</si>
  <si>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</si>
  <si>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</si>
  <si>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</si>
  <si>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</si>
  <si>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</si>
  <si>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</si>
  <si>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</si>
  <si>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</si>
  <si>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</si>
  <si>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</si>
  <si>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</si>
  <si>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</si>
  <si>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</si>
  <si>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</si>
  <si>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</si>
  <si>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</si>
  <si>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</si>
  <si>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</si>
  <si>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</si>
  <si>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</si>
  <si>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</si>
  <si>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</si>
  <si>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</si>
  <si>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</si>
  <si>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</si>
  <si>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</si>
  <si>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</si>
  <si>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</si>
  <si>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</si>
  <si>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</si>
  <si>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</si>
  <si>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</si>
  <si>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</si>
  <si>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</si>
  <si>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</si>
  <si>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</si>
  <si>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</si>
  <si>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</si>
  <si>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</si>
  <si>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</si>
  <si>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</si>
  <si>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</si>
  <si>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</si>
  <si>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</si>
  <si>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</si>
  <si>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</si>
  <si>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</si>
  <si>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</si>
  <si>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</si>
  <si>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</si>
  <si>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</si>
  <si>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</si>
  <si>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</si>
  <si>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</si>
  <si>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</si>
  <si>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</si>
  <si>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</si>
  <si>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</si>
  <si>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</si>
  <si>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</si>
  <si>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</si>
  <si>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</si>
  <si>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</si>
  <si>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</si>
  <si>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</si>
  <si>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</si>
  <si>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</si>
  <si>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</si>
  <si>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</si>
  <si>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</si>
  <si>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</si>
  <si>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</si>
  <si>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</si>
  <si>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</si>
  <si>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</si>
  <si>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</si>
  <si>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</si>
  <si>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</si>
  <si>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</si>
  <si>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</si>
  <si>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</si>
  <si>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</si>
  <si>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</si>
  <si>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</si>
  <si>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</si>
  <si>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</si>
  <si>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</si>
  <si>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</si>
  <si>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</si>
  <si>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</si>
  <si>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</si>
  <si>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</si>
  <si>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</si>
  <si>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</si>
  <si>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</si>
  <si>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</si>
  <si>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</si>
  <si>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</si>
  <si>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</si>
  <si>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</si>
  <si>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</si>
  <si>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</si>
  <si>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</si>
  <si>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</si>
  <si>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</si>
  <si>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</si>
  <si>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</si>
  <si>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</si>
  <si>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</si>
  <si>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</si>
  <si>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</si>
  <si>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</si>
  <si>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</si>
  <si>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</si>
  <si>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</si>
  <si>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</si>
  <si>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</si>
  <si>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</si>
  <si>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</si>
  <si>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</si>
  <si>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</si>
  <si>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</si>
  <si>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</si>
  <si>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</si>
  <si>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</si>
  <si>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</si>
  <si>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</si>
  <si>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</si>
  <si>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</si>
  <si>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</si>
  <si>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</si>
  <si>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</si>
  <si>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</si>
  <si>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</si>
  <si>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</si>
  <si>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</si>
  <si>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</si>
  <si>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</si>
  <si>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</si>
  <si>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</si>
  <si>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</si>
  <si>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</si>
  <si>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</si>
  <si>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</si>
  <si>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</si>
  <si>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</si>
  <si>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</si>
  <si>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</si>
  <si>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</si>
  <si>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</si>
  <si>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</si>
  <si>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</si>
  <si>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</si>
  <si>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</si>
  <si>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</si>
  <si>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</si>
  <si>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</si>
  <si>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</si>
  <si>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</si>
  <si>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</si>
  <si>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</si>
  <si>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</si>
  <si>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</si>
  <si>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</si>
  <si>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</si>
  <si>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</si>
  <si>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</si>
  <si>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</si>
  <si>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</si>
  <si>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</si>
  <si>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</si>
  <si>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</si>
  <si>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</si>
  <si>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</si>
  <si>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</si>
  <si>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</si>
  <si>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</si>
  <si>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</si>
  <si>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</si>
  <si>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</si>
  <si>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</si>
  <si>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</si>
  <si>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</si>
  <si>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</si>
  <si>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</si>
  <si>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</si>
  <si>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</si>
  <si>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</si>
  <si>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</si>
  <si>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</si>
  <si>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</si>
  <si>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</si>
  <si>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</si>
  <si>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</si>
  <si>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</si>
  <si>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</si>
  <si>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</si>
  <si>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</si>
  <si>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</si>
  <si>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</si>
  <si>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</si>
  <si>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</si>
  <si>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</si>
  <si>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</si>
  <si>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</si>
  <si>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</si>
  <si>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</si>
  <si>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</si>
  <si>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</si>
  <si>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</si>
  <si>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</si>
  <si>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</si>
  <si>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</si>
  <si>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</si>
  <si>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</si>
  <si>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</si>
  <si>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</si>
  <si>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</si>
  <si>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</si>
  <si>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</si>
  <si>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</si>
  <si>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</si>
  <si>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</si>
  <si>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</si>
  <si>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</si>
  <si>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</si>
  <si>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</si>
  <si>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</si>
  <si>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</si>
  <si>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</si>
  <si>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</si>
  <si>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</si>
  <si>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</si>
  <si>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</si>
  <si>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</si>
  <si>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</si>
  <si>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</si>
  <si>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</si>
  <si>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</si>
  <si>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</si>
  <si>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</si>
  <si>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</si>
  <si>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</si>
  <si>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</si>
  <si>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</si>
  <si>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</si>
  <si>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</si>
  <si>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</si>
  <si>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</si>
  <si>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</si>
  <si>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</si>
  <si>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</si>
  <si>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</si>
  <si>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</si>
  <si>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</si>
  <si>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</si>
  <si>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</si>
  <si>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</si>
  <si>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</si>
  <si>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</si>
  <si>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</si>
  <si>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</si>
  <si>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</si>
  <si>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</si>
  <si>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</si>
  <si>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</si>
  <si>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</si>
  <si>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</si>
  <si>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</si>
  <si>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</si>
  <si>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</si>
  <si>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</si>
  <si>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</si>
  <si>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</si>
  <si>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</si>
  <si>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</si>
  <si>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</si>
  <si>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</si>
  <si>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</si>
  <si>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</si>
  <si>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</si>
  <si>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</si>
  <si>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</si>
  <si>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</si>
  <si>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</si>
  <si>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</si>
  <si>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</si>
  <si>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</si>
  <si>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</si>
  <si>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</si>
  <si>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</si>
  <si>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</si>
  <si>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</si>
  <si>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</si>
  <si>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</si>
  <si>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</si>
  <si>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</si>
  <si>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</si>
  <si>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</si>
  <si>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</si>
  <si>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</si>
  <si>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</si>
  <si>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</si>
  <si>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</si>
  <si>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</si>
  <si>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</si>
  <si>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</si>
  <si>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</si>
  <si>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</si>
  <si>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</si>
  <si>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</si>
  <si>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</si>
  <si>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</si>
  <si>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</si>
  <si>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</si>
  <si>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</si>
  <si>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</si>
  <si>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</si>
  <si>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</si>
  <si>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</si>
  <si>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</si>
  <si>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</si>
  <si>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</si>
  <si>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</si>
  <si>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</si>
  <si>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</si>
  <si>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</si>
  <si>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</si>
  <si>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</si>
  <si>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</si>
  <si>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</si>
  <si>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</si>
  <si>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</si>
  <si>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</si>
  <si>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</si>
  <si>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</si>
  <si>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</si>
  <si>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</si>
  <si>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</si>
  <si>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</si>
  <si>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</si>
  <si>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</si>
  <si>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</si>
  <si>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</si>
  <si>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</si>
  <si>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</si>
  <si>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</si>
  <si>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</si>
  <si>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</si>
  <si>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</si>
  <si>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</si>
  <si>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</si>
  <si>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</si>
  <si>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</si>
  <si>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</si>
  <si>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</si>
  <si>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</si>
  <si>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</si>
  <si>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</si>
  <si>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</si>
  <si>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</si>
  <si>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</si>
  <si>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</si>
  <si>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</si>
  <si>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</si>
  <si>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</si>
  <si>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</si>
  <si>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</si>
  <si>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</si>
  <si>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</si>
  <si>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</si>
  <si>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</si>
  <si>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</si>
  <si>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</si>
  <si>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</si>
  <si>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</si>
  <si>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</si>
  <si>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</si>
  <si>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</si>
  <si>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</si>
  <si>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</si>
  <si>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</si>
  <si>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</si>
  <si>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</si>
  <si>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</si>
  <si>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</si>
  <si>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</si>
  <si>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</si>
  <si>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</si>
  <si>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</si>
  <si>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</si>
  <si>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</si>
  <si>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</si>
  <si>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</si>
  <si>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</si>
  <si>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</si>
  <si>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</si>
  <si>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</si>
  <si>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</si>
  <si>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</si>
  <si>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</si>
  <si>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</si>
  <si>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</si>
  <si>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</si>
  <si>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</si>
  <si>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</si>
  <si>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</si>
  <si>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</si>
  <si>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</si>
  <si>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</si>
  <si>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</si>
  <si>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</si>
  <si>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</si>
  <si>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</si>
  <si>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</si>
  <si>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</si>
  <si>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</si>
  <si>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</si>
  <si>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</si>
  <si>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</si>
  <si>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</si>
  <si>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</si>
  <si>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</si>
  <si>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</si>
  <si>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</si>
  <si>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</si>
  <si>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</si>
  <si>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</si>
  <si>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</si>
  <si>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</si>
  <si>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</si>
  <si>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</si>
  <si>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</si>
  <si>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</si>
  <si>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</si>
  <si>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</si>
  <si>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</si>
  <si>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</si>
  <si>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</si>
  <si>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</si>
  <si>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</si>
  <si>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</si>
  <si>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</si>
  <si>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</si>
  <si>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</si>
  <si>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</si>
  <si>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</si>
  <si>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</si>
  <si>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</si>
  <si>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</si>
  <si>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</si>
  <si>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</si>
  <si>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</si>
  <si>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</si>
  <si>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</si>
  <si>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</si>
  <si>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</si>
  <si>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</si>
  <si>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</si>
  <si>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</si>
  <si>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</si>
  <si>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</si>
  <si>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</si>
  <si>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</si>
  <si>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</si>
  <si>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</si>
  <si>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</si>
  <si>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</si>
  <si>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</si>
  <si>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</si>
  <si>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</si>
  <si>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</si>
  <si>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</si>
  <si>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</si>
  <si>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</si>
  <si>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</si>
  <si>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</si>
  <si>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</si>
  <si>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</si>
  <si>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</si>
  <si>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</si>
  <si>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</si>
  <si>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</si>
  <si>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</si>
  <si>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</si>
  <si>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</si>
  <si>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</si>
  <si>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</si>
  <si>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</si>
  <si>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</si>
  <si>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</si>
  <si>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</si>
  <si>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</si>
  <si>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</si>
  <si>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</si>
  <si>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</si>
  <si>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</si>
  <si>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</si>
  <si>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</si>
  <si>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</si>
  <si>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</si>
  <si>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</si>
  <si>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</si>
  <si>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</si>
  <si>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</si>
  <si>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</si>
  <si>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</si>
  <si>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</si>
  <si>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</si>
  <si>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</si>
  <si>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</si>
  <si>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</si>
  <si>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</si>
  <si>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</si>
  <si>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</si>
  <si>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</si>
  <si>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</si>
  <si>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</si>
  <si>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</si>
  <si>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</si>
  <si>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</si>
  <si>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</si>
  <si>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</si>
  <si>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</si>
  <si>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</si>
  <si>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</si>
  <si>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</si>
  <si>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</si>
  <si>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</si>
  <si>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</si>
  <si>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</si>
  <si>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</si>
  <si>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</si>
  <si>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</si>
  <si>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</si>
  <si>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</si>
  <si>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</si>
  <si>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</si>
  <si>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</si>
  <si>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</si>
  <si>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</si>
  <si>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</si>
  <si>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</si>
  <si>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</si>
  <si>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</si>
  <si>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</si>
  <si>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</si>
  <si>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</si>
  <si>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</si>
  <si>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</si>
  <si>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</si>
  <si>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</si>
  <si>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</si>
  <si>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</si>
  <si>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</si>
  <si>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</si>
  <si>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</si>
  <si>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</si>
  <si>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</si>
  <si>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</si>
  <si>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</si>
  <si>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</si>
  <si>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</si>
  <si>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</si>
  <si>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</si>
  <si>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</si>
  <si>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</si>
  <si>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</si>
  <si>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</si>
  <si>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</si>
  <si>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</si>
  <si>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</si>
  <si>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</si>
  <si>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</si>
  <si>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</si>
  <si>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</si>
  <si>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</si>
  <si>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</si>
  <si>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</si>
  <si>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</si>
  <si>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</si>
  <si>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</si>
  <si>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</si>
  <si>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</si>
  <si>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</si>
  <si>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</si>
  <si>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</si>
  <si>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</si>
  <si>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</si>
  <si>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</si>
  <si>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</si>
  <si>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</si>
  <si>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</si>
  <si>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</si>
  <si>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</si>
  <si>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</si>
  <si>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</si>
  <si>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</si>
  <si>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</si>
  <si>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</si>
  <si>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</si>
  <si>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</si>
  <si>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</si>
  <si>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</si>
  <si>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</si>
  <si>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</si>
  <si>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</si>
  <si>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</si>
  <si>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</si>
  <si>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</si>
  <si>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</si>
  <si>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</si>
  <si>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</si>
  <si>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</si>
  <si>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</si>
  <si>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</si>
  <si>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</si>
  <si>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</si>
  <si>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</si>
  <si>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</si>
  <si>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</si>
  <si>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</si>
  <si>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</si>
  <si>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</si>
  <si>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</si>
  <si>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</si>
  <si>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</si>
  <si>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</si>
  <si>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</si>
  <si>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</si>
  <si>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</si>
  <si>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</si>
  <si>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</si>
  <si>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</si>
  <si>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</si>
  <si>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</si>
  <si>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</si>
  <si>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</si>
  <si>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</si>
  <si>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</si>
  <si>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</si>
  <si>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</si>
  <si>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</si>
  <si>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</si>
  <si>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</si>
  <si>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</si>
  <si>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</si>
  <si>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</si>
  <si>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</si>
  <si>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</si>
  <si>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</si>
  <si>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</si>
  <si>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</si>
  <si>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</si>
  <si>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</si>
  <si>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</si>
  <si>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</si>
  <si>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</si>
  <si>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</si>
  <si>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</si>
  <si>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</si>
  <si>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</si>
  <si>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</si>
  <si>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</si>
  <si>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</si>
  <si>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</si>
  <si>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</si>
  <si>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</si>
  <si>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</si>
  <si>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</si>
  <si>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</si>
  <si>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</si>
  <si>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</si>
  <si>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</si>
  <si>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</si>
  <si>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</si>
  <si>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</si>
  <si>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</si>
  <si>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</si>
  <si>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</si>
  <si>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</si>
  <si>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</si>
  <si>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</si>
  <si>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</si>
  <si>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</si>
  <si>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</si>
  <si>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</si>
  <si>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</si>
  <si>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</si>
  <si>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</si>
  <si>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</si>
  <si>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</si>
  <si>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</si>
  <si>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</si>
  <si>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</si>
  <si>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</si>
  <si>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</si>
  <si>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</si>
  <si>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</si>
  <si>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</si>
  <si>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</si>
  <si>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</si>
  <si>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</si>
  <si>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</si>
  <si>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</si>
  <si>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</si>
  <si>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</si>
  <si>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</si>
  <si>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</si>
  <si>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</si>
  <si>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</si>
  <si>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</si>
  <si>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</si>
  <si>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</si>
  <si>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</si>
  <si>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</si>
  <si>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</si>
  <si>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</si>
  <si>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</si>
  <si>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</si>
  <si>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</si>
  <si>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</si>
  <si>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</si>
  <si>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</si>
  <si>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</si>
  <si>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</si>
  <si>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</si>
  <si>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</si>
  <si>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</si>
  <si>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</si>
  <si>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</si>
  <si>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</si>
  <si>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</si>
  <si>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</si>
  <si>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</si>
  <si>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</si>
  <si>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</si>
  <si>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</si>
  <si>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</si>
  <si>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</si>
  <si>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</si>
  <si>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</si>
  <si>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</si>
  <si>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</si>
  <si>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</si>
  <si>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</si>
  <si>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</si>
  <si>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</si>
  <si>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</si>
  <si>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</si>
  <si>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</si>
  <si>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</si>
  <si>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</si>
  <si>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</si>
  <si>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</si>
  <si>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</si>
  <si>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</si>
  <si>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</si>
  <si>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</si>
  <si>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</si>
  <si>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</si>
  <si>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</si>
  <si>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</si>
  <si>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</si>
  <si>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</si>
  <si>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</si>
  <si>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</si>
  <si>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</si>
  <si>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</si>
  <si>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</si>
  <si>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</si>
  <si>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</si>
  <si>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</si>
  <si>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</si>
  <si>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</si>
  <si>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</si>
  <si>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</si>
  <si>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</si>
  <si>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</si>
  <si>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</si>
  <si>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</si>
  <si>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</si>
  <si>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</si>
  <si>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</si>
  <si>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</si>
  <si>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</si>
  <si>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</si>
  <si>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</si>
  <si>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</si>
  <si>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</si>
  <si>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</si>
  <si>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</si>
  <si>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</si>
  <si>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</si>
  <si>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</si>
  <si>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</si>
  <si>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</si>
  <si>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</si>
  <si>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</si>
  <si>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</si>
  <si>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</si>
  <si>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</si>
  <si>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</si>
  <si>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</si>
  <si>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</si>
  <si>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</si>
  <si>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</si>
  <si>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</si>
  <si>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</si>
  <si>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</si>
  <si>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</si>
  <si>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</si>
  <si>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</si>
  <si>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</si>
  <si>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</si>
  <si>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</si>
  <si>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</si>
  <si>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</si>
  <si>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</si>
  <si>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</si>
  <si>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</si>
  <si>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</si>
  <si>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</si>
  <si>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</si>
  <si>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</si>
  <si>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</si>
  <si>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</si>
  <si>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</si>
  <si>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</si>
  <si>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</si>
  <si>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</si>
  <si>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</si>
  <si>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</si>
  <si>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</si>
  <si>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</si>
  <si>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</si>
  <si>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</si>
  <si>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</si>
  <si>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</si>
  <si>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</si>
  <si>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</si>
  <si>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</si>
  <si>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</si>
  <si>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</si>
  <si>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</si>
  <si>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</si>
  <si>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</si>
  <si>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</si>
  <si>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</si>
  <si>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</si>
  <si>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</si>
  <si>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</si>
  <si>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</si>
  <si>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</si>
  <si>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</si>
  <si>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</si>
  <si>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</si>
  <si>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</si>
  <si>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</si>
  <si>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</si>
  <si>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</si>
  <si>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</si>
  <si>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</si>
  <si>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</si>
  <si>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</si>
  <si>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</si>
  <si>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</si>
  <si>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</si>
  <si>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</si>
  <si>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</si>
  <si>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</si>
  <si>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</si>
  <si>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</si>
  <si>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</si>
  <si>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</si>
  <si>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</si>
  <si>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</si>
  <si>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</si>
  <si>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</si>
  <si>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</si>
  <si>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</si>
  <si>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</si>
  <si>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</si>
  <si>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</si>
  <si>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</si>
  <si>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</si>
  <si>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</si>
  <si>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</si>
  <si>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</si>
  <si>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</si>
  <si>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</si>
  <si>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</si>
  <si>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</si>
  <si>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</si>
  <si>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</si>
  <si>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</si>
  <si>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</si>
  <si>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</si>
  <si>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</si>
  <si>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</si>
  <si>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</si>
  <si>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</si>
  <si>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</si>
  <si>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</si>
  <si>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</si>
  <si>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</si>
  <si>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</si>
  <si>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</si>
  <si>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</si>
  <si>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</si>
  <si>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</si>
  <si>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</si>
  <si>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</si>
  <si>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</si>
  <si>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</si>
  <si>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</si>
  <si>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</si>
  <si>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</si>
  <si>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</si>
  <si>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</si>
  <si>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</si>
  <si>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</si>
  <si>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</si>
  <si>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</si>
  <si>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</si>
  <si>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</si>
  <si>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</si>
  <si>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</si>
  <si>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</si>
  <si>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</si>
  <si>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</si>
  <si>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</si>
  <si>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</si>
  <si>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</si>
  <si>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</si>
  <si>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</si>
  <si>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</si>
  <si>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</si>
  <si>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</si>
  <si>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</si>
  <si>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</si>
  <si>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</si>
  <si>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</si>
  <si>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</si>
  <si>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</si>
  <si>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</si>
  <si>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</si>
  <si>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</si>
  <si>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</si>
  <si>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</si>
  <si>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</si>
  <si>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</si>
  <si>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</si>
  <si>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</si>
  <si>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</si>
  <si>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</si>
  <si>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</si>
  <si>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</si>
  <si>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</si>
  <si>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</si>
  <si>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</si>
  <si>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</si>
  <si>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</si>
  <si>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</si>
  <si>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</si>
  <si>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</si>
  <si>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</si>
  <si>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</si>
  <si>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</si>
  <si>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</si>
  <si>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</si>
  <si>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</si>
  <si>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</si>
  <si>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</si>
  <si>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</si>
  <si>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</si>
  <si>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</si>
  <si>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</si>
  <si>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</si>
  <si>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</si>
  <si>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</si>
  <si>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</si>
  <si>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</si>
  <si>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</si>
  <si>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</si>
  <si>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</si>
  <si>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</si>
  <si>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</si>
  <si>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</si>
  <si>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</si>
  <si>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</si>
  <si>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</si>
  <si>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</si>
  <si>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</si>
  <si>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</si>
  <si>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</si>
  <si>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</si>
  <si>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</si>
  <si>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</si>
  <si>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</si>
  <si>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</si>
  <si>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</si>
  <si>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</si>
  <si>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</si>
  <si>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</si>
  <si>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</si>
  <si>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</si>
  <si>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</si>
  <si>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</si>
  <si>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</si>
  <si>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</si>
  <si>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</si>
  <si>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</si>
  <si>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</si>
  <si>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</si>
  <si>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</si>
  <si>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</si>
  <si>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</si>
  <si>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</si>
  <si>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</si>
  <si>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</si>
  <si>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</si>
  <si>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</si>
  <si>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</si>
  <si>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</si>
  <si>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</si>
  <si>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</si>
  <si>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</si>
  <si>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</si>
  <si>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</si>
  <si>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</si>
  <si>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</si>
  <si>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</si>
  <si>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</si>
  <si>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</si>
  <si>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</si>
  <si>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</si>
  <si>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</si>
  <si>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</si>
  <si>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</si>
  <si>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</si>
  <si>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</si>
  <si>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</si>
  <si>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</si>
  <si>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</si>
  <si>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</si>
  <si>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</si>
  <si>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</si>
  <si>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</si>
  <si>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</si>
  <si>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</si>
  <si>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</si>
  <si>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</si>
  <si>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</si>
  <si>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</si>
  <si>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</si>
  <si>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</si>
  <si>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</si>
  <si>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</si>
  <si>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</si>
  <si>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</si>
  <si>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</si>
  <si>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</si>
  <si>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</si>
  <si>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</si>
  <si>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</si>
  <si>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</si>
  <si>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</si>
  <si>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</si>
  <si>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</si>
  <si>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</si>
  <si>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</si>
  <si>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</si>
  <si>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</si>
  <si>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</si>
  <si>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</si>
  <si>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</si>
  <si>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</si>
  <si>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</si>
  <si>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</si>
  <si>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</si>
  <si>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</si>
  <si>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</si>
  <si>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</si>
  <si>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</si>
  <si>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</si>
  <si>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</si>
  <si>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</si>
  <si>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</si>
  <si>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</si>
  <si>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</si>
  <si>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</si>
  <si>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</si>
  <si>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</si>
  <si>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</si>
  <si>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</si>
  <si>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</si>
  <si>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</si>
  <si>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</si>
  <si>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</si>
  <si>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</si>
  <si>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</si>
  <si>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</si>
  <si>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</si>
  <si>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</si>
  <si>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</si>
  <si>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</si>
  <si>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</si>
  <si>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</si>
  <si>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</si>
  <si>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</si>
  <si>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</si>
  <si>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</si>
  <si>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</si>
  <si>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</si>
  <si>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</si>
  <si>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</si>
  <si>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</si>
  <si>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</si>
  <si>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</si>
  <si>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</si>
  <si>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</si>
  <si>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</si>
  <si>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</si>
  <si>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</si>
  <si>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</si>
  <si>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</si>
  <si>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</si>
  <si>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</si>
  <si>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</si>
  <si>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</si>
  <si>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</si>
  <si>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</si>
  <si>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</si>
  <si>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</si>
  <si>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</si>
  <si>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</si>
  <si>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</si>
  <si>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</si>
  <si>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</si>
  <si>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</si>
  <si>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</si>
  <si>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</si>
  <si>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</si>
  <si>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</si>
  <si>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</si>
  <si>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</si>
  <si>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</si>
  <si>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</si>
  <si>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</si>
  <si>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</si>
  <si>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</si>
  <si>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</si>
  <si>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</si>
  <si>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</si>
  <si>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</si>
  <si>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</si>
  <si>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</si>
  <si>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</si>
  <si>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</si>
  <si>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</si>
  <si>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</si>
  <si>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</si>
  <si>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</si>
  <si>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</si>
  <si>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</si>
  <si>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</si>
  <si>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</si>
  <si>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</si>
  <si>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</si>
  <si>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</si>
  <si>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</si>
  <si>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</si>
  <si>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</si>
  <si>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</si>
  <si>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</si>
  <si>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</si>
  <si>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</si>
  <si>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</si>
  <si>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</si>
  <si>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</si>
  <si>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</si>
  <si>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</si>
  <si>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</si>
  <si>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</si>
  <si>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</si>
  <si>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</si>
  <si>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</si>
  <si>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</si>
  <si>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</si>
  <si>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</si>
  <si>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</si>
  <si>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</si>
  <si>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</si>
  <si>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</si>
  <si>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</si>
  <si>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</si>
  <si>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</si>
  <si>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</si>
  <si>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</si>
  <si>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</si>
  <si>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</si>
  <si>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</si>
  <si>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</si>
  <si>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</si>
  <si>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</si>
  <si>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</si>
  <si>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</si>
  <si>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</si>
  <si>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</si>
  <si>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</si>
  <si>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</si>
  <si>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</si>
  <si>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</si>
  <si>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</si>
  <si>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</si>
  <si>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</si>
  <si>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</si>
  <si>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</si>
  <si>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</si>
  <si>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</si>
  <si>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</si>
  <si>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</si>
  <si>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</si>
  <si>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</si>
  <si>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</si>
  <si>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</si>
  <si>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</si>
  <si>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</si>
  <si>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</si>
  <si>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</si>
  <si>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</si>
  <si>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</si>
  <si>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</si>
  <si>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</si>
  <si>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</si>
  <si>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</si>
  <si>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</si>
  <si>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</si>
  <si>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</si>
  <si>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</si>
  <si>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</si>
  <si>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</si>
  <si>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</si>
  <si>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</si>
  <si>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</si>
  <si>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</si>
  <si>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</si>
  <si>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</si>
  <si>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</si>
  <si>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</si>
  <si>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</si>
  <si>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</si>
  <si>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</si>
  <si>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</si>
  <si>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</si>
  <si>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</si>
  <si>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</si>
  <si>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</si>
  <si>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</si>
  <si>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</si>
  <si>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</si>
  <si>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</si>
  <si>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</si>
  <si>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</si>
  <si>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</si>
  <si>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</si>
  <si>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</si>
  <si>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</si>
  <si>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</si>
  <si>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</si>
  <si>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</si>
  <si>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</si>
  <si>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</si>
  <si>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</si>
  <si>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</si>
  <si>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</si>
  <si>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</si>
  <si>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</si>
  <si>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</si>
  <si>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</si>
  <si>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</si>
  <si>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</si>
  <si>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</si>
  <si>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</si>
  <si>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</si>
  <si>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</si>
  <si>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</si>
  <si>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</si>
  <si>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</si>
  <si>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</si>
  <si>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</si>
  <si>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</si>
  <si>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</si>
  <si>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</si>
  <si>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</si>
  <si>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</si>
  <si>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</si>
  <si>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</si>
  <si>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</si>
  <si>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</si>
  <si>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</si>
  <si>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</si>
  <si>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</si>
  <si>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</si>
  <si>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</si>
  <si>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</si>
  <si>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</si>
  <si>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</si>
  <si>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</si>
  <si>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</si>
  <si>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</si>
  <si>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</si>
  <si>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</si>
  <si>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</si>
  <si>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</si>
  <si>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</si>
  <si>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</si>
  <si>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</si>
  <si>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</si>
  <si>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</si>
  <si>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</si>
  <si>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</si>
  <si>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</si>
  <si>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</si>
  <si>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</si>
  <si>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</si>
  <si>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</si>
  <si>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</si>
  <si>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</si>
  <si>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</si>
  <si>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</si>
  <si>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</si>
  <si>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</si>
  <si>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</si>
  <si>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</si>
  <si>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</si>
  <si>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</si>
  <si>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</si>
  <si>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</si>
  <si>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</si>
  <si>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</si>
  <si>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</si>
  <si>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</si>
  <si>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</si>
  <si>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</si>
  <si>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</si>
  <si>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</si>
  <si>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</si>
  <si>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</si>
  <si>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</si>
  <si>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</si>
  <si>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</si>
  <si>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</si>
  <si>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</si>
  <si>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</si>
  <si>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</si>
  <si>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</si>
  <si>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</si>
  <si>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</si>
  <si>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</si>
  <si>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</si>
  <si>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</si>
  <si>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</si>
  <si>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</si>
  <si>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</si>
  <si>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</si>
  <si>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</si>
  <si>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</si>
  <si>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</si>
  <si>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</si>
  <si>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</si>
  <si>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</si>
  <si>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</si>
  <si>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</si>
  <si>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</si>
  <si>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</si>
  <si>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</si>
  <si>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</si>
  <si>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</si>
  <si>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</si>
  <si>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</si>
  <si>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</si>
  <si>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</si>
  <si>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</si>
  <si>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</si>
  <si>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</si>
  <si>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</si>
  <si>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</si>
  <si>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</si>
  <si>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</si>
  <si>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</si>
  <si>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</si>
  <si>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</si>
  <si>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</si>
  <si>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</si>
  <si>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</si>
  <si>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</si>
  <si>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</si>
  <si>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</si>
  <si>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</si>
  <si>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</si>
  <si>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</si>
  <si>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</si>
  <si>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</si>
  <si>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</si>
  <si>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</si>
  <si>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</si>
  <si>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</si>
  <si>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</si>
  <si>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</si>
  <si>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</si>
  <si>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</si>
  <si>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</si>
  <si>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</si>
  <si>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</si>
  <si>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</si>
  <si>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</si>
  <si>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</si>
  <si>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</si>
  <si>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</si>
  <si>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</si>
  <si>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</si>
  <si>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</si>
  <si>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</si>
  <si>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</si>
  <si>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</si>
  <si>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</si>
  <si>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</si>
  <si>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</si>
  <si>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</si>
  <si>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</si>
  <si>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</si>
  <si>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</si>
  <si>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</si>
  <si>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</si>
  <si>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</si>
  <si>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</si>
  <si>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</si>
  <si>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</si>
  <si>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</si>
  <si>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</si>
  <si>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</si>
  <si>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</si>
  <si>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</si>
  <si>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</si>
  <si>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</si>
  <si>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</si>
  <si>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</si>
  <si>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</si>
  <si>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</si>
  <si>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</si>
  <si>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</si>
  <si>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</si>
  <si>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</si>
  <si>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</si>
  <si>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</si>
  <si>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</si>
  <si>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</si>
  <si>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</si>
  <si>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</si>
  <si>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</si>
  <si>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</si>
  <si>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</si>
  <si>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</si>
  <si>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</si>
  <si>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</si>
  <si>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</si>
  <si>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</si>
  <si>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</si>
  <si>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</si>
  <si>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</si>
  <si>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</si>
  <si>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</si>
  <si>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</si>
  <si>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</si>
  <si>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</si>
  <si>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</si>
  <si>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</si>
  <si>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</si>
  <si>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</si>
  <si>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</si>
  <si>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</si>
  <si>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</si>
  <si>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</si>
  <si>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</si>
  <si>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</si>
  <si>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</si>
  <si>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</si>
  <si>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</si>
  <si>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</si>
  <si>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</si>
  <si>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</si>
  <si>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</si>
  <si>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</si>
  <si>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</si>
  <si>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</si>
  <si>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</si>
  <si>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</si>
  <si>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</si>
  <si>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</si>
  <si>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</si>
  <si>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</si>
  <si>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</si>
  <si>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</si>
  <si>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</si>
  <si>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</si>
  <si>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</si>
  <si>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</si>
  <si>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</si>
  <si>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</si>
  <si>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</si>
  <si>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</si>
  <si>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</si>
  <si>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</si>
  <si>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</si>
  <si>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</si>
  <si>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</si>
  <si>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</si>
  <si>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</si>
  <si>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</si>
  <si>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</si>
  <si>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</si>
  <si>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</si>
  <si>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</si>
  <si>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</si>
  <si>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</si>
  <si>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</si>
  <si>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</si>
  <si>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</si>
  <si>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</si>
  <si>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</si>
  <si>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</si>
  <si>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</si>
  <si>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</si>
  <si>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</si>
  <si>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</si>
  <si>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</si>
  <si>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</si>
  <si>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</si>
  <si>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</si>
  <si>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</si>
  <si>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</si>
  <si>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</si>
  <si>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</si>
  <si>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</si>
  <si>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</si>
  <si>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</si>
  <si>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</si>
  <si>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</si>
  <si>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</si>
  <si>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</si>
  <si>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</si>
  <si>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</si>
  <si>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</si>
  <si>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</si>
  <si>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</si>
  <si>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</si>
  <si>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</si>
  <si>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</si>
  <si>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</si>
  <si>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</si>
  <si>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</si>
  <si>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</si>
  <si>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</si>
  <si>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</si>
  <si>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</si>
  <si>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</si>
  <si>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</si>
  <si>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</si>
  <si>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</si>
  <si>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</si>
  <si>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</si>
  <si>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</si>
  <si>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</si>
  <si>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</si>
  <si>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</si>
  <si>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</si>
  <si>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</si>
  <si>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</si>
  <si>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</si>
  <si>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</si>
  <si>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</si>
  <si>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</si>
  <si>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</si>
  <si>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</si>
  <si>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</si>
  <si>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</si>
  <si>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</si>
  <si>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</si>
  <si>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</si>
  <si>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</si>
  <si>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</si>
  <si>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</si>
  <si>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</si>
  <si>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</si>
  <si>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</si>
  <si>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</si>
  <si>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</si>
  <si>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</si>
  <si>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</si>
  <si>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</si>
  <si>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</si>
  <si>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</si>
  <si>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</si>
  <si>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</si>
  <si>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</si>
  <si>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</si>
  <si>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</si>
  <si>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</si>
  <si>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</si>
  <si>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</si>
  <si>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</si>
  <si>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</si>
  <si>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</si>
  <si>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</si>
  <si>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</si>
  <si>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</si>
  <si>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</si>
  <si>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</si>
  <si>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</si>
  <si>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</si>
  <si>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</si>
  <si>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</si>
  <si>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</si>
  <si>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</si>
  <si>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</si>
  <si>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</si>
  <si>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</si>
  <si>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</si>
  <si>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</si>
  <si>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</si>
  <si>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</si>
  <si>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</si>
  <si>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</si>
  <si>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</si>
  <si>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</si>
  <si>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</si>
  <si>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</si>
  <si>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</si>
  <si>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</si>
  <si>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</si>
  <si>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</si>
  <si>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</si>
  <si>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</si>
  <si>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</si>
  <si>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</si>
  <si>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</si>
  <si>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</si>
  <si>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</si>
  <si>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</si>
  <si>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</si>
  <si>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</si>
  <si>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</si>
  <si>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</si>
  <si>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</si>
  <si>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</si>
  <si>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</si>
  <si>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</si>
  <si>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</si>
  <si>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</si>
  <si>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</si>
  <si>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</si>
  <si>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</si>
  <si>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</si>
  <si>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</si>
  <si>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</si>
  <si>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</si>
  <si>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</si>
  <si>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</si>
  <si>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</si>
  <si>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</si>
  <si>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</si>
  <si>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</si>
  <si>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</si>
  <si>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</si>
  <si>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</si>
  <si>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</si>
  <si>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</si>
  <si>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</si>
  <si>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</si>
  <si>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</si>
  <si>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</si>
  <si>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</si>
  <si>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</si>
  <si>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</si>
  <si>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</si>
  <si>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</si>
  <si>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</si>
  <si>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</si>
  <si>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</si>
  <si>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</si>
  <si>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</si>
  <si>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</si>
  <si>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</si>
  <si>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</si>
  <si>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</si>
  <si>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</si>
  <si>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</si>
  <si>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</si>
  <si>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</si>
  <si>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</si>
  <si>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</si>
  <si>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</si>
  <si>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</si>
  <si>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</si>
  <si>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</si>
  <si>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</si>
  <si>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</si>
  <si>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</si>
  <si>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</si>
  <si>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</si>
  <si>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</si>
  <si>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</si>
  <si>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</si>
  <si>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</si>
  <si>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</si>
  <si>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</si>
  <si>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</si>
  <si>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</si>
  <si>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</si>
  <si>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</si>
  <si>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</si>
  <si>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</si>
  <si>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</si>
  <si>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</si>
  <si>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</si>
  <si>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</si>
  <si>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</si>
  <si>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</si>
  <si>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</si>
  <si>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</si>
  <si>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</si>
  <si>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</si>
  <si>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</si>
  <si>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</si>
  <si>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</si>
  <si>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</si>
  <si>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</si>
  <si>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</si>
  <si>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</si>
  <si>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</si>
  <si>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</si>
  <si>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</si>
  <si>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</si>
  <si>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</si>
  <si>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</si>
  <si>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</si>
  <si>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</si>
  <si>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</si>
  <si>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</si>
  <si>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</si>
  <si>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</si>
  <si>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</si>
  <si>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</si>
  <si>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</si>
  <si>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</si>
  <si>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</si>
  <si>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</si>
  <si>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</si>
  <si>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</si>
  <si>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</si>
  <si>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</si>
  <si>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</si>
  <si>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</si>
  <si>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</si>
  <si>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</si>
  <si>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</si>
  <si>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</si>
  <si>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</si>
  <si>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</si>
  <si>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</si>
  <si>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</si>
  <si>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</si>
  <si>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</si>
  <si>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</si>
  <si>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</si>
  <si>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</si>
  <si>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</si>
  <si>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</si>
  <si>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</si>
  <si>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</si>
  <si>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</si>
  <si>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</si>
  <si>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</si>
  <si>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</si>
  <si>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</si>
  <si>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</si>
  <si>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</si>
  <si>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</si>
  <si>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</si>
  <si>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</si>
  <si>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</si>
  <si>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</si>
  <si>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</si>
  <si>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</si>
  <si>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</si>
  <si>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</si>
  <si>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</si>
  <si>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</si>
  <si>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</si>
  <si>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</si>
  <si>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</si>
  <si>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</si>
  <si>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</si>
  <si>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</si>
  <si>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</si>
  <si>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</si>
  <si>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</si>
  <si>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</si>
  <si>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</si>
  <si>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</si>
  <si>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</si>
  <si>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</si>
  <si>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</si>
  <si>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</si>
  <si>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</si>
  <si>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</si>
  <si>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</si>
  <si>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</si>
  <si>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</si>
  <si>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</si>
  <si>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</si>
  <si>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</si>
  <si>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</si>
  <si>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</si>
  <si>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</si>
  <si>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</si>
  <si>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</si>
  <si>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</si>
  <si>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</si>
  <si>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</si>
  <si>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</si>
  <si>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</si>
  <si>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</si>
  <si>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</si>
  <si>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</si>
  <si>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</si>
  <si>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</si>
  <si>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</si>
  <si>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</si>
  <si>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</si>
  <si>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</si>
  <si>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</si>
  <si>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</si>
  <si>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</si>
  <si>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</si>
  <si>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</si>
  <si>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</si>
  <si>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</si>
  <si>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</si>
  <si>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</si>
  <si>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</si>
  <si>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</si>
  <si>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</si>
  <si>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</si>
  <si>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</si>
  <si>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</si>
  <si>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</si>
  <si>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</si>
  <si>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</si>
  <si>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</si>
  <si>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</si>
  <si>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</si>
  <si>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</si>
  <si>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</si>
  <si>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</si>
  <si>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</si>
  <si>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</si>
  <si>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</si>
  <si>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</si>
  <si>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</si>
  <si>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</si>
  <si>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</si>
  <si>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</si>
  <si>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</si>
  <si>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</si>
  <si>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</si>
  <si>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</si>
  <si>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</si>
  <si>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</si>
  <si>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</si>
  <si>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</si>
  <si>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</si>
  <si>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</si>
  <si>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</si>
  <si>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</si>
  <si>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</si>
  <si>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</si>
  <si>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</si>
  <si>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</si>
  <si>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</si>
  <si>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</si>
  <si>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</si>
  <si>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</si>
  <si>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</si>
  <si>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</si>
  <si>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</si>
  <si>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</si>
  <si>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</si>
  <si>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</si>
  <si>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</si>
  <si>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</si>
  <si>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</si>
  <si>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</si>
  <si>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</si>
  <si>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</si>
  <si>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</si>
  <si>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</si>
  <si>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</si>
  <si>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</si>
  <si>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</si>
  <si>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</si>
  <si>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</si>
  <si>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</si>
  <si>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</si>
  <si>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</si>
  <si>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</si>
  <si>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</si>
  <si>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</si>
  <si>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</si>
  <si>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</si>
  <si>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</si>
  <si>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</si>
  <si>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</si>
  <si>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</si>
  <si>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</si>
  <si>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</si>
  <si>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</si>
  <si>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</si>
  <si>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</si>
  <si>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</si>
  <si>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</si>
  <si>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</si>
  <si>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</si>
  <si>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</si>
  <si>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</si>
  <si>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</si>
  <si>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</si>
  <si>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</si>
  <si>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</si>
  <si>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</si>
  <si>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</si>
  <si>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</si>
  <si>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</si>
  <si>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</si>
  <si>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</si>
  <si>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</si>
  <si>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</si>
  <si>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</si>
  <si>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</si>
  <si>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</si>
  <si>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</si>
  <si>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</si>
  <si>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</si>
  <si>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</si>
  <si>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</si>
  <si>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</si>
  <si>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</si>
  <si>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</si>
  <si>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</si>
  <si>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</si>
  <si>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</si>
  <si>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</si>
  <si>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</si>
  <si>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</si>
  <si>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</si>
  <si>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</si>
  <si>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</si>
  <si>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</si>
  <si>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</si>
  <si>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</si>
  <si>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</si>
  <si>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</si>
  <si>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</si>
  <si>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</si>
  <si>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</si>
  <si>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</si>
  <si>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</si>
  <si>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</si>
  <si>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</si>
  <si>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</si>
  <si>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</si>
  <si>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</si>
  <si>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</si>
  <si>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</si>
  <si>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</si>
  <si>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</si>
  <si>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</si>
  <si>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</si>
  <si>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</si>
  <si>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</si>
  <si>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</si>
  <si>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</si>
  <si>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</si>
  <si>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</si>
  <si>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</si>
  <si>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</si>
  <si>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</si>
  <si>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</si>
  <si>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</si>
  <si>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</si>
  <si>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</si>
  <si>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</si>
  <si>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</si>
  <si>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</si>
  <si>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</si>
  <si>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</si>
  <si>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</si>
  <si>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</si>
  <si>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</si>
  <si>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</si>
  <si>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</si>
  <si>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</si>
  <si>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</si>
  <si>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</si>
  <si>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</si>
  <si>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</si>
  <si>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</si>
  <si>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</si>
  <si>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</si>
  <si>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</si>
  <si>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</si>
  <si>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</si>
  <si>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</si>
  <si>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</si>
  <si>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</si>
  <si>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</si>
  <si>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</si>
  <si>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</si>
  <si>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</si>
  <si>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</si>
  <si>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</si>
  <si>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</si>
  <si>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</si>
  <si>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</si>
  <si>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</si>
  <si>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</si>
  <si>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</si>
  <si>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</si>
  <si>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</si>
  <si>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</si>
  <si>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</si>
  <si>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</si>
  <si>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</si>
  <si>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</si>
  <si>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</si>
  <si>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</si>
  <si>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</si>
  <si>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</si>
  <si>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</si>
  <si>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</si>
  <si>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</si>
  <si>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</si>
  <si>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</si>
  <si>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</si>
  <si>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</si>
  <si>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</si>
  <si>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</si>
  <si>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</si>
  <si>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</si>
  <si>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</si>
  <si>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</si>
  <si>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</si>
  <si>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</si>
  <si>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</si>
  <si>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</si>
  <si>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</si>
  <si>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</si>
  <si>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</si>
  <si>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</si>
  <si>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</si>
  <si>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</si>
  <si>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</si>
  <si>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</si>
  <si>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</si>
  <si>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</si>
  <si>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</si>
  <si>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</si>
  <si>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</si>
  <si>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</si>
  <si>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</si>
  <si>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</si>
  <si>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</si>
  <si>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</si>
  <si>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</si>
  <si>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</si>
  <si>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</si>
  <si>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</si>
  <si>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</si>
  <si>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</si>
  <si>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</si>
  <si>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</si>
  <si>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</si>
  <si>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</si>
  <si>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</si>
  <si>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</si>
  <si>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</si>
  <si>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</si>
  <si>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</si>
  <si>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</si>
  <si>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</si>
  <si>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</si>
  <si>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</si>
  <si>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</si>
  <si>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</si>
  <si>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</si>
  <si>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</si>
  <si>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</si>
  <si>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</si>
  <si>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</si>
  <si>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</si>
  <si>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</si>
  <si>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</si>
  <si>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</si>
  <si>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</si>
  <si>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</si>
  <si>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</si>
  <si>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</si>
  <si>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</si>
  <si>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</si>
  <si>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</si>
  <si>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</si>
  <si>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</si>
  <si>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</si>
  <si>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</si>
  <si>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</si>
  <si>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</si>
  <si>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</si>
  <si>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</si>
  <si>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</si>
  <si>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</si>
  <si>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</si>
  <si>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</si>
  <si>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</si>
  <si>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</si>
  <si>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</si>
  <si>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</si>
  <si>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</si>
  <si>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</si>
  <si>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</si>
  <si>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</si>
  <si>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</si>
  <si>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</si>
  <si>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</si>
  <si>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</si>
  <si>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</si>
  <si>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</si>
  <si>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</si>
  <si>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</si>
  <si>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</si>
  <si>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</si>
  <si>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</si>
  <si>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</si>
  <si>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</si>
  <si>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</si>
  <si>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</si>
  <si>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</si>
  <si>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</si>
  <si>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</si>
  <si>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</si>
  <si>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</si>
  <si>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</si>
  <si>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</si>
  <si>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</si>
  <si>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</si>
  <si>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</si>
  <si>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</si>
  <si>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</si>
  <si>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</si>
  <si>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</si>
  <si>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</si>
  <si>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</si>
  <si>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</si>
  <si>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</si>
  <si>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</si>
  <si>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</si>
  <si>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</si>
  <si>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</si>
  <si>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</si>
  <si>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</si>
  <si>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</si>
  <si>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</si>
  <si>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</si>
  <si>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</si>
  <si>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</si>
  <si>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</si>
  <si>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</si>
  <si>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</si>
  <si>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</si>
  <si>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</si>
  <si>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</si>
  <si>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</si>
  <si>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</si>
  <si>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</si>
  <si>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</si>
  <si>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</si>
  <si>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</si>
  <si>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</si>
  <si>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</si>
  <si>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</si>
  <si>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</si>
  <si>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</si>
  <si>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</si>
  <si>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</si>
  <si>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</si>
  <si>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</si>
  <si>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</si>
  <si>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</si>
  <si>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</si>
  <si>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</si>
  <si>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</si>
  <si>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</si>
  <si>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</si>
  <si>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</si>
  <si>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</si>
  <si>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</si>
  <si>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</si>
  <si>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</si>
  <si>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</si>
  <si>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</si>
  <si>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</si>
  <si>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</si>
  <si>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</si>
  <si>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</si>
  <si>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</si>
  <si>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</si>
  <si>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</si>
  <si>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</si>
  <si>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</si>
  <si>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</si>
  <si>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</si>
  <si>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</si>
  <si>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</si>
  <si>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</si>
  <si>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</si>
  <si>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</si>
  <si>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</si>
  <si>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</si>
  <si>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</si>
  <si>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</si>
  <si>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</si>
  <si>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</si>
  <si>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</si>
  <si>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</si>
  <si>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</si>
  <si>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</si>
  <si>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</si>
  <si>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</si>
  <si>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</si>
  <si>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</si>
  <si>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</si>
  <si>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</si>
  <si>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</si>
  <si>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</si>
  <si>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</si>
  <si>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</si>
  <si>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</si>
  <si>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</si>
  <si>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</si>
  <si>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</si>
  <si>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</si>
  <si>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</si>
  <si>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</si>
  <si>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</si>
  <si>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</si>
  <si>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</si>
  <si>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</si>
  <si>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</si>
  <si>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</si>
  <si>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</si>
  <si>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</si>
  <si>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</si>
  <si>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</si>
  <si>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</si>
  <si>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</si>
  <si>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</si>
  <si>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</si>
  <si>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</si>
  <si>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</si>
  <si>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</si>
  <si>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</si>
  <si>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</si>
  <si>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</si>
  <si>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</si>
  <si>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</si>
  <si>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</si>
  <si>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</si>
  <si>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</si>
  <si>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</si>
  <si>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</si>
  <si>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</si>
  <si>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</si>
  <si>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</si>
  <si>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</si>
  <si>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</si>
  <si>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</si>
  <si>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</si>
  <si>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</si>
  <si>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</si>
  <si>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</si>
  <si>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</si>
  <si>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</si>
  <si>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</si>
  <si>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</si>
  <si>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</si>
  <si>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</si>
  <si>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</si>
  <si>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</si>
  <si>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</si>
  <si>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</si>
  <si>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</si>
  <si>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</si>
  <si>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</si>
  <si>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</si>
  <si>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</si>
  <si>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</si>
  <si>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</si>
  <si>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</si>
  <si>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</si>
  <si>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</si>
  <si>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</si>
  <si>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</si>
  <si>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</si>
  <si>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</si>
  <si>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</si>
  <si>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</si>
  <si>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</si>
  <si>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</si>
  <si>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</si>
  <si>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</si>
  <si>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</si>
  <si>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</si>
  <si>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</si>
  <si>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</si>
  <si>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</si>
  <si>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</si>
  <si>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</si>
  <si>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</si>
  <si>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</si>
  <si>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</si>
  <si>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</si>
  <si>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</si>
  <si>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</si>
  <si>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</si>
  <si>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</si>
  <si>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</si>
  <si>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</si>
  <si>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</si>
  <si>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</si>
  <si>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</si>
  <si>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</si>
  <si>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</si>
  <si>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</si>
  <si>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</si>
  <si>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</si>
  <si>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</si>
  <si>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</si>
  <si>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</si>
  <si>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</si>
  <si>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</si>
  <si>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</si>
  <si>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</si>
  <si>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</si>
  <si>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</si>
  <si>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</si>
  <si>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</si>
  <si>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</si>
  <si>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</si>
  <si>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</si>
  <si>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</si>
  <si>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</si>
  <si>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</si>
  <si>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</si>
  <si>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</si>
  <si>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</si>
  <si>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</si>
  <si>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</si>
  <si>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</si>
  <si>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</si>
  <si>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</si>
  <si>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</si>
  <si>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</si>
  <si>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</si>
  <si>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</si>
  <si>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</si>
  <si>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</si>
  <si>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</si>
  <si>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</si>
  <si>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</si>
  <si>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</si>
  <si>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</si>
  <si>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</si>
  <si>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</si>
  <si>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</si>
  <si>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</si>
  <si>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</si>
  <si>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</si>
  <si>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</si>
  <si>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</si>
  <si>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</si>
  <si>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</si>
  <si>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</si>
  <si>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</si>
  <si>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</si>
  <si>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</si>
  <si>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</si>
  <si>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</si>
  <si>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</si>
  <si>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</si>
  <si>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</si>
  <si>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</si>
  <si>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</si>
  <si>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</si>
  <si>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</si>
  <si>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</si>
  <si>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</si>
  <si>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</si>
  <si>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</si>
  <si>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</si>
  <si>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</si>
  <si>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</si>
  <si>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</si>
  <si>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</si>
  <si>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</si>
  <si>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</si>
  <si>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</si>
  <si>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</si>
  <si>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</si>
  <si>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</si>
  <si>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</si>
  <si>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</si>
  <si>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</si>
  <si>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</si>
  <si>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</si>
  <si>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</si>
  <si>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</si>
  <si>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</si>
  <si>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</si>
  <si>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</si>
  <si>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</si>
  <si>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</si>
  <si>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</si>
  <si>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</si>
  <si>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</si>
  <si>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</si>
  <si>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</si>
  <si>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</si>
  <si>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</si>
  <si>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</si>
  <si>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</si>
  <si>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</si>
  <si>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</si>
  <si>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</si>
  <si>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</si>
  <si>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</si>
  <si>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</si>
  <si>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</si>
  <si>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</si>
  <si>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</si>
  <si>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</si>
  <si>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</si>
  <si>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</si>
  <si>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</si>
  <si>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</si>
  <si>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</si>
  <si>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</si>
  <si>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</si>
  <si>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</si>
  <si>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</si>
  <si>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</si>
  <si>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</si>
  <si>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</si>
  <si>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</si>
  <si>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</si>
  <si>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</si>
  <si>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</si>
  <si>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</si>
  <si>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</si>
  <si>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</si>
  <si>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</si>
  <si>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</si>
  <si>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</si>
  <si>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</si>
  <si>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</si>
  <si>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</si>
  <si>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</si>
  <si>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</si>
  <si>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</si>
  <si>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</si>
  <si>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</si>
  <si>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</si>
  <si>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</si>
  <si>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</si>
  <si>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</si>
  <si>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</si>
  <si>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</si>
  <si>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</si>
  <si>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</si>
  <si>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</si>
  <si>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</si>
  <si>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</si>
  <si>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</si>
  <si>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</si>
  <si>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</si>
  <si>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</si>
  <si>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</si>
  <si>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</si>
  <si>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</si>
  <si>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</si>
  <si>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</si>
  <si>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</si>
  <si>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</si>
  <si>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</si>
  <si>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</si>
  <si>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</si>
  <si>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</si>
  <si>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</si>
  <si>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</si>
  <si>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</si>
  <si>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</si>
  <si>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</si>
  <si>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</si>
  <si>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</si>
  <si>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</si>
  <si>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</si>
  <si>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</si>
  <si>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</si>
  <si>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</si>
  <si>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</si>
  <si>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</si>
  <si>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</si>
  <si>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</si>
  <si>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</si>
  <si>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</si>
  <si>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</si>
  <si>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</si>
  <si>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</si>
  <si>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</si>
  <si>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</si>
  <si>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</si>
  <si>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</si>
  <si>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</si>
  <si>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</si>
  <si>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</si>
  <si>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</si>
  <si>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</si>
  <si>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</si>
  <si>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</si>
  <si>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</si>
  <si>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</si>
  <si>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</si>
  <si>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</si>
  <si>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</si>
  <si>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</si>
  <si>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</si>
  <si>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</si>
  <si>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</si>
  <si>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</si>
  <si>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</si>
  <si>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</si>
  <si>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</si>
  <si>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</si>
  <si>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</si>
  <si>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</si>
  <si>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</si>
  <si>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</si>
  <si>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</si>
  <si>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</si>
  <si>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</si>
  <si>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</si>
  <si>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</si>
  <si>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</si>
  <si>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</si>
  <si>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</si>
  <si>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</si>
  <si>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</si>
  <si>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</si>
  <si>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</si>
  <si>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</si>
  <si>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</si>
  <si>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</si>
  <si>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</si>
  <si>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</si>
  <si>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</si>
  <si>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</si>
  <si>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</si>
  <si>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</si>
  <si>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</si>
  <si>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</si>
  <si>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</si>
  <si>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</si>
  <si>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</si>
  <si>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</si>
  <si>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</si>
  <si>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</si>
  <si>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</si>
  <si>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</si>
  <si>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</si>
  <si>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</si>
  <si>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</si>
  <si>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</si>
  <si>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</si>
  <si>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</si>
  <si>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</si>
  <si>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</si>
  <si>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</si>
  <si>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</si>
  <si>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</si>
  <si>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</si>
  <si>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</si>
  <si>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</si>
  <si>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</si>
  <si>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</si>
  <si>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</si>
  <si>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</si>
  <si>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</si>
  <si>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</si>
  <si>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</si>
  <si>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</si>
  <si>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</si>
  <si>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</si>
  <si>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</si>
  <si>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</si>
  <si>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</si>
  <si>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</si>
  <si>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</si>
  <si>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</si>
  <si>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</si>
  <si>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</si>
  <si>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</si>
  <si>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</si>
  <si>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</si>
  <si>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</si>
  <si>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</si>
  <si>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</si>
  <si>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</si>
  <si>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</si>
  <si>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</si>
  <si>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</si>
  <si>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</si>
  <si>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</si>
  <si>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</si>
  <si>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</si>
  <si>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</si>
  <si>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</si>
  <si>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</si>
  <si>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</si>
  <si>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</si>
  <si>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</si>
  <si>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</si>
  <si>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</si>
  <si>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</si>
  <si>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</si>
  <si>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</si>
  <si>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</si>
  <si>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</si>
  <si>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</si>
  <si>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</si>
  <si>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</si>
  <si>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</si>
  <si>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</si>
  <si>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</si>
  <si>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</si>
  <si>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</si>
  <si>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</si>
  <si>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</si>
  <si>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</si>
  <si>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</si>
  <si>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</si>
  <si>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</si>
  <si>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</si>
  <si>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</si>
  <si>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</si>
  <si>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</si>
  <si>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</si>
  <si>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</si>
  <si>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</si>
  <si>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</si>
  <si>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</si>
  <si>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</si>
  <si>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</si>
  <si>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</si>
  <si>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</si>
  <si>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</si>
  <si>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</si>
  <si>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</si>
  <si>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</si>
  <si>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</si>
  <si>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</si>
  <si>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</si>
  <si>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</si>
  <si>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</si>
  <si>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</si>
  <si>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</si>
  <si>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</si>
  <si>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</si>
  <si>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</si>
  <si>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</si>
  <si>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</si>
  <si>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</si>
  <si>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</si>
  <si>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</si>
  <si>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</si>
  <si>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</si>
  <si>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</si>
  <si>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</si>
  <si>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</si>
  <si>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</si>
  <si>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</si>
  <si>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</si>
  <si>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</si>
  <si>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</si>
  <si>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</si>
  <si>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</si>
  <si>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</si>
  <si>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</si>
  <si>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</si>
  <si>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</si>
  <si>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</si>
  <si>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</si>
  <si>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</si>
  <si>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</si>
  <si>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</si>
  <si>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</si>
  <si>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</si>
  <si>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</si>
  <si>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</si>
  <si>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</si>
  <si>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</si>
  <si>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</si>
  <si>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</si>
  <si>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</si>
  <si>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</si>
  <si>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</si>
  <si>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</si>
  <si>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</si>
  <si>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</si>
  <si>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</si>
  <si>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</si>
  <si>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</si>
  <si>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</si>
  <si>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</si>
  <si>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</si>
  <si>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</si>
  <si>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</si>
  <si>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</si>
  <si>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</si>
  <si>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</si>
  <si>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</si>
  <si>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</si>
  <si>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</si>
  <si>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</si>
  <si>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</si>
  <si>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</si>
  <si>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</si>
  <si>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</si>
  <si>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</si>
  <si>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</si>
  <si>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</si>
  <si>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</si>
  <si>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</si>
  <si>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</si>
  <si>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</si>
  <si>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</si>
  <si>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</si>
  <si>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</si>
  <si>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</si>
  <si>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</si>
  <si>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</si>
  <si>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</si>
  <si>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</si>
  <si>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</si>
  <si>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</si>
  <si>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</si>
  <si>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</si>
  <si>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</si>
  <si>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</si>
  <si>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</si>
  <si>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</si>
  <si>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</si>
  <si>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</si>
  <si>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</si>
  <si>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</si>
  <si>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</si>
  <si>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</si>
  <si>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</si>
  <si>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</si>
  <si>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</si>
  <si>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</si>
  <si>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</si>
  <si>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</si>
  <si>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</si>
  <si>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</si>
  <si>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</si>
  <si>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</si>
  <si>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</si>
  <si>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</si>
  <si>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</si>
  <si>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</si>
  <si>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</si>
  <si>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</si>
  <si>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</si>
  <si>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</si>
  <si>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</si>
  <si>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</si>
  <si>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</si>
  <si>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</si>
  <si>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</si>
  <si>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</si>
  <si>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</si>
  <si>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</si>
  <si>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</si>
  <si>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</si>
  <si>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</si>
  <si>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</si>
  <si>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</si>
  <si>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</si>
  <si>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</si>
  <si>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</si>
  <si>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</si>
  <si>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</si>
  <si>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</si>
  <si>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</si>
  <si>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</si>
  <si>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</si>
  <si>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</si>
  <si>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</si>
  <si>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</si>
  <si>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</si>
  <si>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</si>
  <si>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</si>
  <si>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</si>
  <si>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</si>
  <si>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</si>
  <si>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</si>
  <si>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</si>
  <si>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</si>
  <si>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</si>
  <si>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</si>
  <si>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</si>
  <si>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</si>
  <si>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</si>
  <si>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</si>
  <si>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</si>
  <si>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</si>
  <si>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</si>
  <si>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</si>
  <si>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</si>
  <si>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</si>
  <si>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</si>
  <si>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</si>
  <si>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</si>
  <si>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</si>
  <si>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</si>
  <si>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</si>
  <si>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</si>
  <si>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</si>
  <si>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</si>
  <si>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</si>
  <si>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</si>
  <si>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</si>
  <si>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</si>
  <si>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</si>
  <si>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</si>
  <si>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</si>
  <si>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</si>
  <si>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</si>
  <si>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</si>
  <si>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</si>
  <si>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</si>
  <si>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</si>
  <si>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</si>
  <si>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</si>
  <si>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</si>
  <si>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</si>
  <si>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</si>
  <si>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</si>
  <si>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</si>
  <si>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</si>
  <si>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</si>
  <si>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</si>
  <si>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</si>
  <si>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</si>
  <si>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</si>
  <si>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</si>
  <si>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</si>
  <si>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</si>
  <si>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</si>
  <si>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</si>
  <si>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</si>
  <si>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</si>
  <si>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</si>
  <si>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</si>
  <si>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</si>
  <si>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</si>
  <si>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</si>
  <si>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</si>
  <si>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</si>
  <si>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</si>
  <si>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</si>
  <si>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</si>
  <si>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</si>
  <si>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</si>
  <si>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</si>
  <si>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</si>
  <si>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</si>
  <si>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</si>
  <si>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</si>
  <si>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</si>
  <si>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</si>
  <si>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</si>
  <si>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</si>
  <si>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</si>
  <si>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</si>
  <si>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</si>
  <si>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</si>
  <si>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</si>
  <si>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</si>
  <si>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</si>
  <si>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</si>
  <si>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</si>
  <si>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</si>
  <si>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</si>
  <si>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</si>
  <si>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</si>
  <si>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</si>
  <si>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</si>
  <si>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</si>
  <si>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</si>
  <si>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</si>
  <si>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</si>
  <si>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</si>
  <si>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</si>
  <si>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</si>
  <si>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</si>
  <si>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</si>
  <si>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</si>
  <si>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</si>
  <si>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</si>
  <si>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</si>
  <si>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</si>
  <si>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</si>
  <si>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</si>
  <si>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</si>
  <si>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</si>
  <si>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</si>
  <si>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</si>
  <si>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</si>
  <si>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</si>
  <si>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</si>
  <si>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</si>
  <si>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</si>
  <si>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</si>
  <si>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</si>
  <si>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</si>
  <si>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</si>
  <si>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</si>
  <si>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</si>
  <si>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</si>
  <si>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</si>
  <si>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</si>
  <si>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</si>
  <si>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</si>
  <si>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</si>
  <si>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</si>
  <si>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</si>
  <si>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</si>
  <si>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</si>
  <si>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</si>
  <si>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</si>
  <si>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</si>
  <si>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</si>
  <si>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</si>
  <si>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</si>
  <si>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</si>
  <si>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</si>
  <si>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</si>
  <si>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</si>
  <si>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</si>
  <si>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</si>
  <si>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</si>
  <si>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</si>
  <si>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</si>
  <si>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</si>
  <si>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</si>
  <si>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</si>
  <si>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</si>
  <si>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</si>
  <si>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</si>
  <si>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</si>
  <si>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</si>
  <si>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</si>
  <si>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</si>
  <si>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</si>
  <si>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</si>
  <si>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</si>
  <si>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</si>
  <si>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</si>
  <si>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</si>
  <si>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</si>
  <si>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</si>
  <si>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</si>
  <si>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</si>
  <si>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</si>
  <si>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</si>
  <si>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</si>
  <si>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</si>
  <si>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</si>
  <si>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</si>
  <si>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</si>
  <si>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</si>
  <si>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</si>
  <si>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</si>
  <si>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</si>
  <si>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</si>
  <si>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</si>
  <si>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</si>
  <si>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</si>
  <si>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</si>
  <si>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</si>
  <si>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</si>
  <si>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</si>
  <si>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</si>
  <si>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</si>
  <si>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</si>
  <si>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</si>
  <si>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</si>
  <si>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</si>
  <si>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</si>
  <si>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</si>
  <si>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</si>
  <si>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</si>
  <si>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</si>
  <si>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</si>
  <si>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</si>
  <si>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</si>
  <si>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</si>
  <si>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</si>
  <si>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</si>
  <si>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</si>
  <si>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</si>
  <si>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</si>
  <si>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</si>
  <si>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</si>
  <si>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</si>
  <si>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</si>
  <si>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</si>
  <si>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</si>
  <si>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</si>
  <si>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</si>
  <si>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</si>
  <si>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</si>
  <si>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</si>
  <si>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</si>
  <si>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</si>
  <si>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</si>
  <si>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</si>
  <si>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</si>
  <si>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</si>
  <si>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</si>
  <si>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</si>
  <si>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</si>
  <si>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</si>
  <si>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</si>
  <si>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</si>
  <si>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</si>
  <si>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</si>
  <si>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</si>
  <si>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</si>
  <si>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</si>
  <si>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</si>
  <si>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</si>
  <si>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</si>
  <si>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</si>
  <si>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</si>
  <si>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</si>
  <si>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</si>
  <si>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</si>
  <si>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</si>
  <si>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</si>
  <si>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</si>
  <si>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</si>
  <si>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</si>
  <si>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</si>
  <si>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</si>
  <si>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</si>
  <si>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</si>
  <si>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</si>
  <si>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</si>
  <si>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</si>
  <si>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</si>
  <si>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</si>
  <si>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</si>
  <si>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</si>
  <si>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</si>
  <si>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</si>
  <si>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</si>
  <si>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</si>
  <si>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</si>
  <si>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</si>
  <si>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</si>
  <si>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</si>
  <si>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</si>
  <si>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</si>
  <si>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</si>
  <si>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</si>
  <si>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</si>
  <si>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</si>
  <si>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</si>
  <si>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</si>
  <si>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</si>
  <si>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</si>
  <si>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</si>
  <si>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</si>
  <si>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</si>
  <si>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</si>
  <si>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</si>
  <si>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</si>
  <si>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</si>
  <si>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</si>
  <si>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</si>
  <si>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</si>
  <si>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</si>
  <si>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</si>
  <si>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</si>
  <si>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</si>
  <si>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</si>
  <si>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</si>
  <si>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</si>
  <si>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</si>
  <si>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</si>
  <si>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</si>
  <si>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</si>
  <si>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</si>
  <si>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</si>
  <si>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</si>
  <si>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</si>
  <si>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</si>
  <si>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</si>
  <si>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</si>
  <si>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</si>
  <si>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</si>
  <si>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</si>
  <si>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</si>
  <si>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</si>
  <si>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</si>
  <si>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</si>
  <si>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</si>
  <si>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</si>
  <si>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</si>
  <si>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</si>
  <si>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</si>
  <si>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</si>
  <si>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</si>
  <si>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</si>
  <si>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</si>
  <si>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</si>
  <si>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</si>
  <si>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</si>
  <si>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</si>
  <si>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</si>
  <si>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</si>
  <si>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</si>
  <si>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</si>
  <si>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</si>
  <si>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</si>
  <si>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</si>
  <si>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</si>
  <si>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</si>
  <si>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</si>
  <si>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</si>
  <si>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</si>
  <si>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</si>
  <si>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</si>
  <si>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</si>
  <si>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</si>
  <si>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</si>
  <si>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</si>
  <si>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</si>
  <si>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</si>
  <si>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</si>
  <si>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</si>
  <si>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</si>
  <si>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</si>
  <si>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</si>
  <si>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</si>
  <si>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</si>
  <si>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</si>
  <si>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</si>
  <si>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</si>
  <si>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</si>
  <si>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</si>
  <si>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</si>
  <si>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</si>
  <si>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</si>
  <si>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</si>
  <si>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</si>
  <si>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</si>
  <si>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</si>
  <si>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</si>
  <si>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</si>
  <si>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</si>
  <si>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</si>
  <si>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</si>
  <si>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</si>
  <si>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</si>
  <si>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</si>
  <si>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</si>
  <si>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</si>
  <si>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</si>
  <si>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</si>
  <si>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</si>
  <si>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</si>
  <si>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</si>
  <si>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</si>
  <si>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</si>
  <si>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</si>
  <si>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</si>
  <si>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</si>
  <si>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</si>
  <si>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</si>
  <si>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</si>
  <si>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</si>
  <si>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</si>
  <si>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</si>
  <si>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</si>
  <si>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</si>
  <si>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</si>
  <si>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</si>
  <si>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</si>
  <si>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</si>
  <si>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</si>
  <si>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</si>
  <si>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</si>
  <si>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</si>
  <si>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</si>
  <si>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</si>
  <si>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</si>
  <si>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</si>
  <si>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</si>
  <si>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</si>
  <si>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</si>
  <si>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</si>
  <si>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</si>
  <si>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</si>
  <si>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</si>
  <si>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</si>
  <si>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</si>
  <si>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</si>
  <si>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</si>
  <si>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</si>
  <si>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</si>
  <si>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</si>
  <si>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</si>
  <si>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</si>
  <si>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</si>
  <si>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</si>
  <si>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</si>
  <si>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</si>
  <si>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</si>
  <si>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</si>
  <si>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</si>
  <si>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</si>
  <si>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</si>
  <si>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</si>
  <si>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</si>
  <si>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</si>
  <si>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</si>
  <si>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</si>
  <si>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</si>
  <si>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</si>
  <si>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</si>
  <si>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</si>
  <si>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</si>
  <si>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</si>
  <si>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</si>
  <si>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</si>
  <si>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</si>
  <si>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</si>
  <si>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</si>
  <si>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</si>
  <si>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</si>
  <si>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</si>
  <si>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</si>
  <si>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</si>
  <si>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</si>
  <si>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</si>
  <si>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</si>
  <si>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</si>
  <si>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</si>
  <si>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</si>
  <si>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</si>
  <si>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</si>
  <si>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</si>
  <si>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</si>
  <si>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</si>
  <si>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</si>
  <si>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</si>
  <si>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</si>
  <si>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</si>
  <si>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</si>
  <si>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</si>
  <si>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</si>
  <si>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</si>
  <si>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</si>
  <si>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</si>
  <si>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</si>
  <si>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</si>
  <si>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</si>
  <si>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</si>
  <si>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</si>
  <si>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</si>
  <si>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</si>
  <si>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</si>
  <si>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</si>
  <si>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</si>
  <si>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</si>
  <si>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</si>
  <si>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</si>
  <si>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</si>
  <si>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</si>
  <si>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</si>
  <si>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</si>
  <si>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</si>
  <si>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</si>
  <si>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</si>
  <si>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</si>
  <si>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</si>
  <si>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</si>
  <si>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</si>
  <si>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</si>
  <si>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</si>
  <si>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</si>
  <si>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</si>
  <si>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</si>
  <si>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</si>
  <si>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</si>
  <si>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</si>
  <si>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</si>
  <si>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</si>
  <si>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</si>
  <si>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</si>
  <si>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</si>
  <si>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</si>
  <si>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</si>
  <si>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</si>
  <si>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</si>
  <si>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</si>
  <si>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</si>
  <si>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</si>
  <si>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</si>
  <si>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</si>
  <si>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</si>
  <si>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</si>
  <si>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</si>
  <si>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</si>
  <si>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</si>
  <si>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</si>
  <si>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</si>
  <si>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</si>
  <si>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</si>
  <si>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</si>
  <si>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</si>
  <si>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</si>
  <si>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</si>
  <si>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</si>
  <si>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</si>
  <si>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</si>
  <si>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</si>
  <si>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</si>
  <si>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</si>
  <si>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</si>
  <si>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</si>
  <si>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</si>
  <si>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</si>
  <si>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</si>
  <si>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</si>
  <si>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</si>
  <si>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</si>
  <si>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</si>
  <si>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</si>
  <si>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</si>
  <si>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</si>
  <si>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</si>
  <si>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</si>
  <si>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</si>
  <si>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</si>
  <si>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</si>
  <si>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</si>
  <si>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</si>
  <si>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</si>
  <si>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</si>
  <si>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</si>
  <si>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</si>
  <si>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</si>
  <si>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</si>
  <si>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</si>
  <si>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</si>
  <si>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</si>
  <si>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</si>
  <si>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</si>
  <si>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</si>
  <si>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</si>
  <si>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</si>
  <si>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</si>
  <si>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</si>
  <si>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</si>
  <si>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</si>
  <si>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</si>
  <si>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</si>
  <si>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</si>
  <si>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</si>
  <si>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</si>
  <si>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</si>
  <si>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</si>
  <si>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</si>
  <si>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</si>
  <si>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</si>
  <si>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</si>
  <si>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</si>
  <si>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</si>
  <si>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</si>
  <si>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</si>
  <si>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</si>
  <si>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</si>
  <si>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</si>
  <si>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</si>
  <si>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</si>
  <si>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</si>
  <si>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</si>
  <si>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</si>
  <si>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</si>
  <si>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</si>
  <si>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</si>
  <si>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</si>
  <si>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</si>
  <si>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</si>
  <si>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</si>
  <si>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</si>
  <si>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</si>
  <si>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</si>
  <si>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</si>
  <si>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</si>
  <si>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</si>
  <si>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</si>
  <si>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</si>
  <si>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</si>
  <si>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</si>
  <si>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</si>
  <si>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</si>
  <si>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</si>
  <si>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</si>
  <si>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</si>
  <si>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</si>
  <si>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</si>
  <si>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</si>
  <si>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</si>
  <si>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</si>
  <si>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</si>
  <si>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</si>
  <si>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</si>
  <si>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</si>
  <si>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</si>
  <si>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</si>
  <si>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</si>
  <si>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</si>
  <si>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</si>
  <si>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</si>
  <si>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</si>
  <si>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</si>
  <si>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</si>
  <si>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</si>
  <si>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</si>
  <si>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</si>
  <si>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</si>
  <si>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</si>
  <si>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</si>
  <si>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</si>
  <si>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</si>
  <si>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</si>
  <si>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</si>
  <si>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</si>
  <si>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</si>
  <si>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</si>
  <si>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</si>
  <si>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</si>
  <si>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</si>
  <si>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</si>
  <si>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</si>
  <si>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</si>
  <si>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</si>
  <si>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</si>
  <si>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</si>
  <si>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</si>
  <si>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</si>
  <si>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</si>
  <si>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</si>
  <si>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</si>
  <si>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</si>
  <si>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</si>
  <si>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</si>
  <si>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</si>
  <si>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</si>
  <si>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</si>
  <si>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</si>
  <si>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</si>
  <si>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</si>
  <si>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</si>
  <si>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</si>
  <si>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</si>
  <si>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</si>
  <si>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</si>
  <si>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</si>
  <si>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</si>
  <si>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</si>
  <si>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</si>
  <si>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</si>
  <si>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</si>
  <si>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</si>
  <si>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</si>
  <si>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</si>
  <si>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</si>
  <si>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</si>
  <si>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</si>
  <si>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</si>
  <si>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</si>
  <si>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</si>
  <si>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</si>
  <si>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</si>
  <si>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</si>
  <si>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</si>
  <si>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</si>
  <si>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</si>
  <si>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</si>
  <si>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</si>
  <si>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</si>
  <si>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</si>
  <si>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</si>
  <si>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</si>
  <si>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</si>
  <si>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</si>
  <si>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</si>
  <si>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</si>
  <si>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</si>
  <si>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</si>
  <si>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</si>
  <si>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</si>
  <si>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</si>
  <si>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</si>
  <si>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</si>
  <si>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</si>
  <si>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</si>
  <si>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</si>
  <si>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</si>
  <si>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</si>
  <si>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</si>
  <si>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</si>
  <si>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</si>
  <si>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</si>
  <si>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</si>
  <si>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</si>
  <si>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</si>
  <si>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</si>
  <si>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</si>
  <si>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</si>
  <si>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</si>
  <si>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</si>
  <si>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</si>
  <si>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</si>
  <si>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</si>
  <si>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</si>
  <si>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</si>
  <si>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</si>
  <si>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</si>
  <si>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</si>
  <si>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</si>
  <si>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</si>
  <si>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</si>
  <si>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</si>
  <si>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</si>
  <si>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</si>
  <si>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</si>
  <si>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</si>
  <si>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</si>
  <si>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</si>
  <si>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</si>
  <si>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</si>
  <si>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</si>
  <si>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</si>
  <si>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</si>
  <si>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</si>
  <si>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</si>
  <si>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</si>
  <si>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</si>
  <si>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</si>
  <si>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</si>
  <si>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</si>
  <si>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</si>
  <si>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</si>
  <si>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</si>
  <si>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</si>
  <si>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</si>
  <si>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</si>
  <si>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</si>
  <si>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</si>
  <si>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</si>
  <si>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</si>
  <si>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</si>
  <si>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</si>
  <si>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</si>
  <si>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</si>
  <si>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</si>
  <si>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</si>
  <si>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</si>
  <si>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</si>
  <si>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</si>
  <si>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</si>
  <si>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</si>
  <si>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</si>
  <si>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</si>
  <si>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</si>
  <si>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</si>
  <si>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</si>
  <si>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</si>
  <si>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</si>
  <si>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</si>
  <si>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</si>
  <si>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</si>
  <si>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</si>
  <si>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</si>
  <si>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</si>
  <si>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</si>
  <si>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</si>
  <si>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</si>
  <si>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</si>
  <si>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</si>
  <si>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</si>
  <si>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</si>
  <si>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</si>
  <si>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</si>
  <si>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</si>
  <si>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</si>
  <si>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</si>
  <si>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</si>
  <si>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</si>
  <si>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</si>
  <si>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</si>
  <si>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</si>
  <si>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</si>
  <si>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</si>
  <si>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</si>
  <si>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</si>
  <si>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</si>
  <si>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</si>
  <si>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</si>
  <si>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</si>
  <si>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</si>
  <si>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</si>
  <si>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</si>
  <si>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</si>
  <si>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</si>
  <si>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</si>
  <si>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</si>
  <si>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</si>
  <si>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</si>
  <si>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</si>
  <si>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</si>
  <si>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</si>
  <si>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</si>
  <si>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</si>
  <si>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</si>
  <si>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</si>
  <si>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</si>
  <si>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</si>
  <si>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</si>
  <si>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</si>
  <si>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</si>
  <si>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</si>
  <si>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</si>
  <si>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</si>
  <si>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</si>
  <si>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</si>
  <si>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</si>
  <si>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</si>
  <si>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</si>
  <si>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</si>
  <si>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</si>
  <si>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</si>
  <si>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</si>
  <si>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</si>
  <si>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</si>
  <si>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</si>
  <si>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</si>
  <si>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</si>
  <si>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</si>
  <si>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</si>
  <si>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</si>
  <si>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</si>
  <si>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</si>
  <si>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</si>
  <si>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</si>
  <si>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</si>
  <si>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</si>
  <si>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</si>
  <si>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</si>
  <si>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</si>
  <si>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</si>
  <si>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</si>
  <si>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</si>
  <si>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</si>
  <si>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</si>
  <si>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</si>
  <si>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</si>
  <si>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</si>
  <si>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</si>
  <si>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</si>
  <si>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</si>
  <si>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</si>
  <si>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</si>
  <si>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</si>
  <si>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</si>
  <si>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</si>
  <si>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</si>
  <si>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</si>
  <si>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</si>
  <si>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</si>
  <si>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</si>
  <si>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</si>
  <si>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</si>
  <si>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</si>
  <si>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</si>
  <si>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</si>
  <si>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</si>
  <si>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</si>
  <si>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</si>
  <si>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</si>
  <si>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</si>
  <si>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</si>
  <si>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</si>
  <si>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</si>
  <si>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</si>
  <si>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</si>
  <si>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</si>
  <si>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</si>
  <si>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</si>
  <si>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</si>
  <si>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</si>
  <si>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</si>
  <si>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</si>
  <si>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</si>
  <si>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</si>
  <si>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</si>
  <si>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</si>
  <si>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</si>
  <si>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</si>
  <si>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</si>
  <si>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</si>
  <si>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</si>
  <si>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</si>
  <si>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</si>
  <si>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</si>
  <si>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</si>
  <si>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</si>
  <si>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</si>
  <si>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</si>
  <si>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</si>
  <si>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</si>
  <si>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</si>
  <si>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</si>
  <si>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</si>
  <si>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</si>
  <si>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</si>
  <si>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</si>
  <si>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</si>
  <si>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</si>
  <si>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</si>
  <si>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</si>
  <si>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</si>
  <si>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</si>
  <si>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</si>
  <si>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</si>
  <si>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</si>
  <si>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</si>
  <si>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</si>
  <si>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</si>
  <si>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</si>
  <si>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</si>
  <si>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</si>
  <si>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</si>
  <si>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</si>
  <si>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</si>
  <si>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</si>
  <si>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</si>
  <si>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</si>
  <si>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</si>
  <si>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</si>
  <si>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</si>
  <si>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</si>
  <si>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</si>
  <si>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</si>
  <si>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</si>
  <si>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</si>
  <si>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</si>
  <si>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</si>
  <si>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</si>
  <si>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</si>
  <si>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</si>
  <si>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</si>
  <si>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</si>
  <si>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</si>
  <si>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</si>
  <si>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</si>
  <si>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</si>
  <si>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</si>
  <si>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</si>
  <si>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</si>
  <si>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</si>
  <si>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</si>
  <si>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</si>
  <si>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</si>
  <si>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</si>
  <si>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</si>
  <si>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</si>
  <si>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</si>
  <si>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</si>
  <si>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</si>
  <si>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</si>
  <si>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</si>
  <si>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</si>
  <si>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</si>
  <si>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</si>
  <si>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</si>
  <si>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</si>
  <si>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</si>
  <si>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</si>
  <si>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</si>
  <si>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</si>
  <si>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</si>
  <si>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</si>
  <si>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</si>
  <si>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</si>
  <si>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</si>
  <si>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</si>
  <si>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</si>
  <si>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</si>
  <si>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</si>
  <si>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</si>
  <si>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</si>
  <si>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</si>
  <si>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</si>
  <si>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</si>
  <si>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</si>
  <si>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</si>
  <si>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</si>
  <si>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</si>
  <si>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</si>
  <si>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</si>
  <si>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</si>
  <si>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</si>
  <si>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</si>
  <si>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</si>
  <si>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</si>
  <si>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</si>
  <si>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</si>
  <si>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</si>
  <si>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</si>
  <si>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</si>
  <si>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</si>
  <si>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</si>
  <si>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</si>
  <si>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</si>
  <si>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</si>
  <si>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</si>
  <si>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</si>
  <si>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</si>
  <si>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</si>
  <si>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</si>
  <si>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</si>
  <si>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</si>
  <si>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</si>
  <si>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</si>
  <si>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</si>
  <si>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</si>
  <si>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</si>
  <si>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</si>
  <si>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</si>
  <si>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</si>
  <si>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</si>
  <si>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</si>
  <si>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</si>
  <si>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</si>
  <si>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</si>
  <si>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</si>
  <si>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</si>
  <si>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</si>
  <si>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</si>
  <si>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</si>
  <si>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</si>
  <si>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</si>
  <si>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</si>
  <si>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</si>
  <si>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</si>
  <si>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</si>
  <si>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</si>
  <si>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</si>
  <si>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</si>
  <si>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</si>
  <si>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</si>
  <si>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</si>
  <si>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</si>
  <si>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</si>
  <si>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</si>
  <si>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</si>
  <si>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</si>
  <si>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</si>
  <si>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</si>
  <si>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</si>
  <si>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</si>
  <si>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</si>
  <si>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</si>
  <si>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</si>
  <si>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</si>
  <si>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</si>
  <si>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</si>
  <si>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</si>
  <si>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</si>
  <si>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</si>
  <si>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</si>
  <si>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</si>
  <si>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</si>
  <si>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</si>
  <si>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</si>
  <si>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</si>
  <si>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</si>
  <si>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</si>
  <si>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</si>
  <si>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</si>
  <si>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</si>
  <si>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</si>
  <si>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</si>
  <si>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</si>
  <si>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</si>
  <si>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</si>
  <si>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</si>
  <si>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</si>
  <si>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</si>
  <si>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</si>
  <si>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</si>
  <si>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</si>
  <si>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</si>
  <si>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</si>
  <si>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</si>
  <si>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</si>
  <si>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</si>
  <si>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</si>
  <si>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</si>
  <si>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</si>
  <si>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</si>
  <si>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</si>
  <si>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</si>
  <si>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</si>
  <si>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</si>
  <si>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</si>
  <si>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</si>
  <si>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</si>
  <si>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</si>
  <si>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</si>
  <si>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</si>
  <si>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</si>
  <si>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</si>
  <si>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</si>
  <si>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</si>
  <si>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</si>
  <si>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</si>
  <si>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</si>
  <si>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</si>
  <si>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</si>
  <si>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</si>
  <si>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</si>
  <si>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</si>
  <si>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</si>
  <si>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</si>
  <si>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</si>
  <si>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</si>
  <si>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</si>
  <si>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</si>
  <si>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</si>
  <si>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</si>
  <si>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</si>
  <si>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</si>
  <si>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</si>
  <si>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</si>
  <si>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</si>
  <si>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</si>
  <si>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</si>
  <si>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</si>
  <si>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</si>
  <si>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</si>
  <si>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</si>
  <si>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</si>
  <si>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</si>
  <si>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</si>
  <si>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</si>
  <si>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</si>
  <si>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</si>
  <si>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</si>
  <si>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</si>
  <si>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</si>
  <si>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</si>
  <si>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</si>
  <si>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</si>
  <si>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</si>
  <si>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</si>
  <si>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</si>
  <si>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</si>
  <si>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</si>
  <si>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</si>
  <si>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</si>
  <si>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</si>
  <si>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</si>
  <si>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</si>
  <si>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</si>
  <si>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</si>
  <si>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</si>
  <si>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</si>
  <si>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</si>
  <si>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</si>
  <si>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</si>
  <si>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</si>
  <si>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</si>
  <si>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</si>
  <si>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</si>
  <si>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</si>
  <si>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</si>
  <si>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</si>
  <si>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</si>
  <si>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</si>
  <si>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</si>
  <si>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</si>
  <si>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</si>
  <si>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</si>
  <si>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</si>
  <si>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</si>
  <si>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</si>
  <si>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</si>
  <si>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</si>
  <si>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</si>
  <si>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</si>
  <si>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</si>
  <si>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</si>
  <si>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</si>
  <si>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</si>
  <si>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</si>
  <si>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</si>
  <si>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</si>
  <si>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</si>
  <si>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</si>
  <si>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</si>
  <si>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</si>
  <si>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</si>
  <si>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</si>
  <si>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</si>
  <si>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</si>
  <si>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</si>
  <si>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</si>
  <si>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</si>
  <si>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</si>
  <si>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</si>
  <si>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</si>
  <si>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</si>
  <si>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</si>
  <si>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</si>
  <si>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</si>
  <si>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</si>
  <si>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</si>
  <si>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</si>
  <si>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</si>
  <si>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</si>
  <si>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</si>
  <si>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</si>
  <si>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</si>
  <si>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</si>
  <si>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</si>
  <si>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</si>
  <si>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</si>
  <si>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</si>
  <si>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</si>
  <si>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</si>
  <si>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</si>
  <si>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</si>
  <si>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</si>
  <si>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</si>
  <si>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</si>
  <si>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</si>
  <si>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</si>
  <si>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</si>
  <si>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</si>
  <si>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</si>
  <si>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</si>
  <si>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</si>
  <si>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</si>
  <si>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</si>
  <si>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</si>
  <si>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</si>
  <si>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</si>
  <si>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</si>
  <si>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</si>
  <si>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</si>
  <si>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</si>
  <si>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</si>
  <si>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</si>
  <si>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</si>
  <si>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</si>
  <si>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</si>
  <si>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</si>
  <si>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</si>
  <si>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</si>
  <si>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</si>
  <si>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</si>
  <si>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</si>
  <si>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</si>
  <si>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</si>
  <si>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</si>
  <si>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</si>
  <si>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</si>
  <si>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</si>
  <si>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</si>
  <si>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</si>
  <si>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</si>
  <si>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</si>
  <si>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</si>
  <si>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</si>
  <si>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</si>
  <si>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</si>
  <si>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</si>
  <si>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</si>
  <si>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</si>
  <si>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</si>
  <si>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</si>
  <si>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</si>
  <si>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</si>
  <si>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</si>
  <si>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</si>
  <si>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</si>
  <si>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</si>
  <si>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</si>
  <si>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</si>
  <si>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</si>
  <si>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</si>
  <si>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</si>
  <si>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</si>
  <si>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</si>
  <si>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</si>
  <si>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</si>
  <si>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</si>
  <si>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</si>
  <si>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</si>
  <si>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</si>
  <si>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</si>
  <si>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</si>
  <si>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</si>
  <si>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</si>
  <si>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</si>
  <si>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</si>
  <si>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</si>
  <si>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</si>
  <si>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</si>
  <si>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</si>
  <si>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</si>
  <si>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</si>
  <si>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</si>
  <si>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</si>
  <si>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</si>
  <si>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</si>
  <si>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</si>
  <si>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</si>
  <si>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</si>
  <si>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</si>
  <si>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</si>
  <si>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</si>
  <si>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</si>
  <si>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</si>
  <si>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</si>
  <si>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</si>
  <si>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</si>
  <si>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</si>
  <si>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</si>
  <si>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</si>
  <si>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</si>
  <si>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</si>
  <si>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</si>
  <si>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</si>
  <si>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</si>
  <si>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</si>
  <si>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</si>
  <si>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</si>
  <si>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</si>
  <si>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</si>
  <si>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</si>
  <si>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</si>
  <si>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</si>
  <si>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</si>
  <si>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</si>
  <si>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</si>
  <si>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</si>
  <si>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</si>
  <si>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</si>
  <si>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</si>
  <si>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</si>
  <si>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</si>
  <si>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</si>
  <si>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</si>
  <si>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</si>
  <si>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</si>
  <si>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</si>
  <si>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</si>
  <si>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</si>
  <si>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</si>
  <si>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</si>
  <si>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</si>
  <si>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</si>
  <si>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</si>
  <si>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</si>
  <si>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</si>
  <si>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</si>
  <si>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</si>
  <si>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</si>
  <si>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</si>
  <si>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</si>
  <si>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</si>
  <si>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</si>
  <si>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</si>
  <si>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</si>
  <si>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</si>
  <si>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</si>
  <si>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</si>
  <si>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</si>
  <si>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</si>
  <si>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</si>
  <si>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</si>
  <si>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</si>
  <si>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</si>
  <si>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</si>
  <si>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</si>
  <si>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</si>
  <si>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</si>
  <si>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</si>
  <si>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</si>
  <si>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</si>
  <si>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</si>
  <si>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</si>
  <si>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</si>
  <si>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</si>
  <si>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</si>
  <si>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</si>
  <si>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</si>
  <si>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</si>
  <si>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</si>
  <si>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</si>
  <si>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</si>
  <si>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</si>
  <si>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</si>
  <si>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</si>
  <si>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</si>
  <si>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</si>
  <si>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</si>
  <si>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</si>
  <si>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</si>
  <si>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</si>
  <si>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</si>
  <si>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</si>
  <si>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</si>
  <si>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</si>
  <si>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</si>
  <si>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</si>
  <si>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</si>
  <si>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</si>
  <si>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</si>
  <si>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</si>
  <si>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</si>
  <si>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</si>
  <si>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</si>
  <si>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</si>
  <si>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</si>
  <si>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</si>
  <si>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</si>
  <si>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</si>
  <si>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</si>
  <si>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</si>
  <si>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</si>
  <si>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</si>
  <si>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</si>
  <si>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</si>
  <si>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</si>
  <si>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</si>
  <si>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</si>
  <si>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</si>
  <si>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</si>
  <si>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</si>
  <si>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</si>
  <si>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</si>
  <si>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</si>
  <si>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</si>
  <si>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</si>
  <si>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</si>
  <si>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</si>
  <si>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</si>
  <si>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</si>
  <si>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</si>
  <si>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</si>
  <si>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</si>
  <si>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</si>
  <si>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</si>
  <si>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</si>
  <si>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</si>
  <si>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</si>
  <si>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</si>
  <si>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</si>
  <si>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</si>
  <si>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</si>
  <si>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</si>
  <si>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</si>
  <si>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</si>
  <si>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</si>
  <si>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</si>
  <si>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</si>
  <si>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</si>
  <si>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</si>
  <si>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</si>
  <si>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</si>
  <si>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</si>
  <si>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</si>
  <si>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</si>
  <si>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</si>
  <si>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</si>
  <si>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</si>
  <si>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</si>
  <si>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</si>
  <si>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</si>
  <si>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</si>
  <si>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</si>
  <si>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</si>
  <si>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</si>
  <si>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</si>
  <si>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</si>
  <si>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</si>
  <si>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</si>
  <si>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</si>
  <si>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</si>
  <si>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</si>
  <si>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</si>
  <si>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</si>
  <si>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</si>
  <si>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</si>
  <si>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</si>
  <si>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</si>
  <si>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</si>
  <si>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</si>
  <si>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</si>
  <si>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</si>
  <si>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</si>
  <si>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</si>
  <si>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</si>
  <si>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</si>
  <si>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</si>
  <si>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</si>
  <si>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</si>
  <si>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</si>
  <si>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</si>
  <si>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</si>
  <si>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</si>
  <si>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</si>
  <si>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</si>
  <si>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</si>
  <si>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</si>
  <si>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</si>
  <si>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</si>
  <si>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</si>
  <si>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</si>
  <si>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</si>
  <si>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</si>
  <si>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</si>
  <si>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</si>
  <si>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</si>
  <si>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</si>
  <si>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</si>
  <si>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</si>
  <si>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</si>
  <si>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</si>
  <si>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</si>
  <si>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</si>
  <si>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</si>
  <si>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</si>
  <si>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</si>
  <si>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</si>
  <si>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</si>
  <si>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</si>
  <si>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</si>
  <si>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</si>
  <si>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</si>
  <si>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</si>
  <si>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</si>
  <si>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</si>
  <si>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</si>
  <si>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</si>
  <si>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</si>
  <si>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</si>
  <si>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</si>
  <si>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</si>
  <si>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</si>
  <si>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</si>
  <si>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</si>
  <si>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</si>
  <si>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</si>
  <si>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</si>
  <si>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</si>
  <si>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</si>
  <si>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</si>
  <si>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</si>
  <si>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</si>
  <si>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</si>
  <si>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</si>
  <si>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</si>
  <si>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</si>
  <si>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</si>
  <si>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</si>
  <si>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</si>
  <si>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</si>
  <si>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</si>
  <si>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</si>
  <si>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</si>
  <si>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</si>
  <si>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</si>
  <si>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</si>
  <si>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</si>
  <si>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</si>
  <si>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</si>
  <si>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</si>
  <si>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</si>
  <si>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</si>
  <si>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</si>
  <si>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</si>
  <si>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</si>
  <si>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</si>
  <si>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</si>
  <si>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</si>
  <si>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</si>
  <si>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</si>
  <si>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</si>
  <si>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</si>
  <si>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</si>
  <si>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</si>
  <si>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</si>
  <si>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</si>
  <si>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</si>
  <si>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</si>
  <si>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</si>
  <si>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</si>
  <si>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</si>
  <si>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</si>
  <si>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</si>
  <si>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</si>
  <si>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</si>
  <si>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</si>
  <si>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</si>
  <si>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</si>
  <si>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</si>
  <si>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</si>
  <si>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</si>
  <si>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</si>
  <si>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</si>
  <si>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</si>
  <si>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</si>
  <si>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</si>
  <si>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</si>
  <si>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</si>
  <si>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</si>
  <si>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</si>
  <si>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</si>
  <si>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</si>
  <si>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</si>
  <si>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</si>
  <si>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</si>
  <si>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</si>
  <si>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</si>
  <si>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</si>
  <si>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</si>
  <si>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</si>
  <si>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</si>
  <si>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</si>
  <si>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</si>
  <si>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</si>
  <si>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</si>
  <si>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</si>
  <si>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</si>
  <si>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</si>
  <si>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</si>
  <si>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</si>
  <si>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</si>
  <si>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</si>
  <si>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</si>
  <si>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</si>
  <si>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</si>
  <si>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</si>
  <si>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</si>
  <si>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</si>
  <si>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</si>
  <si>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</si>
  <si>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</si>
  <si>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</si>
  <si>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</si>
  <si>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</si>
  <si>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</si>
  <si>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</si>
  <si>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</si>
  <si>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</si>
  <si>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</si>
  <si>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</si>
  <si>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</si>
  <si>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</si>
  <si>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</si>
  <si>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</si>
  <si>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</si>
  <si>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</si>
  <si>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</si>
  <si>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</si>
  <si>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</si>
  <si>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</si>
  <si>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</si>
  <si>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</si>
  <si>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</si>
  <si>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</si>
  <si>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</si>
  <si>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</si>
  <si>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</si>
  <si>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</si>
  <si>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</si>
  <si>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</si>
  <si>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</si>
  <si>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</si>
  <si>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</si>
  <si>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</si>
  <si>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</si>
  <si>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</si>
  <si>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</si>
  <si>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</si>
  <si>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</si>
  <si>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</si>
  <si>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</si>
  <si>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</si>
  <si>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</si>
  <si>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</si>
  <si>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</si>
  <si>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</si>
  <si>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</si>
  <si>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</si>
  <si>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</si>
  <si>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</si>
  <si>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</si>
  <si>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</si>
  <si>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</si>
  <si>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</si>
  <si>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</si>
  <si>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</si>
  <si>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</si>
  <si>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</si>
  <si>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</si>
  <si>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</si>
  <si>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</si>
  <si>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</si>
  <si>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</si>
  <si>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</si>
  <si>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</si>
  <si>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</si>
  <si>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</si>
  <si>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</si>
  <si>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</si>
  <si>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</si>
  <si>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</si>
  <si>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</si>
  <si>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</si>
  <si>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</si>
  <si>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</si>
  <si>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</si>
  <si>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</si>
  <si>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</si>
  <si>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</si>
  <si>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</si>
  <si>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</si>
  <si>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</si>
  <si>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</si>
  <si>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</si>
  <si>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</si>
  <si>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</si>
  <si>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</si>
  <si>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</si>
  <si>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</si>
  <si>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</si>
  <si>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</si>
  <si>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</si>
  <si>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</si>
  <si>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</si>
  <si>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</si>
  <si>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</si>
  <si>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</si>
  <si>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</si>
  <si>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</si>
  <si>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</si>
  <si>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</si>
  <si>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</si>
  <si>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</si>
  <si>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</si>
  <si>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</si>
  <si>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</si>
  <si>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</si>
  <si>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</si>
  <si>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</si>
  <si>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</si>
  <si>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</si>
  <si>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</si>
  <si>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</si>
  <si>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</si>
  <si>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</si>
  <si>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</si>
  <si>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</si>
  <si>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</si>
  <si>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</si>
  <si>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</si>
  <si>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</si>
  <si>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</si>
  <si>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</si>
  <si>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</si>
  <si>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</si>
  <si>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</si>
  <si>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</si>
  <si>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</si>
  <si>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</si>
  <si>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</si>
  <si>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</si>
  <si>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</si>
  <si>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</si>
  <si>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</si>
  <si>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</si>
  <si>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</si>
  <si>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</si>
  <si>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</si>
  <si>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</si>
  <si>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</si>
  <si>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</si>
  <si>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</si>
  <si>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</si>
  <si>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</si>
  <si>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</si>
  <si>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</si>
  <si>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</si>
  <si>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</si>
  <si>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</si>
  <si>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</si>
  <si>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</si>
  <si>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</si>
  <si>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</si>
  <si>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</si>
  <si>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</si>
  <si>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</si>
  <si>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</si>
  <si>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</si>
  <si>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</si>
  <si>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</si>
  <si>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</si>
  <si>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</si>
  <si>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</si>
  <si>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</si>
  <si>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</si>
  <si>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</si>
  <si>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</si>
  <si>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</si>
  <si>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</si>
  <si>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</si>
  <si>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</si>
  <si>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</si>
  <si>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</si>
  <si>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</si>
  <si>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</si>
  <si>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</si>
  <si>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</si>
  <si>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</si>
  <si>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</si>
  <si>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</si>
  <si>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</si>
  <si>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</si>
  <si>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</si>
  <si>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</si>
  <si>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</si>
  <si>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</si>
  <si>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</si>
  <si>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</si>
  <si>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</si>
  <si>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</si>
  <si>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</si>
  <si>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</si>
  <si>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</si>
  <si>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</si>
  <si>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</si>
  <si>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</si>
  <si>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</si>
  <si>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</si>
  <si>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</si>
  <si>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</si>
  <si>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</si>
  <si>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</si>
  <si>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</si>
  <si>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</si>
  <si>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</si>
  <si>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</si>
  <si>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</si>
  <si>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</si>
  <si>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</si>
  <si>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</si>
  <si>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</si>
  <si>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</si>
  <si>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</si>
  <si>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</si>
  <si>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</si>
  <si>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</si>
  <si>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</si>
  <si>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</si>
  <si>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</si>
  <si>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</si>
  <si>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</si>
  <si>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</si>
  <si>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</si>
  <si>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</si>
  <si>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</si>
  <si>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</si>
  <si>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</si>
  <si>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</si>
  <si>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</si>
  <si>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</si>
  <si>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</si>
  <si>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</si>
  <si>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</si>
  <si>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</si>
  <si>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</si>
  <si>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</si>
  <si>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</si>
  <si>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</si>
  <si>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</si>
  <si>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</si>
  <si>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</si>
  <si>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</si>
  <si>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</si>
  <si>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</si>
  <si>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</si>
  <si>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</si>
  <si>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</si>
  <si>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</si>
  <si>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</si>
  <si>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</si>
  <si>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</si>
  <si>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</si>
  <si>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</si>
  <si>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</si>
  <si>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</si>
  <si>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</si>
  <si>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</si>
  <si>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</si>
  <si>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</si>
  <si>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</si>
  <si>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</si>
  <si>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</si>
  <si>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</si>
  <si>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</si>
  <si>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</si>
  <si>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</si>
  <si>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</si>
  <si>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</si>
  <si>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</si>
  <si>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</si>
  <si>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</si>
  <si>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</si>
  <si>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</si>
  <si>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</si>
  <si>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</si>
  <si>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</si>
  <si>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</si>
  <si>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</si>
  <si>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</si>
  <si>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</si>
  <si>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</si>
  <si>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</si>
  <si>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</si>
  <si>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</si>
  <si>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</si>
  <si>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</si>
  <si>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</si>
  <si>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</si>
  <si>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</si>
  <si>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</si>
  <si>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</si>
  <si>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</si>
  <si>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</si>
  <si>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</si>
  <si>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</si>
  <si>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</si>
  <si>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</si>
  <si>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</si>
  <si>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</si>
  <si>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</si>
  <si>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</si>
  <si>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</si>
  <si>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</si>
  <si>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</si>
  <si>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</si>
  <si>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</si>
  <si>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</si>
  <si>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</si>
  <si>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</si>
  <si>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</si>
  <si>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</si>
  <si>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</si>
  <si>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</si>
  <si>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</si>
  <si>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</si>
  <si>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</si>
  <si>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</si>
  <si>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</si>
  <si>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</si>
  <si>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</si>
  <si>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</si>
  <si>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</si>
  <si>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</si>
  <si>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</si>
  <si>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</si>
  <si>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</si>
  <si>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</si>
  <si>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</si>
  <si>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</si>
  <si>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</si>
  <si>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</si>
  <si>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</si>
  <si>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</si>
  <si>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</si>
  <si>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</si>
  <si>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</si>
  <si>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</si>
  <si>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</si>
  <si>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</si>
  <si>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</si>
  <si>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</si>
  <si>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</si>
  <si>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</si>
  <si>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</si>
  <si>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</si>
  <si>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</si>
  <si>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</si>
  <si>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</si>
  <si>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</si>
  <si>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</si>
  <si>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</si>
  <si>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</si>
  <si>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</si>
  <si>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</si>
  <si>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</si>
  <si>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</si>
  <si>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</si>
  <si>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</si>
  <si>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</si>
  <si>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</si>
  <si>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</si>
  <si>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</si>
  <si>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</si>
  <si>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</si>
  <si>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</si>
  <si>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</si>
  <si>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</si>
  <si>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</si>
  <si>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</si>
  <si>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</si>
  <si>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</si>
  <si>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</si>
  <si>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</si>
  <si>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</si>
  <si>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</si>
  <si>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</si>
  <si>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</si>
  <si>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</si>
  <si>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</si>
  <si>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</si>
  <si>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</si>
  <si>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</si>
  <si>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</si>
  <si>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</si>
  <si>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</si>
  <si>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</si>
  <si>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</si>
  <si>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</si>
  <si>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</si>
  <si>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</si>
  <si>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</si>
  <si>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</si>
  <si>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</si>
  <si>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</si>
  <si>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</si>
  <si>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</si>
  <si>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</si>
  <si>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</si>
  <si>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</si>
  <si>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</si>
  <si>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</si>
  <si>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</si>
  <si>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</si>
  <si>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</si>
  <si>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</si>
  <si>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</si>
  <si>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</si>
  <si>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</si>
  <si>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</si>
  <si>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</si>
  <si>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</si>
  <si>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</si>
  <si>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</si>
  <si>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</si>
  <si>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</si>
  <si>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</si>
  <si>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</si>
  <si>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</si>
  <si>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</si>
  <si>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</si>
  <si>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</si>
  <si>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</si>
  <si>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</si>
  <si>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</si>
  <si>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</si>
  <si>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</si>
  <si>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</si>
  <si>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</si>
  <si>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</si>
  <si>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</si>
  <si>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</si>
  <si>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</si>
  <si>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</si>
  <si>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</si>
  <si>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</si>
  <si>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</si>
  <si>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</si>
  <si>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</si>
  <si>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</si>
  <si>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</si>
  <si>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</si>
  <si>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</si>
  <si>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</si>
  <si>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</si>
  <si>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</si>
  <si>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</si>
  <si>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</si>
  <si>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</si>
  <si>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</si>
  <si>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</si>
  <si>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</si>
  <si>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</si>
  <si>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</si>
  <si>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</si>
  <si>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</si>
  <si>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</si>
  <si>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</si>
  <si>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</si>
  <si>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</si>
  <si>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</si>
  <si>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</si>
  <si>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</si>
  <si>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</si>
  <si>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</si>
  <si>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</si>
  <si>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</si>
  <si>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</si>
  <si>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</si>
  <si>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</si>
  <si>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</si>
  <si>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</si>
  <si>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</si>
  <si>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</si>
  <si>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</si>
  <si>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</si>
  <si>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</si>
  <si>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</si>
  <si>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</si>
  <si>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</si>
  <si>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</si>
  <si>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</si>
  <si>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</si>
  <si>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</si>
  <si>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</si>
  <si>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</si>
  <si>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</si>
  <si>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</si>
  <si>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</si>
  <si>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</si>
  <si>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</si>
  <si>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</si>
  <si>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</si>
  <si>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</si>
  <si>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</si>
  <si>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</si>
  <si>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</si>
  <si>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</si>
  <si>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</si>
  <si>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</si>
  <si>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</si>
  <si>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</si>
  <si>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</si>
  <si>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</si>
  <si>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</si>
  <si>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</si>
  <si>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</si>
  <si>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</si>
  <si>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</si>
  <si>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</si>
  <si>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</si>
  <si>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</si>
  <si>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</si>
  <si>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</si>
  <si>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</si>
  <si>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</si>
  <si>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</si>
  <si>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</si>
  <si>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</si>
  <si>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</si>
  <si>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</si>
  <si>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</si>
  <si>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</si>
  <si>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</si>
  <si>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</si>
  <si>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</si>
  <si>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</si>
  <si>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</si>
  <si>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</si>
  <si>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</si>
  <si>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</si>
  <si>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</si>
  <si>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</si>
  <si>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</si>
  <si>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</si>
  <si>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</si>
  <si>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</si>
  <si>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</si>
  <si>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</si>
  <si>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</si>
  <si>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</si>
  <si>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</si>
  <si>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</si>
  <si>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</si>
  <si>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</si>
  <si>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</si>
  <si>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</si>
  <si>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</si>
  <si>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</si>
  <si>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</si>
  <si>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</si>
  <si>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</si>
  <si>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</si>
  <si>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</si>
  <si>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</si>
  <si>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</si>
  <si>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</si>
  <si>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</si>
  <si>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</si>
  <si>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</si>
  <si>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</si>
  <si>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</si>
  <si>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</si>
  <si>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</si>
  <si>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</si>
  <si>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</si>
  <si>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</si>
  <si>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</si>
  <si>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</si>
  <si>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</si>
  <si>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</si>
  <si>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</si>
  <si>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</si>
  <si>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</si>
  <si>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</si>
  <si>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</si>
  <si>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</si>
  <si>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</si>
  <si>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</si>
  <si>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</si>
  <si>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</si>
  <si>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</si>
  <si>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</si>
  <si>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</si>
  <si>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</si>
  <si>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</si>
  <si>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</si>
  <si>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</si>
  <si>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</si>
  <si>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</si>
  <si>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</si>
  <si>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</si>
  <si>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</si>
  <si>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</si>
  <si>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</si>
  <si>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</si>
  <si>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</si>
  <si>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</si>
  <si>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</si>
  <si>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</si>
  <si>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</si>
  <si>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</si>
  <si>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</si>
  <si>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</si>
  <si>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</si>
  <si>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</si>
  <si>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</si>
  <si>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</si>
  <si>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</si>
  <si>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</si>
  <si>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</si>
  <si>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</si>
  <si>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</si>
  <si>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</si>
  <si>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</si>
  <si>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</si>
  <si>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</si>
  <si>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</si>
  <si>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</si>
  <si>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</si>
  <si>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</si>
  <si>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</si>
  <si>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</si>
  <si>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</si>
  <si>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</si>
  <si>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</si>
  <si>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</si>
  <si>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</si>
  <si>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</si>
  <si>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</si>
  <si>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</si>
  <si>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</si>
  <si>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</si>
  <si>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</si>
  <si>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</si>
  <si>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</si>
  <si>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</si>
  <si>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</si>
  <si>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</si>
  <si>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</si>
  <si>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</si>
  <si>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</si>
  <si>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</si>
  <si>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</si>
  <si>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</si>
  <si>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</si>
  <si>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</si>
  <si>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</si>
  <si>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</si>
  <si>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</si>
  <si>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</si>
  <si>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</si>
  <si>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</si>
  <si>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</si>
  <si>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</si>
  <si>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</si>
  <si>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</si>
  <si>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</si>
  <si>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</si>
  <si>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</si>
  <si>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</si>
  <si>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</si>
  <si>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</si>
  <si>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</si>
  <si>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</si>
  <si>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</si>
  <si>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</si>
  <si>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</si>
  <si>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</si>
  <si>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</si>
  <si>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</si>
  <si>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</si>
  <si>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</si>
  <si>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</si>
  <si>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</si>
  <si>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</si>
  <si>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</si>
  <si>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</si>
  <si>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</si>
  <si>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</si>
  <si>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</si>
  <si>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</si>
  <si>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</si>
  <si>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</si>
  <si>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</si>
  <si>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</si>
  <si>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</si>
  <si>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</si>
  <si>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</si>
  <si>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</si>
  <si>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</si>
  <si>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</si>
  <si>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</si>
  <si>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</si>
  <si>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</si>
  <si>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</si>
  <si>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</si>
  <si>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</si>
  <si>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</si>
  <si>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</si>
  <si>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</si>
  <si>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</si>
  <si>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</si>
  <si>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</si>
  <si>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</si>
  <si>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</si>
  <si>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</si>
  <si>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</si>
  <si>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</si>
  <si>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</si>
  <si>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</si>
  <si>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</si>
  <si>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</si>
  <si>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</si>
  <si>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</si>
  <si>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</si>
  <si>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</si>
  <si>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</si>
  <si>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</si>
  <si>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</si>
  <si>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</si>
  <si>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</si>
  <si>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</si>
  <si>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</si>
  <si>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</si>
  <si>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</si>
  <si>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</si>
  <si>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</si>
  <si>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</si>
  <si>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</si>
  <si>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</si>
  <si>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</si>
  <si>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</si>
  <si>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</si>
  <si>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</si>
  <si>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</si>
  <si>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</si>
  <si>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</si>
  <si>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</si>
  <si>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</si>
  <si>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</si>
  <si>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</si>
  <si>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</si>
  <si>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</si>
  <si>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</si>
  <si>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</si>
  <si>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</si>
  <si>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</si>
  <si>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</si>
  <si>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</si>
  <si>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</si>
  <si>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</si>
  <si>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</si>
  <si>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</si>
  <si>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</si>
  <si>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</si>
  <si>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</si>
  <si>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</si>
  <si>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</si>
  <si>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</si>
  <si>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</si>
  <si>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</si>
  <si>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</si>
  <si>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</si>
  <si>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</si>
  <si>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</si>
  <si>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</si>
  <si>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</si>
  <si>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</si>
  <si>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</si>
  <si>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</si>
  <si>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</si>
  <si>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</si>
  <si>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</si>
  <si>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</si>
  <si>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</si>
  <si>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</si>
  <si>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</si>
  <si>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</si>
  <si>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</si>
  <si>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</si>
  <si>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</si>
  <si>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</si>
  <si>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</si>
  <si>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</si>
  <si>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</si>
  <si>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</si>
  <si>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</si>
  <si>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</si>
  <si>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</si>
  <si>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</si>
  <si>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</si>
  <si>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</si>
  <si>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</si>
  <si>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</si>
  <si>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</si>
  <si>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</si>
  <si>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</si>
  <si>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</si>
  <si>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</si>
  <si>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</si>
  <si>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</si>
  <si>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</si>
  <si>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</si>
  <si>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</si>
  <si>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</si>
  <si>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</si>
  <si>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</si>
  <si>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</si>
  <si>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</si>
  <si>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</si>
  <si>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</si>
  <si>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</si>
  <si>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</si>
  <si>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</si>
  <si>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</si>
  <si>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</si>
  <si>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</si>
  <si>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</si>
  <si>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</si>
  <si>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</si>
  <si>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</si>
  <si>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</si>
  <si>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</si>
  <si>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</si>
  <si>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</si>
  <si>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</si>
  <si>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</si>
  <si>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</si>
  <si>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</si>
  <si>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</si>
  <si>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</si>
  <si>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</si>
  <si>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</si>
  <si>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</si>
  <si>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</si>
  <si>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</si>
  <si>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</si>
  <si>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</si>
  <si>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</si>
  <si>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</si>
  <si>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</si>
  <si>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</si>
  <si>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</si>
  <si>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</si>
  <si>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</si>
  <si>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</si>
  <si>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</si>
  <si>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</si>
  <si>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</si>
  <si>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</si>
  <si>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</si>
  <si>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</si>
  <si>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</si>
  <si>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</si>
  <si>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</si>
  <si>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</si>
  <si>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</si>
  <si>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</si>
  <si>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</si>
  <si>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</si>
  <si>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</si>
  <si>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</si>
  <si>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</si>
  <si>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</si>
  <si>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</si>
  <si>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</si>
  <si>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</si>
  <si>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</si>
  <si>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</si>
  <si>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</si>
  <si>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</si>
  <si>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</si>
  <si>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</si>
  <si>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</si>
  <si>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</si>
  <si>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</si>
  <si>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</si>
  <si>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</si>
  <si>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</si>
  <si>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</si>
  <si>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</si>
  <si>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</si>
  <si>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</si>
  <si>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</si>
  <si>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</si>
  <si>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</si>
  <si>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</si>
  <si>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</si>
  <si>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</si>
  <si>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</si>
  <si>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</si>
  <si>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</si>
  <si>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</si>
  <si>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</si>
  <si>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</si>
  <si>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</si>
  <si>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</si>
  <si>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</si>
  <si>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</si>
  <si>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</si>
  <si>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</si>
  <si>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</si>
  <si>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</si>
  <si>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</si>
  <si>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</si>
  <si>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</si>
  <si>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</si>
  <si>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</si>
  <si>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</si>
  <si>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</si>
  <si>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</si>
  <si>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</si>
  <si>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</si>
  <si>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</si>
  <si>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</si>
  <si>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</si>
  <si>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</si>
  <si>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</si>
  <si>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</si>
  <si>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</si>
  <si>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</si>
  <si>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</si>
  <si>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</si>
  <si>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</si>
  <si>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</si>
  <si>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</si>
  <si>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</si>
  <si>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</si>
  <si>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</si>
  <si>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</si>
  <si>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</si>
  <si>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</si>
  <si>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</si>
  <si>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</si>
  <si>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</si>
  <si>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</si>
  <si>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</si>
  <si>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</si>
  <si>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</si>
  <si>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</si>
  <si>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</si>
  <si>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</si>
  <si>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</si>
  <si>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</si>
  <si>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</si>
  <si>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</si>
  <si>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</si>
  <si>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</si>
  <si>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</si>
  <si>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</si>
  <si>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</si>
  <si>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</si>
  <si>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</si>
  <si>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</si>
  <si>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</si>
  <si>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</si>
  <si>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</si>
  <si>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</si>
  <si>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</si>
  <si>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</si>
  <si>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</si>
  <si>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</si>
  <si>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</si>
  <si>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</si>
  <si>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</si>
  <si>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</si>
  <si>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</si>
  <si>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</si>
  <si>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</si>
  <si>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</si>
  <si>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</si>
  <si>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</si>
  <si>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</si>
  <si>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</si>
  <si>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</si>
  <si>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</si>
  <si>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</si>
  <si>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</si>
  <si>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</si>
  <si>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</si>
  <si>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</si>
  <si>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</si>
  <si>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</si>
  <si>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</si>
  <si>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</si>
  <si>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</si>
  <si>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</si>
  <si>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</si>
  <si>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</si>
  <si>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</si>
  <si>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</si>
  <si>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</si>
  <si>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</si>
  <si>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</si>
  <si>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</si>
  <si>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</si>
  <si>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</si>
  <si>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</si>
  <si>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</si>
  <si>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</si>
  <si>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</si>
  <si>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</si>
  <si>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</si>
  <si>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</si>
  <si>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</si>
  <si>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</si>
  <si>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</si>
  <si>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</si>
  <si>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</si>
  <si>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</si>
  <si>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</si>
  <si>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</si>
  <si>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</si>
  <si>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</si>
  <si>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</si>
  <si>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</si>
  <si>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</si>
  <si>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</si>
  <si>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</si>
  <si>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</si>
  <si>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</si>
  <si>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</si>
  <si>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</si>
  <si>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</si>
  <si>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</si>
  <si>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</si>
  <si>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</si>
  <si>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</si>
  <si>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</si>
  <si>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</si>
  <si>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</si>
  <si>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</si>
  <si>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</si>
  <si>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</si>
  <si>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</si>
  <si>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</si>
  <si>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</si>
  <si>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</si>
  <si>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</si>
  <si>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</si>
  <si>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</si>
  <si>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</si>
  <si>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</si>
  <si>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</si>
  <si>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</si>
  <si>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</si>
  <si>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</si>
  <si>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</si>
  <si>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</si>
  <si>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</si>
  <si>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</si>
  <si>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</si>
  <si>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</si>
  <si>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</si>
  <si>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</si>
  <si>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</si>
  <si>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</si>
  <si>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</si>
  <si>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</si>
  <si>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</si>
  <si>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</si>
  <si>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</si>
  <si>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</si>
  <si>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</si>
  <si>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</si>
  <si>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</si>
  <si>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</si>
  <si>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</si>
  <si>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</si>
  <si>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</si>
  <si>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</si>
  <si>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</si>
  <si>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</si>
  <si>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</si>
  <si>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</si>
  <si>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</si>
  <si>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</si>
  <si>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</si>
  <si>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</si>
  <si>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</si>
  <si>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</si>
  <si>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</si>
  <si>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</si>
  <si>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</si>
  <si>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</si>
  <si>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</si>
  <si>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</si>
  <si>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</si>
  <si>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</si>
  <si>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</si>
  <si>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</si>
  <si>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</si>
  <si>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</si>
  <si>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</si>
  <si>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</si>
  <si>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</si>
  <si>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</si>
  <si>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</si>
  <si>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</si>
  <si>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</si>
  <si>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</si>
  <si>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</si>
  <si>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</si>
  <si>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</si>
  <si>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</si>
  <si>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</si>
  <si>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</si>
  <si>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</si>
  <si>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</si>
  <si>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</si>
  <si>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</si>
  <si>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</si>
  <si>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</si>
  <si>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</si>
  <si>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</si>
  <si>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</si>
  <si>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</si>
  <si>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</si>
  <si>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</si>
  <si>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</si>
  <si>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</si>
  <si>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</si>
  <si>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</si>
  <si>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</si>
  <si>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</si>
  <si>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</si>
  <si>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</si>
  <si>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</si>
  <si>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</si>
  <si>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</si>
  <si>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</si>
  <si>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</si>
  <si>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</si>
  <si>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</si>
  <si>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</si>
  <si>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</si>
  <si>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</si>
  <si>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</si>
  <si>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</si>
  <si>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</si>
  <si>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</si>
  <si>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</si>
  <si>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</si>
  <si>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</si>
  <si>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</si>
  <si>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</si>
  <si>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</si>
  <si>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</si>
  <si>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</si>
  <si>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</si>
  <si>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</si>
  <si>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</si>
  <si>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</si>
  <si>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</si>
  <si>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</si>
  <si>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</si>
  <si>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</si>
  <si>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</si>
  <si>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</si>
  <si>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</si>
  <si>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</si>
  <si>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</si>
  <si>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</si>
  <si>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</si>
  <si>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</si>
  <si>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</si>
  <si>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</si>
  <si>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</si>
  <si>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</si>
  <si>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</si>
  <si>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</si>
  <si>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</si>
  <si>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</si>
  <si>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</si>
  <si>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</si>
  <si>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</si>
  <si>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</si>
  <si>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</si>
  <si>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</si>
  <si>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</si>
  <si>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</si>
  <si>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</si>
  <si>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</si>
  <si>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</si>
  <si>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</si>
  <si>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</si>
  <si>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</si>
  <si>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</si>
  <si>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</si>
  <si>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</si>
  <si>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</si>
  <si>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</si>
  <si>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</si>
  <si>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</si>
  <si>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</si>
  <si>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</si>
  <si>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</si>
  <si>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</si>
  <si>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</si>
  <si>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</si>
  <si>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</si>
  <si>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</si>
  <si>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</si>
  <si>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</si>
  <si>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</si>
  <si>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</si>
  <si>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</si>
  <si>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</si>
  <si>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</si>
  <si>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</si>
  <si>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</si>
  <si>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</si>
  <si>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</si>
  <si>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</si>
  <si>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</si>
  <si>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</si>
  <si>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</si>
  <si>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</si>
  <si>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</si>
  <si>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</si>
  <si>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</si>
  <si>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</si>
  <si>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</si>
  <si>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</si>
  <si>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</si>
  <si>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</si>
  <si>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</si>
  <si>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</si>
  <si>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</si>
  <si>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</si>
  <si>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</si>
  <si>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</si>
  <si>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</si>
  <si>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</si>
  <si>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</si>
  <si>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</si>
  <si>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</si>
  <si>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</si>
  <si>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</si>
  <si>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</si>
  <si>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</si>
  <si>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</si>
  <si>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</si>
  <si>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</si>
  <si>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</si>
  <si>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</si>
  <si>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</si>
  <si>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</si>
  <si>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</si>
  <si>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</si>
  <si>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</si>
  <si>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</si>
  <si>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</si>
  <si>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</si>
  <si>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</si>
  <si>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</si>
  <si>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</si>
  <si>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</si>
  <si>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</si>
  <si>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</si>
  <si>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</si>
  <si>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</si>
  <si>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</si>
  <si>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</si>
  <si>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</si>
  <si>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</si>
  <si>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</si>
  <si>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</si>
  <si>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</si>
  <si>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</si>
  <si>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</si>
  <si>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</si>
  <si>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</si>
  <si>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</si>
  <si>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</si>
  <si>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</si>
  <si>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</si>
  <si>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</si>
  <si>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</si>
  <si>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</si>
  <si>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</si>
  <si>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</si>
  <si>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</si>
  <si>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</si>
  <si>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</si>
  <si>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</si>
  <si>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</si>
  <si>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</si>
  <si>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</si>
  <si>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</si>
  <si>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</si>
  <si>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</si>
  <si>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</si>
  <si>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</si>
  <si>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</si>
  <si>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</si>
  <si>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</si>
  <si>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</si>
  <si>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</si>
  <si>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</si>
  <si>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</si>
  <si>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</si>
  <si>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</si>
  <si>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</si>
  <si>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</si>
  <si>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</si>
  <si>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</si>
  <si>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</si>
  <si>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</si>
  <si>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</si>
  <si>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</si>
  <si>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</si>
  <si>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</si>
  <si>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</si>
  <si>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</si>
  <si>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</si>
  <si>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</si>
  <si>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</si>
  <si>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</si>
  <si>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</si>
  <si>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</si>
  <si>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</si>
  <si>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</si>
  <si>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</si>
  <si>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</si>
  <si>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</si>
  <si>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</si>
  <si>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</si>
  <si>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</si>
  <si>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</si>
  <si>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</si>
  <si>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</si>
  <si>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</si>
  <si>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</si>
  <si>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</si>
  <si>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</si>
  <si>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</si>
  <si>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</si>
  <si>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</si>
  <si>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</si>
  <si>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</si>
  <si>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</si>
  <si>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</si>
  <si>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</si>
  <si>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</si>
  <si>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</si>
  <si>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</si>
  <si>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</si>
  <si>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</si>
  <si>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</si>
  <si>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</si>
  <si>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</si>
  <si>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</si>
  <si>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</si>
  <si>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</si>
  <si>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</si>
  <si>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</si>
  <si>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</si>
  <si>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</si>
  <si>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</si>
  <si>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</si>
  <si>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</si>
  <si>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</si>
  <si>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</si>
  <si>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</si>
  <si>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</si>
  <si>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</si>
  <si>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</si>
  <si>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</si>
  <si>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</si>
  <si>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</si>
  <si>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</si>
  <si>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</si>
  <si>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</si>
  <si>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</si>
  <si>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</si>
  <si>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</si>
  <si>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</si>
  <si>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</si>
  <si>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</si>
  <si>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</si>
  <si>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</si>
  <si>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</si>
  <si>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</si>
  <si>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</si>
  <si>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</si>
  <si>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</si>
  <si>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</si>
  <si>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</si>
  <si>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</si>
  <si>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</si>
  <si>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</si>
  <si>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</si>
  <si>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</si>
  <si>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</si>
  <si>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</si>
  <si>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</si>
  <si>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</si>
  <si>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</si>
  <si>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</si>
  <si>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</si>
  <si>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</si>
  <si>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</si>
  <si>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</si>
  <si>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</si>
  <si>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</si>
  <si>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</si>
  <si>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</si>
  <si>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</si>
  <si>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</si>
  <si>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</si>
  <si>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</si>
  <si>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</si>
  <si>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</si>
  <si>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</si>
  <si>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</si>
  <si>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</si>
  <si>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</si>
  <si>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</si>
  <si>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</si>
  <si>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</si>
  <si>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</si>
  <si>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</si>
  <si>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</si>
  <si>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</si>
  <si>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</si>
  <si>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</si>
  <si>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</si>
  <si>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</si>
  <si>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</si>
  <si>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</si>
  <si>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</si>
  <si>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</si>
  <si>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</si>
  <si>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</si>
  <si>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</si>
  <si>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</si>
  <si>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</si>
  <si>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</si>
  <si>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</si>
  <si>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</si>
  <si>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</si>
  <si>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</si>
  <si>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</si>
  <si>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</si>
  <si>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</si>
  <si>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</si>
  <si>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</si>
  <si>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</si>
  <si>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</si>
  <si>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</si>
  <si>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</si>
  <si>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</si>
  <si>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</si>
  <si>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</si>
  <si>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</si>
  <si>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</si>
  <si>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</si>
  <si>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</si>
  <si>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</si>
  <si>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</si>
  <si>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</si>
  <si>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</si>
  <si>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</si>
  <si>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</si>
  <si>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</si>
  <si>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</si>
  <si>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</si>
  <si>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</si>
  <si>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</si>
  <si>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</si>
  <si>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</si>
  <si>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</si>
  <si>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</si>
  <si>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</si>
  <si>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</si>
  <si>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</si>
  <si>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</si>
  <si>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</si>
  <si>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</si>
  <si>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</si>
  <si>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</si>
  <si>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</si>
  <si>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</si>
  <si>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</si>
  <si>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</si>
  <si>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</si>
  <si>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</si>
  <si>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</si>
  <si>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</si>
  <si>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</si>
  <si>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</si>
  <si>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</si>
  <si>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</si>
  <si>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</si>
  <si>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</si>
  <si>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</si>
  <si>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</si>
  <si>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</si>
  <si>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</si>
  <si>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</si>
  <si>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</si>
  <si>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</si>
  <si>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</si>
  <si>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</si>
  <si>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</si>
  <si>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</si>
  <si>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</si>
  <si>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</si>
  <si>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</si>
  <si>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</si>
  <si>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</si>
  <si>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</si>
  <si>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</si>
  <si>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</si>
  <si>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</si>
  <si>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</si>
  <si>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</si>
  <si>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</si>
  <si>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</si>
  <si>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</si>
  <si>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</si>
  <si>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</si>
  <si>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</si>
  <si>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</si>
  <si>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</si>
  <si>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</si>
  <si>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</si>
  <si>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</si>
  <si>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</si>
  <si>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</si>
  <si>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</si>
  <si>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</si>
  <si>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</si>
  <si>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</si>
  <si>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</si>
  <si>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</si>
  <si>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</si>
  <si>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</si>
  <si>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</si>
  <si>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</si>
  <si>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</si>
  <si>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</si>
  <si>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</si>
  <si>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</si>
  <si>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</si>
  <si>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</si>
  <si>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</si>
  <si>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</si>
  <si>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</si>
  <si>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</si>
  <si>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</si>
  <si>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</si>
  <si>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</si>
  <si>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</si>
  <si>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</si>
  <si>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</si>
  <si>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</si>
  <si>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</si>
  <si>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</si>
  <si>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</si>
  <si>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</si>
  <si>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</si>
  <si>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</si>
  <si>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</si>
  <si>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</si>
  <si>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</si>
  <si>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</si>
  <si>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</si>
  <si>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</si>
  <si>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</si>
  <si>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</si>
  <si>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</si>
  <si>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</si>
  <si>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</si>
  <si>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</si>
  <si>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</si>
  <si>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</si>
  <si>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</si>
  <si>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</si>
  <si>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</si>
  <si>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</si>
  <si>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</si>
  <si>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</si>
  <si>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</si>
  <si>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</si>
  <si>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</si>
  <si>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</si>
  <si>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</si>
  <si>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</si>
  <si>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</si>
  <si>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</si>
  <si>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</si>
  <si>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</si>
  <si>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</si>
  <si>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</si>
  <si>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</si>
  <si>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</si>
  <si>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</si>
  <si>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</si>
  <si>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</si>
  <si>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</si>
  <si>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</si>
  <si>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</si>
  <si>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</si>
  <si>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</si>
  <si>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</si>
  <si>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</si>
  <si>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</si>
  <si>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</si>
  <si>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</si>
  <si>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</si>
  <si>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</si>
  <si>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</si>
  <si>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</si>
  <si>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</si>
  <si>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</si>
  <si>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</si>
  <si>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</si>
  <si>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</si>
  <si>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</si>
  <si>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</si>
  <si>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</si>
  <si>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</si>
  <si>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</si>
  <si>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</si>
  <si>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</si>
  <si>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</si>
  <si>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</si>
  <si>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</si>
  <si>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</si>
  <si>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</si>
  <si>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</si>
  <si>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</si>
  <si>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</si>
  <si>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</si>
  <si>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</si>
  <si>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</si>
  <si>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</si>
  <si>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</si>
  <si>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</si>
  <si>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</si>
  <si>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</si>
  <si>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</si>
  <si>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</si>
  <si>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</si>
  <si>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</si>
  <si>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</si>
  <si>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</si>
  <si>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</si>
  <si>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</si>
  <si>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</si>
  <si>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</si>
  <si>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</si>
  <si>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</si>
  <si>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</si>
  <si>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</si>
  <si>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</si>
  <si>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</si>
  <si>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</si>
  <si>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</si>
  <si>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</si>
  <si>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</si>
  <si>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</si>
  <si>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</si>
  <si>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</si>
  <si>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</si>
  <si>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</si>
  <si>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</si>
  <si>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</si>
  <si>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</si>
  <si>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</si>
  <si>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</si>
  <si>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</si>
  <si>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</si>
  <si>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</si>
  <si>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</si>
  <si>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</si>
  <si>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</si>
  <si>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</si>
  <si>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</si>
  <si>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</si>
  <si>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</si>
  <si>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</si>
  <si>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</si>
  <si>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</si>
  <si>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</si>
  <si>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</si>
  <si>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</si>
  <si>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</si>
  <si>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</si>
  <si>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</si>
  <si>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</si>
  <si>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</si>
  <si>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</si>
  <si>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</si>
  <si>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</si>
  <si>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</si>
  <si>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</si>
  <si>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</si>
  <si>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</si>
  <si>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</si>
  <si>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</si>
  <si>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</si>
  <si>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</si>
  <si>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</si>
  <si>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</si>
  <si>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</si>
  <si>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</si>
  <si>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</si>
  <si>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</si>
  <si>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</si>
  <si>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</si>
  <si>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</si>
  <si>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</si>
  <si>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</si>
  <si>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</si>
  <si>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</si>
  <si>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</si>
  <si>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</si>
  <si>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</si>
  <si>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</si>
  <si>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</si>
  <si>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</si>
  <si>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</si>
  <si>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</si>
  <si>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</si>
  <si>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</si>
  <si>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</si>
  <si>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</si>
  <si>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</si>
  <si>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</si>
  <si>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</si>
  <si>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</si>
  <si>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</si>
  <si>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</si>
  <si>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</si>
  <si>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</si>
  <si>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</si>
  <si>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</si>
  <si>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</si>
  <si>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</si>
  <si>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</si>
  <si>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</si>
  <si>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</si>
  <si>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</si>
  <si>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</si>
  <si>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</si>
  <si>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</si>
  <si>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</si>
  <si>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</si>
  <si>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</si>
  <si>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</si>
  <si>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</si>
  <si>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</si>
  <si>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</si>
  <si>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</si>
  <si>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</si>
  <si>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</si>
  <si>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</si>
  <si>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</si>
  <si>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</si>
  <si>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</si>
  <si>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</si>
  <si>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</si>
  <si>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</si>
  <si>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</si>
  <si>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</si>
  <si>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</si>
  <si>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</si>
  <si>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</si>
  <si>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</si>
  <si>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</si>
  <si>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</si>
  <si>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</si>
  <si>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</si>
  <si>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</si>
  <si>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</si>
  <si>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</si>
  <si>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</si>
  <si>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</si>
  <si>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</si>
  <si>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</si>
  <si>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</si>
  <si>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</si>
  <si>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</si>
  <si>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</si>
  <si>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</si>
  <si>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</si>
  <si>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</si>
  <si>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</si>
  <si>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</si>
  <si>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</si>
  <si>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</si>
  <si>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</si>
  <si>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</si>
  <si>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</si>
  <si>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</si>
  <si>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</si>
  <si>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</si>
  <si>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</si>
  <si>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</si>
  <si>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</si>
  <si>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</si>
  <si>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</si>
  <si>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</si>
  <si>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</si>
  <si>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</si>
  <si>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</si>
  <si>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</si>
  <si>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</si>
  <si>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</si>
  <si>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</si>
  <si>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</si>
  <si>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</si>
  <si>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</si>
  <si>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</si>
  <si>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</si>
  <si>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</si>
  <si>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</si>
  <si>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</si>
  <si>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</si>
  <si>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</si>
  <si>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</si>
  <si>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</si>
  <si>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</si>
  <si>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</si>
  <si>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</si>
  <si>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</si>
  <si>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</si>
  <si>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</si>
  <si>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</si>
  <si>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</si>
  <si>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</si>
  <si>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</si>
  <si>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</si>
  <si>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</si>
  <si>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</si>
  <si>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</si>
  <si>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</si>
  <si>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</si>
  <si>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</si>
  <si>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</si>
  <si>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</si>
  <si>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</si>
  <si>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</si>
  <si>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</si>
  <si>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</si>
  <si>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</si>
  <si>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</si>
  <si>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</si>
  <si>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</si>
  <si>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</si>
  <si>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</si>
  <si>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</si>
  <si>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</si>
  <si>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</si>
  <si>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</si>
  <si>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</si>
  <si>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</si>
  <si>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</si>
  <si>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</si>
  <si>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</si>
  <si>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</si>
  <si>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</si>
  <si>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</si>
  <si>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</si>
  <si>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</si>
  <si>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</si>
  <si>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</si>
  <si>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</si>
  <si>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</si>
  <si>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</si>
  <si>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</si>
  <si>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</si>
  <si>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</si>
  <si>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</si>
  <si>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</si>
  <si>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</si>
  <si>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</si>
  <si>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</si>
  <si>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</si>
  <si>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</si>
  <si>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</si>
  <si>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</si>
  <si>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</si>
  <si>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</si>
  <si>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</si>
  <si>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</si>
  <si>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</si>
  <si>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</si>
  <si>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</si>
  <si>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</si>
  <si>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</si>
  <si>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</si>
  <si>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</si>
  <si>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</si>
  <si>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</si>
  <si>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</si>
  <si>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</si>
  <si>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</si>
  <si>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</si>
  <si>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</si>
  <si>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</si>
  <si>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</si>
  <si>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</si>
  <si>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</si>
  <si>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</si>
  <si>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</si>
  <si>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</si>
  <si>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</si>
  <si>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</si>
  <si>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</si>
  <si>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</si>
  <si>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</si>
  <si>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</si>
  <si>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</si>
  <si>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</si>
  <si>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</si>
  <si>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</si>
  <si>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</si>
  <si>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</si>
  <si>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</si>
  <si>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</si>
  <si>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</si>
  <si>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</si>
  <si>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</si>
  <si>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</si>
  <si>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</si>
  <si>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</si>
  <si>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</si>
  <si>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</si>
  <si>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</si>
  <si>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</si>
  <si>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</si>
  <si>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</si>
  <si>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</si>
  <si>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</si>
  <si>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</si>
  <si>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</si>
  <si>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</si>
  <si>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</si>
  <si>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</si>
  <si>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</si>
  <si>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</si>
  <si>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</si>
  <si>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</si>
  <si>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</si>
  <si>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</si>
  <si>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</si>
  <si>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</si>
  <si>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</si>
  <si>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</si>
  <si>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</si>
  <si>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</si>
  <si>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</si>
  <si>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</si>
  <si>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</si>
  <si>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</si>
  <si>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</si>
  <si>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</si>
  <si>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</si>
  <si>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</si>
  <si>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</si>
  <si>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</si>
  <si>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</si>
  <si>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</si>
  <si>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</si>
  <si>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</si>
  <si>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</si>
  <si>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</si>
  <si>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</si>
  <si>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</si>
  <si>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</si>
  <si>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</si>
  <si>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</si>
  <si>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</si>
  <si>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</si>
  <si>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</si>
  <si>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</si>
  <si>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</si>
  <si>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</si>
  <si>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</si>
  <si>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</si>
  <si>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</si>
  <si>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</si>
  <si>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</si>
  <si>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</si>
  <si>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</si>
  <si>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</si>
  <si>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</si>
  <si>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</si>
  <si>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</si>
  <si>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</si>
  <si>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</si>
  <si>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</si>
  <si>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</si>
  <si>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</si>
  <si>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</si>
  <si>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</si>
  <si>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</si>
  <si>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</si>
  <si>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</si>
  <si>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</si>
  <si>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</si>
  <si>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</si>
  <si>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</si>
  <si>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</si>
  <si>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</si>
  <si>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</si>
  <si>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</si>
  <si>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</si>
  <si>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</si>
  <si>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</si>
  <si>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</si>
  <si>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</si>
  <si>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</si>
  <si>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</si>
  <si>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</si>
  <si>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</si>
  <si>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</si>
  <si>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</si>
  <si>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</si>
  <si>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</si>
  <si>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</si>
  <si>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</si>
  <si>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</si>
  <si>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</si>
  <si>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</si>
  <si>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</si>
  <si>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</si>
  <si>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</si>
  <si>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</si>
  <si>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</si>
  <si>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</si>
  <si>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</si>
  <si>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</si>
  <si>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</si>
  <si>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</si>
  <si>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</si>
  <si>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</si>
  <si>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</si>
  <si>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</si>
  <si>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</si>
  <si>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</si>
  <si>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</si>
  <si>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</si>
  <si>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</si>
  <si>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</si>
  <si>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</si>
  <si>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</si>
  <si>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</si>
  <si>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</si>
  <si>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</si>
  <si>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</si>
  <si>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</si>
  <si>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</si>
  <si>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</si>
  <si>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</si>
  <si>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</si>
  <si>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</si>
  <si>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</si>
  <si>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</si>
  <si>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</si>
  <si>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</si>
  <si>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</si>
  <si>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</si>
  <si>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</si>
  <si>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</si>
  <si>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</si>
  <si>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</si>
  <si>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</si>
  <si>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</si>
  <si>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</si>
  <si>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</si>
  <si>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</si>
  <si>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</si>
  <si>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</si>
  <si>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</si>
  <si>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</si>
  <si>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</si>
  <si>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</si>
  <si>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</si>
  <si>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</si>
  <si>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</si>
  <si>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</si>
  <si>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</si>
  <si>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</si>
  <si>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</si>
  <si>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</si>
  <si>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</si>
  <si>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</si>
  <si>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</si>
  <si>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</si>
  <si>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</si>
  <si>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</si>
  <si>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</si>
  <si>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</si>
  <si>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</si>
  <si>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</si>
  <si>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</si>
  <si>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</si>
  <si>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</si>
  <si>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</si>
  <si>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</si>
  <si>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</si>
  <si>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</si>
  <si>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</si>
  <si>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</si>
  <si>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</si>
  <si>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</si>
  <si>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</si>
  <si>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</si>
  <si>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</si>
  <si>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</si>
  <si>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</si>
  <si>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</si>
  <si>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</si>
  <si>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</si>
  <si>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</si>
  <si>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</si>
  <si>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</si>
  <si>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</si>
  <si>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</si>
  <si>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</si>
  <si>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</si>
  <si>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</si>
  <si>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</si>
  <si>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</si>
  <si>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</si>
  <si>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</si>
  <si>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</si>
  <si>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</si>
  <si>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</si>
  <si>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</si>
  <si>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</si>
  <si>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</si>
  <si>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</si>
  <si>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</si>
  <si>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</si>
  <si>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</si>
  <si>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</si>
  <si>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</si>
  <si>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</si>
  <si>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</si>
  <si>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</si>
  <si>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</si>
  <si>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</si>
  <si>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</si>
  <si>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</si>
  <si>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</si>
  <si>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</si>
  <si>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</si>
  <si>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</si>
  <si>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</si>
  <si>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</si>
  <si>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</si>
  <si>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</si>
  <si>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</si>
  <si>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</si>
  <si>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</si>
  <si>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</si>
  <si>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</si>
  <si>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</si>
  <si>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</si>
  <si>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</si>
  <si>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</si>
  <si>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</si>
  <si>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</si>
  <si>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</si>
  <si>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</si>
  <si>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</si>
  <si>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</si>
  <si>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</si>
  <si>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</si>
  <si>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</si>
  <si>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</si>
  <si>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</si>
  <si>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</si>
  <si>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</si>
  <si>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</si>
  <si>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</si>
  <si>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</si>
  <si>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</si>
  <si>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</si>
  <si>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</si>
  <si>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</si>
  <si>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</si>
  <si>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</si>
  <si>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</si>
  <si>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</si>
  <si>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</si>
  <si>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</si>
  <si>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</si>
  <si>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</si>
  <si>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</si>
  <si>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</si>
  <si>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</si>
  <si>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</si>
  <si>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</si>
  <si>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</si>
  <si>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</si>
  <si>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</si>
  <si>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</si>
  <si>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</si>
  <si>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</si>
  <si>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</si>
  <si>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</si>
  <si>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</si>
  <si>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</si>
  <si>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</si>
  <si>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</si>
  <si>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</si>
  <si>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</si>
  <si>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</si>
  <si>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</si>
  <si>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</si>
  <si>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</si>
  <si>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</si>
  <si>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</si>
  <si>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</si>
  <si>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</si>
  <si>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</si>
  <si>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</si>
  <si>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</si>
  <si>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</si>
  <si>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</si>
  <si>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</si>
  <si>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</si>
  <si>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</si>
  <si>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</si>
  <si>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</si>
  <si>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</si>
  <si>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</si>
  <si>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</si>
  <si>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</si>
  <si>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</si>
  <si>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</si>
  <si>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</si>
  <si>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</si>
  <si>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</si>
  <si>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</si>
  <si>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</si>
  <si>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</si>
  <si>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</si>
  <si>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</si>
  <si>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</si>
  <si>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</si>
  <si>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</si>
  <si>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</si>
  <si>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</si>
  <si>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</si>
  <si>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</si>
  <si>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</si>
  <si>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</si>
  <si>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</si>
  <si>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</si>
  <si>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</si>
  <si>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</si>
  <si>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</si>
  <si>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</si>
  <si>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</si>
  <si>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</si>
  <si>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</si>
  <si>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</si>
  <si>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</si>
  <si>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</si>
  <si>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</si>
  <si>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</si>
  <si>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</si>
  <si>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</si>
  <si>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</si>
  <si>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</si>
  <si>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</si>
  <si>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</si>
  <si>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</si>
  <si>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</si>
  <si>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</si>
  <si>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</si>
  <si>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</si>
  <si>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</si>
  <si>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</si>
  <si>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</si>
  <si>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</si>
  <si>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</si>
  <si>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</si>
  <si>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</si>
  <si>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</si>
  <si>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</si>
  <si>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</si>
  <si>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</si>
  <si>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</si>
  <si>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</si>
  <si>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</si>
  <si>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</si>
  <si>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</si>
  <si>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</si>
  <si>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</si>
  <si>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</si>
  <si>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</si>
  <si>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</si>
  <si>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</si>
  <si>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</si>
  <si>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</si>
  <si>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</si>
  <si>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</si>
  <si>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</si>
  <si>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</si>
  <si>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</si>
  <si>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</si>
  <si>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</si>
  <si>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</si>
  <si>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</si>
  <si>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</si>
  <si>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</si>
  <si>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</si>
  <si>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</si>
  <si>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</si>
  <si>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</si>
  <si>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</si>
  <si>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</si>
  <si>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</si>
  <si>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</si>
  <si>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</si>
  <si>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</si>
  <si>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</si>
  <si>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</si>
  <si>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</si>
  <si>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</si>
  <si>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</si>
  <si>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</si>
  <si>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</si>
  <si>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</si>
  <si>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</si>
  <si>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</si>
  <si>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</si>
  <si>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</si>
  <si>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</si>
  <si>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</si>
  <si>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</si>
  <si>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</si>
  <si>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</si>
  <si>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</si>
  <si>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</si>
  <si>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</si>
  <si>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</si>
  <si>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</si>
  <si>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</si>
  <si>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</si>
  <si>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</si>
  <si>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</si>
  <si>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</si>
  <si>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</si>
  <si>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</si>
  <si>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</si>
  <si>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</si>
  <si>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</si>
  <si>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</si>
  <si>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</si>
  <si>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</si>
  <si>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</si>
  <si>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</si>
  <si>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</si>
  <si>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</si>
  <si>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</si>
  <si>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</si>
  <si>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</si>
  <si>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</si>
  <si>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</si>
  <si>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</si>
  <si>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</si>
  <si>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</si>
  <si>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</si>
  <si>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</si>
  <si>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</si>
  <si>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</si>
  <si>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</si>
  <si>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</si>
  <si>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</si>
  <si>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</si>
  <si>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</si>
  <si>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</si>
  <si>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</si>
  <si>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</si>
  <si>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</si>
  <si>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</si>
  <si>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</si>
  <si>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</si>
  <si>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</si>
  <si>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</si>
  <si>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</si>
  <si>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</si>
  <si>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</si>
  <si>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</si>
  <si>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</si>
  <si>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</si>
  <si>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</si>
  <si>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</si>
  <si>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</si>
  <si>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</si>
  <si>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</si>
  <si>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</si>
  <si>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</si>
  <si>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</si>
  <si>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</si>
  <si>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</si>
  <si>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</si>
  <si>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</si>
  <si>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</si>
  <si>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</si>
  <si>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</si>
  <si>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</si>
  <si>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</si>
  <si>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</si>
  <si>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</si>
  <si>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</si>
  <si>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</si>
  <si>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</si>
  <si>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</si>
  <si>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</si>
  <si>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</si>
  <si>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</si>
  <si>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</si>
  <si>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</si>
  <si>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</si>
  <si>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</si>
  <si>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</si>
  <si>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</si>
  <si>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</si>
  <si>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</si>
  <si>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</si>
  <si>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</si>
  <si>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</si>
  <si>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</si>
  <si>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</si>
  <si>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</si>
  <si>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</si>
  <si>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</si>
  <si>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</si>
  <si>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</si>
  <si>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</si>
  <si>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</si>
  <si>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</si>
  <si>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</si>
  <si>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</si>
  <si>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</si>
  <si>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</si>
  <si>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</si>
  <si>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</si>
  <si>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</si>
  <si>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</si>
  <si>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</si>
  <si>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</si>
  <si>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</si>
  <si>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</si>
  <si>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</si>
  <si>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</si>
  <si>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</si>
  <si>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</si>
  <si>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</si>
  <si>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</si>
  <si>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</si>
  <si>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</si>
  <si>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</si>
  <si>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</si>
  <si>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</si>
  <si>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</si>
  <si>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</si>
  <si>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</si>
  <si>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</si>
  <si>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</si>
  <si>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</si>
  <si>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</si>
  <si>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</si>
  <si>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</si>
  <si>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</si>
  <si>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</si>
  <si>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</si>
  <si>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</si>
  <si>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</si>
  <si>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</si>
  <si>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</si>
  <si>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</si>
  <si>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</si>
  <si>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</si>
  <si>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</si>
  <si>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</si>
  <si>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</si>
  <si>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</si>
  <si>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</si>
  <si>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</si>
  <si>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</si>
  <si>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</si>
  <si>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</si>
  <si>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</si>
  <si>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</si>
  <si>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</si>
  <si>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</si>
  <si>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</si>
  <si>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</si>
  <si>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</si>
  <si>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</si>
  <si>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</si>
  <si>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</si>
  <si>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</si>
  <si>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</si>
  <si>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</si>
  <si>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</si>
  <si>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</si>
  <si>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</si>
  <si>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</si>
  <si>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</si>
  <si>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</si>
  <si>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</si>
  <si>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</si>
  <si>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</si>
  <si>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</si>
  <si>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</si>
  <si>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</si>
  <si>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</si>
  <si>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</si>
  <si>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</si>
  <si>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</si>
  <si>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</si>
  <si>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</si>
  <si>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</si>
  <si>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</si>
  <si>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</si>
  <si>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</si>
  <si>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</si>
  <si>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</si>
  <si>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</si>
  <si>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</si>
  <si>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</si>
  <si>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</si>
  <si>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</si>
  <si>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</si>
  <si>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</si>
  <si>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</si>
  <si>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</si>
  <si>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</si>
  <si>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</si>
  <si>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</si>
  <si>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</si>
  <si>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</si>
  <si>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</si>
  <si>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</si>
  <si>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</si>
  <si>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</si>
  <si>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</si>
  <si>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</si>
  <si>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</si>
  <si>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</si>
  <si>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</si>
  <si>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</si>
  <si>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</si>
  <si>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</si>
  <si>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</si>
  <si>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</si>
  <si>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</si>
  <si>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</si>
  <si>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</si>
  <si>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</si>
  <si>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</si>
  <si>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</si>
  <si>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</si>
  <si>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</si>
  <si>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</si>
  <si>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</si>
  <si>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</si>
  <si>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</si>
  <si>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</si>
  <si>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</si>
  <si>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</si>
  <si>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</si>
  <si>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</si>
  <si>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</si>
  <si>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</si>
  <si>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</si>
  <si>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</si>
  <si>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</si>
  <si>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</si>
  <si>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</si>
  <si>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</si>
  <si>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</si>
  <si>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</si>
  <si>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</si>
  <si>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</si>
  <si>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</si>
  <si>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</si>
  <si>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</si>
  <si>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</si>
  <si>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</si>
  <si>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</si>
  <si>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</si>
  <si>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</si>
  <si>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</si>
  <si>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</si>
  <si>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</si>
  <si>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</si>
  <si>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</si>
  <si>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</si>
  <si>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</si>
  <si>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</si>
  <si>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</si>
  <si>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</si>
  <si>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</si>
  <si>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</si>
  <si>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</si>
  <si>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</si>
  <si>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</si>
  <si>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</si>
  <si>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</si>
  <si>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</si>
  <si>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</si>
  <si>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</si>
  <si>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</si>
  <si>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</si>
  <si>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</si>
  <si>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</si>
  <si>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</si>
  <si>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</si>
  <si>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</si>
  <si>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</si>
  <si>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</si>
  <si>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</si>
  <si>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</si>
  <si>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</si>
  <si>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</si>
  <si>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</si>
  <si>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</si>
  <si>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</si>
  <si>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</si>
  <si>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</si>
  <si>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</si>
  <si>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</si>
  <si>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</si>
  <si>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</si>
  <si>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</si>
  <si>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</si>
  <si>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</si>
  <si>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</si>
  <si>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</si>
  <si>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</si>
  <si>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</si>
  <si>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</si>
  <si>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</si>
  <si>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</si>
  <si>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</si>
  <si>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</si>
  <si>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</si>
  <si>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</si>
  <si>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</si>
  <si>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</si>
  <si>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</si>
  <si>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</si>
  <si>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</si>
  <si>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</si>
  <si>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</si>
  <si>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</si>
  <si>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</si>
  <si>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</si>
  <si>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</si>
  <si>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</si>
  <si>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</si>
  <si>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</si>
  <si>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</si>
  <si>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</si>
  <si>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</si>
  <si>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</si>
  <si>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</si>
  <si>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</si>
  <si>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</si>
  <si>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</si>
  <si>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</si>
  <si>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</si>
  <si>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</si>
  <si>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</si>
  <si>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</si>
  <si>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</si>
  <si>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</si>
  <si>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</si>
  <si>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</si>
  <si>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</si>
  <si>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</si>
  <si>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</si>
  <si>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</si>
  <si>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</si>
  <si>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</si>
  <si>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</si>
  <si>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</si>
  <si>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</si>
  <si>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</si>
  <si>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</si>
  <si>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</si>
  <si>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</si>
  <si>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</si>
  <si>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</si>
  <si>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</si>
  <si>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</si>
  <si>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</si>
  <si>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</si>
  <si>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</si>
  <si>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</si>
  <si>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</si>
  <si>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</si>
  <si>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</si>
  <si>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</si>
  <si>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</si>
  <si>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</si>
  <si>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</si>
  <si>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</si>
  <si>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</si>
  <si>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</si>
  <si>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</si>
  <si>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</si>
  <si>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</si>
  <si>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</si>
  <si>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</si>
  <si>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</si>
  <si>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</si>
  <si>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</si>
  <si>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</si>
  <si>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</si>
  <si>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</si>
  <si>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</si>
  <si>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</si>
  <si>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</si>
  <si>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</si>
  <si>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</si>
  <si>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</si>
  <si>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</si>
  <si>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</si>
  <si>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</si>
  <si>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</si>
  <si>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</si>
  <si>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</si>
  <si>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</si>
  <si>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</si>
  <si>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</si>
  <si>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</si>
  <si>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</si>
  <si>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</si>
  <si>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</si>
  <si>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</si>
  <si>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</si>
  <si>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</si>
  <si>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</si>
  <si>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</si>
  <si>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</si>
  <si>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</si>
  <si>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</si>
  <si>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</si>
  <si>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</si>
  <si>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</si>
  <si>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</si>
  <si>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</si>
  <si>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</si>
  <si>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</si>
  <si>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</si>
  <si>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</si>
  <si>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</si>
  <si>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</si>
  <si>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</si>
  <si>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</si>
  <si>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</si>
  <si>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</si>
  <si>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</si>
  <si>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</si>
  <si>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</si>
  <si>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</si>
  <si>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</si>
  <si>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</si>
  <si>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</si>
  <si>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</si>
  <si>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</si>
  <si>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</si>
  <si>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</si>
  <si>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</si>
  <si>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</si>
  <si>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</si>
  <si>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</si>
  <si>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</si>
  <si>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</si>
  <si>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</si>
  <si>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</si>
  <si>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</si>
  <si>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</si>
  <si>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</si>
  <si>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</si>
  <si>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</si>
  <si>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</si>
  <si>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</si>
  <si>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</si>
  <si>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</si>
  <si>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</si>
  <si>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</si>
  <si>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</si>
  <si>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</si>
  <si>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</si>
  <si>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</si>
  <si>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</si>
  <si>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</si>
  <si>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</si>
  <si>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</si>
  <si>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</si>
  <si>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</si>
  <si>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</si>
  <si>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</si>
  <si>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</si>
  <si>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</si>
  <si>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</si>
  <si>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</si>
  <si>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</si>
  <si>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</si>
  <si>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</si>
  <si>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</si>
  <si>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</si>
  <si>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</si>
  <si>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</si>
  <si>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</si>
  <si>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</si>
  <si>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</si>
  <si>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</si>
  <si>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</si>
  <si>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</si>
  <si>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</si>
  <si>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</si>
  <si>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</si>
  <si>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</si>
  <si>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</si>
  <si>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</si>
  <si>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</si>
  <si>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</si>
  <si>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</si>
  <si>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</si>
  <si>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</si>
  <si>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</si>
  <si>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</si>
  <si>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</si>
  <si>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</si>
  <si>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</si>
  <si>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</si>
  <si>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</si>
  <si>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</si>
  <si>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</si>
  <si>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</si>
  <si>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</si>
  <si>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</si>
  <si>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</si>
  <si>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</si>
  <si>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</si>
  <si>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</si>
  <si>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</si>
  <si>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</si>
  <si>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</si>
  <si>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</si>
  <si>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</si>
  <si>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</si>
  <si>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</si>
  <si>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</si>
  <si>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</si>
  <si>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</si>
  <si>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</si>
  <si>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</si>
  <si>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</si>
  <si>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</si>
  <si>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</si>
  <si>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</si>
  <si>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</si>
  <si>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</si>
  <si>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</si>
  <si>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</si>
  <si>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</si>
  <si>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</si>
  <si>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</si>
  <si>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</si>
  <si>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</si>
  <si>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</si>
  <si>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</si>
  <si>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</si>
  <si>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</si>
  <si>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</si>
  <si>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</si>
  <si>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</si>
  <si>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</si>
  <si>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</si>
  <si>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</si>
  <si>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</si>
  <si>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</si>
  <si>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</si>
  <si>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</si>
  <si>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</si>
  <si>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</si>
  <si>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</si>
  <si>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</si>
  <si>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</si>
  <si>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</si>
  <si>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</si>
  <si>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</si>
  <si>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</si>
  <si>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</si>
  <si>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</si>
  <si>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</si>
  <si>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</si>
  <si>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</si>
  <si>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</si>
  <si>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</si>
  <si>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</si>
  <si>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</si>
  <si>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</si>
  <si>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</si>
  <si>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</si>
  <si>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</si>
  <si>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</si>
  <si>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</si>
  <si>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</si>
  <si>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</si>
  <si>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</si>
  <si>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</si>
  <si>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</si>
  <si>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</si>
  <si>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</si>
  <si>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</si>
  <si>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</si>
  <si>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</si>
  <si>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</si>
  <si>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</si>
  <si>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</si>
  <si>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</si>
  <si>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</si>
  <si>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</si>
  <si>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</si>
  <si>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</si>
  <si>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</si>
  <si>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</si>
  <si>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</si>
  <si>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</si>
  <si>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</si>
  <si>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</si>
  <si>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</si>
  <si>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</si>
  <si>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</si>
  <si>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</si>
  <si>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</si>
  <si>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</si>
  <si>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</si>
  <si>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</si>
  <si>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</si>
  <si>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</si>
  <si>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</si>
  <si>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</si>
  <si>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</si>
  <si>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</si>
  <si>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</si>
  <si>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</si>
  <si>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</si>
  <si>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</si>
  <si>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</si>
  <si>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</si>
  <si>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</si>
  <si>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</si>
  <si>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</si>
  <si>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</si>
  <si>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</si>
  <si>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</si>
  <si>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</si>
  <si>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</si>
  <si>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</si>
  <si>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</si>
  <si>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</si>
  <si>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</si>
  <si>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</si>
  <si>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</si>
  <si>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</si>
  <si>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</si>
  <si>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</si>
  <si>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</si>
  <si>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</si>
  <si>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</si>
  <si>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</si>
  <si>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</si>
  <si>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</si>
  <si>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</si>
  <si>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</si>
  <si>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</si>
  <si>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</si>
  <si>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</si>
  <si>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</si>
  <si>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</si>
  <si>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</si>
  <si>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</si>
  <si>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</si>
  <si>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</si>
  <si>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</si>
  <si>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</si>
  <si>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</si>
  <si>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</si>
  <si>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</si>
  <si>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</si>
  <si>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</si>
  <si>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</si>
  <si>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</si>
  <si>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</si>
  <si>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</si>
  <si>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</si>
  <si>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</si>
  <si>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</si>
  <si>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</si>
  <si>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</si>
  <si>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</si>
  <si>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</si>
  <si>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</si>
  <si>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</si>
  <si>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</si>
  <si>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</si>
  <si>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</si>
  <si>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</si>
  <si>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</si>
  <si>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</si>
  <si>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</si>
  <si>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</si>
  <si>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</si>
  <si>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</si>
  <si>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</si>
  <si>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</si>
  <si>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</si>
  <si>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</si>
  <si>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</si>
  <si>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</si>
  <si>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</si>
  <si>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</si>
  <si>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</si>
  <si>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</si>
  <si>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</si>
  <si>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</si>
  <si>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</si>
  <si>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</si>
  <si>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</si>
  <si>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</si>
  <si>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</si>
  <si>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</si>
  <si>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</si>
  <si>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</si>
  <si>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</si>
  <si>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</si>
  <si>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</si>
  <si>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</si>
  <si>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</si>
  <si>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</si>
  <si>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</si>
  <si>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</si>
  <si>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</si>
  <si>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</si>
  <si>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</si>
  <si>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</si>
  <si>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</si>
  <si>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</si>
  <si>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</si>
  <si>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</si>
  <si>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</si>
  <si>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</si>
  <si>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</si>
  <si>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</si>
  <si>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</si>
  <si>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</si>
  <si>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</si>
  <si>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</si>
  <si>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</si>
  <si>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</si>
  <si>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</si>
  <si>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</si>
  <si>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</si>
  <si>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</si>
  <si>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</si>
  <si>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</si>
  <si>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</si>
  <si>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</si>
  <si>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</si>
  <si>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</si>
  <si>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</si>
  <si>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</si>
  <si>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</si>
  <si>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</si>
  <si>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</si>
  <si>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</si>
  <si>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</si>
  <si>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</si>
  <si>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</si>
  <si>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</si>
  <si>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</si>
  <si>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</si>
  <si>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</si>
  <si>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</si>
  <si>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</si>
  <si>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</si>
  <si>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</si>
  <si>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</si>
  <si>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</si>
  <si>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</si>
  <si>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</si>
  <si>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</si>
  <si>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</si>
  <si>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</si>
  <si>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</si>
  <si>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</si>
  <si>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</si>
  <si>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</si>
  <si>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</si>
  <si>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</si>
  <si>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</si>
  <si>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</si>
  <si>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</si>
  <si>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</si>
  <si>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</si>
  <si>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</si>
  <si>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</si>
  <si>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</si>
  <si>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</si>
  <si>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</si>
  <si>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</si>
  <si>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</si>
  <si>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</si>
  <si>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</si>
  <si>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</si>
  <si>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</si>
  <si>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</si>
  <si>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</si>
  <si>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</si>
  <si>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</si>
  <si>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</si>
  <si>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</si>
  <si>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</si>
  <si>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</si>
  <si>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</si>
  <si>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</si>
  <si>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</si>
  <si>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</si>
  <si>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</si>
  <si>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</si>
  <si>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</si>
  <si>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</si>
  <si>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</si>
  <si>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</si>
  <si>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</si>
  <si>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</si>
  <si>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</si>
  <si>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</si>
  <si>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</si>
  <si>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</si>
  <si>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</si>
  <si>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</si>
  <si>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</si>
  <si>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</si>
  <si>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</si>
  <si>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</si>
  <si>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</si>
  <si>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</si>
  <si>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</si>
  <si>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</si>
  <si>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</si>
  <si>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</si>
  <si>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</si>
  <si>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</si>
  <si>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</si>
  <si>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</si>
  <si>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</si>
  <si>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</si>
  <si>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</si>
  <si>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</si>
  <si>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</si>
  <si>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</si>
  <si>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</si>
  <si>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</si>
  <si>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</si>
  <si>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</si>
  <si>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</si>
  <si>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</si>
  <si>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</si>
  <si>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</si>
  <si>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</si>
  <si>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</si>
  <si>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</si>
  <si>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</si>
  <si>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</si>
  <si>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</si>
  <si>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</si>
  <si>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</si>
  <si>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</si>
  <si>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</si>
  <si>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</si>
  <si>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</si>
  <si>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</si>
  <si>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</si>
  <si>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</si>
  <si>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</si>
  <si>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</si>
  <si>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</si>
  <si>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</si>
  <si>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</si>
  <si>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</si>
  <si>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</si>
  <si>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</si>
  <si>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</si>
  <si>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</si>
  <si>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</si>
  <si>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</si>
  <si>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</si>
  <si>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</si>
  <si>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</si>
  <si>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</si>
  <si>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</si>
  <si>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</si>
  <si>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</si>
  <si>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</si>
  <si>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</si>
  <si>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</si>
  <si>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</si>
  <si>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</si>
  <si>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</si>
  <si>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</si>
  <si>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</si>
  <si>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</si>
  <si>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</si>
  <si>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</si>
  <si>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</si>
  <si>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</si>
  <si>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</si>
  <si>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</si>
  <si>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</si>
  <si>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</si>
  <si>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</si>
  <si>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</si>
  <si>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</si>
  <si>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</si>
  <si>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</si>
  <si>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</si>
  <si>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</si>
  <si>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</si>
  <si>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</si>
  <si>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</si>
  <si>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</si>
  <si>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</si>
  <si>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</si>
  <si>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</si>
  <si>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</si>
  <si>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</si>
  <si>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</si>
  <si>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</si>
  <si>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</si>
  <si>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</si>
  <si>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</si>
  <si>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</si>
  <si>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</si>
  <si>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</si>
  <si>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</si>
  <si>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</si>
  <si>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</si>
  <si>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</si>
  <si>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</si>
  <si>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</si>
  <si>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</si>
  <si>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</si>
  <si>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</si>
  <si>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</si>
  <si>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</si>
  <si>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</si>
  <si>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</si>
  <si>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</si>
  <si>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</si>
  <si>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</si>
  <si>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</si>
  <si>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</si>
  <si>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</si>
  <si>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</si>
  <si>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</si>
  <si>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</si>
  <si>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</si>
  <si>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</si>
  <si>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</si>
  <si>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</si>
  <si>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</si>
  <si>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</si>
  <si>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</si>
  <si>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</si>
  <si>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</si>
  <si>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</si>
  <si>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</si>
  <si>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</si>
  <si>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</si>
  <si>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</si>
  <si>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</si>
  <si>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</si>
  <si>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</si>
  <si>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</si>
  <si>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</si>
  <si>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</si>
  <si>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</si>
  <si>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</si>
  <si>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</si>
  <si>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</si>
  <si>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</si>
  <si>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</si>
  <si>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</si>
  <si>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</si>
  <si>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</si>
  <si>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</si>
  <si>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</si>
  <si>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</si>
  <si>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</si>
  <si>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</si>
  <si>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</si>
  <si>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</si>
  <si>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</si>
  <si>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</si>
  <si>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</si>
  <si>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</si>
  <si>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</si>
  <si>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</si>
  <si>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</si>
  <si>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</si>
  <si>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</si>
  <si>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</si>
  <si>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</si>
  <si>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</si>
  <si>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</si>
  <si>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</si>
  <si>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</si>
  <si>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</si>
  <si>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</si>
  <si>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</si>
  <si>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</si>
  <si>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</si>
  <si>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</si>
  <si>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</si>
  <si>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</si>
  <si>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</si>
  <si>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</si>
  <si>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</si>
  <si>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</si>
  <si>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</si>
  <si>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</si>
  <si>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</si>
  <si>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</si>
  <si>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</si>
  <si>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</si>
  <si>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</si>
  <si>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</si>
  <si>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</si>
  <si>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</si>
  <si>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</si>
  <si>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</si>
  <si>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</si>
  <si>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</si>
  <si>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</si>
  <si>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</si>
  <si>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</si>
  <si>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</si>
  <si>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</si>
  <si>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</si>
  <si>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</si>
  <si>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</si>
  <si>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</si>
  <si>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</si>
  <si>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</si>
  <si>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</si>
  <si>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</si>
  <si>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</si>
  <si>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</si>
  <si>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</si>
  <si>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</si>
  <si>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</si>
  <si>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</si>
  <si>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</si>
  <si>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</si>
  <si>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</si>
  <si>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</si>
  <si>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</si>
  <si>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</si>
  <si>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</si>
  <si>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</si>
  <si>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</si>
  <si>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</si>
  <si>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</si>
  <si>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</si>
  <si>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</si>
  <si>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</si>
  <si>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</si>
  <si>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</si>
  <si>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</si>
  <si>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</si>
  <si>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</si>
  <si>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</si>
  <si>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</si>
  <si>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</si>
  <si>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</si>
  <si>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</si>
  <si>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</si>
  <si>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</si>
  <si>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</si>
  <si>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</si>
  <si>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</si>
  <si>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</si>
  <si>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</si>
  <si>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</si>
  <si>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</si>
  <si>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</si>
  <si>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</si>
  <si>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</si>
  <si>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</si>
  <si>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</si>
  <si>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</si>
  <si>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</si>
  <si>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</si>
  <si>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</si>
  <si>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</si>
  <si>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</si>
  <si>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</si>
  <si>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</si>
  <si>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</si>
  <si>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</si>
  <si>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</si>
  <si>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</si>
  <si>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</si>
  <si>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</si>
  <si>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</si>
  <si>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</si>
  <si>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</si>
  <si>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</si>
  <si>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</si>
  <si>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</si>
  <si>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</si>
  <si>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</si>
  <si>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</si>
  <si>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</si>
  <si>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</si>
  <si>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</si>
  <si>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</si>
  <si>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</si>
  <si>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</si>
  <si>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</si>
  <si>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</si>
  <si>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</si>
  <si>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</si>
  <si>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</si>
  <si>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</si>
  <si>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</si>
  <si>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</si>
  <si>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</si>
  <si>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</si>
  <si>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</si>
  <si>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</si>
  <si>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</si>
  <si>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</si>
  <si>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</si>
  <si>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</si>
  <si>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</si>
  <si>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</si>
  <si>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</si>
  <si>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</si>
  <si>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</si>
  <si>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</si>
  <si>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</si>
  <si>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</si>
  <si>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</si>
  <si>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</si>
  <si>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</si>
  <si>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</si>
  <si>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</si>
  <si>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</si>
  <si>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</si>
  <si>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</si>
  <si>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</si>
  <si>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</si>
  <si>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</si>
  <si>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</si>
  <si>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</si>
  <si>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</si>
  <si>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</si>
  <si>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</si>
  <si>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</si>
  <si>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</si>
  <si>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</si>
  <si>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</si>
  <si>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</si>
  <si>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</si>
  <si>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</si>
  <si>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</si>
  <si>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</si>
  <si>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</si>
  <si>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</si>
  <si>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</si>
  <si>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</si>
  <si>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</si>
  <si>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</si>
  <si>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</si>
  <si>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</si>
  <si>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</si>
  <si>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</si>
  <si>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</si>
  <si>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</si>
  <si>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</si>
  <si>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</si>
  <si>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</si>
  <si>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</si>
  <si>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</si>
  <si>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</si>
  <si>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</si>
  <si>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</si>
  <si>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</si>
  <si>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</si>
  <si>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</si>
  <si>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</si>
  <si>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</si>
  <si>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</si>
  <si>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</si>
  <si>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</si>
  <si>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</si>
  <si>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</si>
  <si>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</si>
  <si>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</si>
  <si>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</si>
  <si>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</si>
  <si>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</si>
  <si>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</si>
  <si>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</si>
  <si>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</si>
  <si>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</si>
  <si>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</si>
  <si>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</si>
  <si>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</si>
  <si>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</si>
  <si>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</si>
  <si>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</si>
  <si>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</si>
  <si>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</si>
  <si>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</si>
  <si>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</si>
  <si>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</si>
  <si>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</si>
  <si>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</si>
  <si>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</si>
  <si>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</si>
  <si>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</si>
  <si>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</si>
  <si>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</si>
  <si>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</si>
  <si>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</si>
  <si>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</si>
  <si>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</si>
  <si>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</si>
  <si>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</si>
  <si>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</si>
  <si>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</si>
  <si>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</si>
  <si>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</si>
  <si>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</si>
  <si>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</si>
  <si>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</si>
  <si>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</si>
  <si>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</si>
  <si>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</si>
  <si>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</si>
  <si>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</si>
  <si>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</si>
  <si>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</si>
  <si>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</si>
  <si>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</si>
  <si>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</si>
  <si>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</si>
  <si>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</si>
  <si>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</si>
  <si>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</si>
  <si>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</si>
  <si>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</si>
  <si>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</si>
  <si>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</si>
  <si>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</si>
  <si>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</si>
  <si>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</si>
  <si>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</si>
  <si>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</si>
  <si>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</si>
  <si>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</si>
  <si>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</si>
  <si>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</si>
  <si>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</si>
  <si>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</si>
  <si>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</si>
  <si>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</si>
  <si>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</si>
  <si>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</si>
  <si>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</si>
  <si>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</si>
  <si>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</si>
  <si>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</si>
  <si>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</si>
  <si>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</si>
  <si>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</si>
  <si>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</si>
  <si>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</si>
  <si>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</si>
  <si>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</si>
  <si>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</si>
  <si>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</si>
  <si>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</si>
  <si>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</si>
  <si>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</si>
  <si>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</si>
  <si>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</si>
  <si>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</si>
  <si>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</si>
  <si>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</si>
  <si>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</si>
  <si>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</si>
  <si>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</si>
  <si>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</si>
  <si>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</si>
  <si>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</si>
  <si>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</si>
  <si>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</si>
  <si>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</si>
  <si>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</si>
  <si>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</si>
  <si>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</si>
  <si>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</si>
  <si>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</si>
  <si>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</si>
  <si>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</si>
  <si>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</si>
  <si>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</si>
  <si>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</si>
  <si>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</si>
  <si>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</si>
  <si>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</si>
  <si>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</si>
  <si>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</si>
  <si>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</si>
  <si>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</si>
  <si>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</si>
  <si>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</si>
  <si>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</si>
  <si>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</si>
  <si>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</si>
  <si>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</si>
  <si>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</si>
  <si>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</si>
  <si>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</si>
  <si>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</si>
  <si>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</si>
  <si>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</si>
  <si>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</si>
  <si>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</si>
  <si>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</si>
  <si>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</si>
  <si>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</si>
  <si>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</si>
  <si>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</si>
  <si>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</si>
  <si>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</si>
  <si>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</si>
  <si>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</si>
  <si>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</si>
  <si>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</si>
  <si>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</si>
  <si>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</si>
  <si>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</si>
  <si>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</si>
  <si>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</si>
  <si>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</si>
  <si>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</si>
  <si>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</si>
  <si>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</si>
  <si>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</si>
  <si>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</si>
  <si>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</si>
  <si>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</si>
  <si>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</si>
  <si>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</si>
  <si>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</si>
  <si>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</si>
  <si>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</si>
  <si>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</si>
  <si>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</si>
  <si>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</si>
  <si>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</si>
  <si>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</si>
  <si>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</si>
  <si>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</si>
  <si>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</si>
  <si>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</si>
  <si>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</si>
  <si>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</si>
  <si>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</si>
  <si>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</si>
  <si>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</si>
  <si>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</si>
  <si>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</si>
  <si>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</si>
  <si>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</si>
  <si>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</si>
  <si>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</si>
  <si>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</si>
  <si>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</si>
  <si>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</si>
  <si>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</si>
  <si>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</si>
  <si>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</si>
  <si>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</si>
  <si>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</si>
  <si>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</si>
  <si>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</si>
  <si>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</si>
  <si>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</si>
  <si>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</si>
  <si>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</si>
  <si>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</si>
  <si>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</si>
  <si>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</si>
  <si>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</si>
  <si>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</si>
  <si>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</si>
  <si>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</si>
  <si>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</si>
  <si>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</si>
  <si>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</si>
  <si>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</si>
  <si>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</si>
  <si>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</si>
  <si>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</si>
  <si>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</si>
  <si>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</si>
  <si>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</si>
  <si>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</si>
  <si>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</si>
  <si>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</si>
  <si>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</si>
  <si>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</si>
  <si>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</si>
  <si>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</si>
  <si>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</si>
  <si>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</si>
  <si>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</si>
  <si>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</si>
  <si>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</si>
  <si>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</si>
  <si>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</si>
  <si>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</si>
  <si>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</si>
  <si>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</si>
  <si>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</si>
  <si>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</si>
  <si>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</si>
  <si>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</si>
  <si>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</si>
  <si>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</si>
  <si>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</si>
  <si>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</si>
  <si>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</si>
  <si>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</si>
  <si>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</si>
  <si>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</si>
  <si>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</si>
  <si>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</si>
  <si>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</si>
  <si>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</si>
  <si>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</si>
  <si>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</si>
  <si>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</si>
  <si>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</si>
  <si>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</si>
  <si>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</si>
  <si>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</si>
  <si>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</si>
  <si>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</si>
  <si>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</si>
  <si>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</si>
  <si>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</si>
  <si>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</si>
  <si>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</si>
  <si>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</si>
  <si>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</si>
  <si>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</si>
  <si>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</si>
  <si>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</si>
  <si>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</si>
  <si>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</si>
  <si>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</si>
  <si>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</si>
  <si>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</si>
  <si>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</si>
  <si>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</si>
  <si>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</si>
  <si>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</si>
  <si>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</si>
  <si>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</si>
  <si>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</si>
  <si>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</si>
  <si>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</si>
  <si>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</si>
  <si>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</si>
  <si>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</si>
  <si>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</si>
  <si>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</si>
  <si>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</si>
  <si>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</si>
  <si>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</si>
  <si>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</si>
  <si>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</si>
  <si>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</si>
  <si>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</si>
  <si>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</si>
  <si>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</si>
  <si>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</si>
  <si>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</si>
  <si>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</si>
  <si>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</si>
  <si>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</si>
  <si>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</si>
  <si>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</si>
  <si>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</si>
  <si>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</si>
  <si>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</si>
  <si>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</si>
  <si>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</si>
  <si>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</si>
  <si>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</si>
  <si>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</si>
  <si>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</si>
  <si>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</si>
  <si>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</si>
  <si>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</si>
  <si>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</si>
  <si>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</si>
  <si>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</si>
  <si>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</si>
  <si>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</si>
  <si>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</si>
  <si>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</si>
  <si>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</si>
  <si>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</si>
  <si>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</si>
  <si>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</si>
  <si>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</si>
  <si>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</si>
  <si>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</si>
  <si>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</si>
  <si>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</si>
  <si>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</si>
  <si>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</si>
  <si>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</si>
  <si>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</si>
  <si>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</si>
  <si>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</si>
  <si>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</si>
  <si>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</si>
  <si>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</si>
  <si>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</si>
  <si>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</si>
  <si>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</si>
  <si>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</si>
  <si>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</si>
  <si>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</si>
  <si>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</si>
  <si>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</si>
  <si>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</si>
  <si>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</si>
  <si>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</si>
  <si>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</si>
  <si>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</si>
  <si>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</si>
  <si>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</si>
  <si>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</si>
  <si>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</si>
  <si>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</si>
  <si>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</si>
  <si>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</si>
  <si>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</si>
  <si>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</si>
  <si>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</si>
  <si>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</si>
  <si>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</si>
  <si>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</si>
  <si>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</si>
  <si>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</si>
  <si>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</si>
  <si>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</si>
  <si>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</si>
  <si>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</si>
  <si>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</si>
  <si>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</si>
  <si>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</si>
  <si>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</si>
  <si>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</si>
  <si>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</si>
  <si>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</si>
  <si>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</si>
  <si>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</si>
  <si>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</si>
  <si>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</si>
  <si>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</si>
  <si>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</si>
  <si>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</si>
  <si>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</si>
  <si>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</si>
  <si>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</si>
  <si>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</si>
  <si>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</si>
  <si>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</si>
  <si>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</si>
  <si>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</si>
  <si>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</si>
  <si>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</si>
  <si>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</si>
  <si>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</si>
  <si>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</si>
  <si>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</si>
  <si>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</si>
  <si>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</si>
  <si>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</si>
  <si>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</si>
  <si>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</si>
  <si>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</si>
  <si>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</si>
  <si>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</si>
  <si>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</si>
  <si>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</si>
  <si>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</si>
  <si>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</si>
  <si>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</si>
  <si>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</si>
  <si>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</si>
  <si>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</si>
  <si>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</si>
  <si>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</si>
  <si>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</si>
  <si>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</si>
  <si>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</si>
  <si>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</si>
  <si>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</si>
  <si>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</si>
  <si>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</si>
  <si>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</si>
  <si>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</si>
  <si>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</si>
  <si>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</si>
  <si>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</si>
  <si>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</si>
  <si>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</si>
  <si>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</si>
  <si>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</si>
  <si>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</si>
  <si>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</si>
  <si>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</si>
  <si>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</si>
  <si>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</si>
  <si>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</si>
  <si>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</si>
  <si>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</si>
  <si>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</si>
  <si>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</si>
  <si>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</si>
  <si>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</si>
  <si>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</si>
  <si>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</si>
  <si>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</si>
  <si>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</si>
  <si>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</si>
  <si>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</si>
  <si>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</si>
  <si>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</si>
  <si>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</si>
  <si>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</si>
  <si>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</si>
  <si>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</si>
  <si>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</si>
  <si>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</si>
  <si>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</si>
  <si>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</si>
  <si>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</si>
  <si>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</si>
  <si>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</si>
  <si>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</si>
  <si>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</si>
  <si>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</si>
  <si>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</si>
  <si>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</si>
  <si>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</si>
  <si>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</si>
  <si>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</si>
  <si>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</si>
  <si>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</si>
  <si>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</si>
  <si>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</si>
  <si>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</si>
  <si>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</si>
  <si>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</si>
  <si>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</si>
  <si>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</si>
  <si>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</si>
  <si>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</si>
  <si>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</si>
  <si>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</si>
  <si>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</si>
  <si>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</si>
  <si>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</si>
  <si>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</si>
  <si>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</si>
  <si>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</si>
  <si>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</si>
  <si>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</si>
  <si>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</si>
  <si>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</si>
  <si>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</si>
  <si>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</si>
  <si>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</si>
  <si>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</si>
  <si>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</si>
  <si>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</si>
  <si>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</si>
  <si>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</si>
  <si>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</si>
  <si>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</si>
  <si>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</si>
  <si>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</si>
  <si>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</si>
  <si>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</si>
  <si>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</si>
  <si>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</si>
  <si>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</si>
  <si>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</si>
  <si>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</si>
  <si>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</si>
  <si>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</si>
  <si>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</si>
  <si>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</si>
  <si>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</si>
  <si>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</si>
  <si>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</si>
  <si>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</si>
  <si>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</si>
  <si>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</si>
  <si>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</si>
  <si>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</si>
  <si>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</si>
  <si>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</si>
  <si>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</si>
  <si>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</si>
  <si>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</si>
  <si>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</si>
  <si>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</si>
  <si>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</si>
  <si>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</si>
  <si>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</si>
  <si>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</si>
  <si>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</si>
  <si>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</si>
  <si>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</si>
  <si>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</si>
  <si>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</si>
  <si>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</si>
  <si>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</si>
  <si>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</si>
  <si>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</si>
  <si>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</si>
  <si>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</si>
  <si>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</si>
  <si>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</si>
  <si>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</si>
  <si>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</si>
  <si>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</si>
  <si>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</si>
  <si>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</si>
  <si>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</si>
  <si>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</si>
  <si>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</si>
  <si>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</si>
  <si>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</si>
  <si>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</si>
  <si>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</si>
  <si>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</si>
  <si>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</si>
  <si>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</si>
  <si>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</si>
  <si>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</si>
  <si>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</si>
  <si>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</si>
  <si>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</si>
  <si>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</si>
  <si>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</si>
  <si>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</si>
  <si>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</si>
  <si>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</si>
  <si>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</si>
  <si>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</si>
  <si>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</si>
  <si>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</si>
  <si>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</si>
  <si>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</si>
  <si>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</si>
  <si>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</si>
  <si>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</si>
  <si>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</si>
  <si>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</si>
  <si>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</si>
  <si>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</si>
  <si>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</si>
  <si>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</si>
  <si>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</si>
  <si>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</si>
  <si>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</si>
  <si>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</si>
  <si>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</si>
  <si>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</si>
  <si>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</si>
  <si>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</si>
  <si>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</si>
  <si>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</si>
  <si>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</si>
  <si>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</si>
  <si>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</si>
  <si>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</si>
  <si>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</si>
  <si>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</si>
  <si>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</si>
  <si>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</si>
  <si>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</si>
  <si>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</si>
  <si>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</si>
  <si>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</si>
  <si>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</si>
  <si>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</si>
  <si>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</si>
  <si>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</si>
  <si>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</si>
  <si>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</si>
  <si>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</si>
  <si>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</si>
  <si>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</si>
  <si>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</si>
  <si>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</si>
  <si>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</si>
  <si>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</si>
  <si>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</si>
  <si>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</si>
  <si>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</si>
  <si>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</si>
  <si>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</si>
  <si>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</si>
  <si>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</si>
  <si>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</si>
  <si>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</si>
  <si>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</si>
  <si>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</si>
  <si>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</si>
  <si>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</si>
  <si>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</si>
  <si>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</si>
  <si>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</si>
  <si>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</si>
  <si>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</si>
  <si>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</si>
  <si>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</si>
  <si>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</si>
  <si>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</si>
  <si>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</si>
  <si>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</si>
  <si>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</si>
  <si>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</si>
  <si>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</si>
  <si>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</si>
  <si>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</si>
  <si>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</si>
  <si>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</si>
  <si>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</si>
  <si>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</si>
  <si>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</si>
  <si>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</si>
  <si>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</si>
  <si>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</si>
  <si>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</si>
  <si>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</si>
  <si>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</si>
  <si>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</si>
  <si>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</si>
  <si>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</si>
  <si>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</si>
  <si>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</si>
  <si>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</si>
  <si>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</si>
  <si>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</si>
  <si>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</si>
  <si>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</si>
  <si>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</si>
  <si>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</si>
  <si>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</si>
  <si>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</si>
  <si>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</si>
  <si>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</si>
  <si>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</si>
  <si>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</si>
  <si>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</si>
  <si>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</si>
  <si>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</si>
  <si>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</si>
  <si>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</si>
  <si>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</si>
  <si>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</si>
  <si>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</si>
  <si>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</si>
  <si>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</si>
  <si>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</si>
  <si>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</si>
  <si>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</si>
  <si>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</si>
  <si>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</si>
  <si>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</si>
  <si>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</si>
  <si>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</si>
  <si>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</si>
  <si>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</si>
  <si>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</si>
  <si>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</si>
  <si>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</si>
  <si>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</si>
  <si>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</si>
  <si>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</si>
  <si>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</si>
  <si>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</si>
  <si>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</si>
  <si>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</si>
  <si>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</si>
  <si>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</si>
  <si>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</si>
  <si>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</si>
  <si>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</si>
  <si>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</si>
  <si>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</si>
  <si>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</si>
  <si>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</si>
  <si>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</si>
  <si>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</si>
  <si>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</si>
  <si>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</si>
  <si>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</si>
  <si>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</si>
  <si>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</si>
  <si>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</si>
  <si>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</si>
  <si>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</si>
  <si>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</si>
  <si>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</si>
  <si>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</si>
  <si>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</si>
  <si>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</si>
  <si>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</si>
  <si>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</si>
  <si>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</si>
  <si>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</si>
  <si>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</si>
  <si>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</si>
  <si>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</si>
  <si>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</si>
  <si>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</si>
  <si>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</si>
  <si>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</si>
  <si>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</si>
  <si>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</si>
  <si>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</si>
  <si>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</si>
  <si>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</si>
  <si>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</si>
  <si>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</si>
  <si>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</si>
  <si>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</si>
  <si>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</si>
  <si>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</si>
  <si>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</si>
  <si>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</si>
  <si>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</si>
  <si>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</si>
  <si>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</si>
  <si>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</si>
  <si>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</si>
  <si>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</si>
  <si>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</si>
  <si>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</si>
  <si>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</si>
  <si>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</si>
  <si>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</si>
  <si>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</si>
  <si>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</si>
  <si>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</si>
  <si>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</si>
  <si>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</si>
  <si>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</si>
  <si>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</si>
  <si>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</si>
  <si>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</si>
  <si>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</si>
  <si>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</si>
  <si>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</si>
  <si>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</si>
  <si>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</si>
  <si>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</si>
  <si>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</si>
  <si>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</si>
  <si>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</si>
  <si>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</si>
  <si>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</si>
  <si>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</si>
  <si>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</si>
  <si>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</si>
  <si>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</si>
  <si>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</si>
  <si>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</si>
  <si>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</si>
  <si>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</si>
  <si>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</si>
  <si>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</si>
  <si>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</si>
  <si>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</si>
  <si>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</si>
  <si>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</si>
  <si>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</si>
  <si>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</si>
  <si>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</si>
  <si>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</si>
  <si>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</si>
  <si>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</si>
  <si>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</si>
  <si>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</si>
  <si>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</si>
  <si>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</si>
  <si>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</si>
  <si>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</si>
  <si>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</si>
  <si>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</si>
  <si>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</si>
  <si>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</si>
  <si>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</si>
  <si>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</si>
  <si>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</si>
  <si>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</si>
  <si>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</si>
  <si>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</si>
  <si>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</si>
  <si>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</si>
  <si>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</si>
  <si>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</si>
  <si>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</si>
  <si>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</si>
  <si>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</si>
  <si>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</si>
  <si>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</si>
  <si>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</si>
  <si>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</si>
  <si>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</si>
  <si>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</si>
  <si>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</si>
  <si>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</si>
  <si>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</si>
  <si>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</si>
  <si>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</si>
  <si>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</si>
  <si>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</si>
  <si>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</si>
  <si>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</si>
  <si>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</si>
  <si>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</si>
  <si>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</si>
  <si>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</si>
  <si>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</si>
  <si>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</si>
  <si>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</si>
  <si>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</si>
  <si>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</si>
  <si>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</si>
  <si>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</si>
  <si>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</si>
  <si>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</si>
  <si>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</si>
  <si>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</si>
  <si>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</si>
  <si>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</si>
  <si>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</si>
  <si>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</si>
  <si>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</si>
  <si>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</si>
  <si>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</si>
  <si>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</si>
  <si>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</si>
  <si>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</si>
  <si>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</si>
  <si>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</si>
  <si>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</si>
  <si>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</si>
  <si>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</si>
  <si>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</si>
  <si>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</si>
  <si>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</si>
  <si>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</si>
  <si>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</si>
  <si>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</si>
  <si>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</si>
  <si>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</si>
  <si>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</si>
  <si>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</si>
  <si>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</si>
  <si>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</si>
  <si>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</si>
  <si>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</si>
  <si>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</si>
  <si>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</si>
  <si>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</si>
  <si>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</si>
  <si>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</si>
  <si>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</si>
  <si>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</si>
  <si>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</si>
  <si>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</si>
  <si>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</si>
  <si>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</si>
  <si>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</si>
  <si>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</si>
  <si>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</si>
  <si>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</si>
  <si>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</si>
  <si>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</si>
  <si>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</si>
  <si>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</si>
  <si>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</si>
  <si>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</si>
  <si>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</si>
  <si>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</si>
  <si>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</si>
  <si>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</si>
  <si>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</si>
  <si>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</si>
  <si>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</si>
  <si>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</si>
  <si>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</si>
  <si>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</si>
  <si>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</si>
  <si>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</si>
  <si>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</si>
  <si>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</si>
  <si>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</si>
  <si>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</si>
  <si>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</si>
  <si>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</si>
  <si>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</si>
  <si>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</si>
  <si>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</si>
  <si>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</si>
  <si>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</si>
  <si>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</si>
  <si>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</si>
  <si>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</si>
  <si>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</si>
  <si>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</si>
  <si>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</si>
  <si>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</si>
  <si>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</si>
  <si>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</si>
  <si>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</si>
  <si>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</si>
  <si>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</si>
  <si>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</si>
  <si>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</si>
  <si>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</si>
  <si>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</si>
  <si>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</si>
  <si>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</si>
  <si>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</si>
  <si>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</si>
  <si>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</si>
  <si>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</si>
  <si>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</si>
  <si>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</si>
  <si>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</si>
  <si>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</si>
  <si>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</si>
  <si>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</si>
  <si>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</si>
  <si>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</si>
  <si>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</si>
  <si>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</si>
  <si>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</si>
  <si>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</si>
  <si>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</si>
  <si>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</si>
  <si>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</si>
  <si>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</si>
  <si>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</si>
  <si>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</si>
  <si>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</si>
  <si>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</si>
  <si>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</si>
  <si>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</si>
  <si>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</si>
  <si>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</si>
  <si>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</si>
  <si>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</si>
  <si>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</si>
  <si>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</si>
  <si>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</si>
  <si>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</si>
  <si>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</si>
  <si>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</si>
  <si>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</si>
  <si>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</si>
  <si>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</si>
  <si>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</si>
  <si>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</si>
  <si>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</si>
  <si>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</si>
  <si>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</si>
  <si>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</si>
  <si>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</si>
  <si>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</si>
  <si>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</si>
  <si>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</si>
  <si>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</si>
  <si>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</si>
  <si>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</si>
  <si>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</si>
  <si>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</si>
  <si>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</si>
  <si>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</si>
  <si>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</si>
  <si>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</si>
  <si>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</si>
  <si>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</si>
  <si>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</si>
  <si>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</si>
  <si>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</si>
  <si>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</si>
  <si>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</si>
  <si>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</si>
  <si>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</si>
  <si>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</si>
  <si>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</si>
  <si>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</si>
  <si>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</si>
  <si>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</si>
  <si>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</si>
  <si>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</si>
  <si>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</si>
  <si>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</si>
  <si>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</si>
  <si>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</si>
  <si>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</si>
  <si>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</si>
  <si>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</si>
  <si>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</si>
  <si>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</si>
  <si>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</si>
  <si>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</si>
  <si>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</si>
  <si>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</si>
  <si>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</si>
  <si>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</si>
  <si>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</si>
  <si>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</si>
  <si>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</si>
  <si>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</si>
  <si>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</si>
  <si>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</si>
  <si>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</si>
  <si>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</si>
  <si>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</si>
  <si>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</si>
  <si>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</si>
  <si>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</si>
  <si>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</si>
  <si>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</si>
  <si>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</si>
  <si>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</si>
  <si>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</si>
  <si>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</si>
  <si>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</si>
  <si>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</si>
  <si>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</si>
  <si>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</si>
  <si>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</si>
  <si>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</si>
  <si>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</si>
  <si>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</si>
  <si>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</si>
  <si>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</si>
  <si>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</si>
  <si>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</si>
  <si>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</si>
  <si>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</si>
  <si>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</si>
  <si>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</si>
  <si>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</si>
  <si>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</si>
  <si>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</si>
  <si>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</si>
  <si>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</si>
  <si>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</si>
  <si>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</si>
  <si>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</si>
  <si>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</si>
  <si>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</si>
  <si>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</si>
  <si>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</si>
  <si>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</si>
  <si>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</si>
  <si>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</si>
  <si>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</si>
  <si>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</si>
  <si>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</si>
  <si>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</si>
  <si>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</si>
  <si>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</si>
  <si>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</si>
  <si>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</si>
  <si>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</si>
  <si>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</si>
  <si>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</si>
  <si>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</si>
  <si>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</si>
  <si>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</si>
  <si>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</si>
  <si>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</si>
  <si>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</si>
  <si>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</si>
  <si>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</si>
  <si>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</si>
  <si>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</si>
  <si>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</si>
  <si>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</si>
  <si>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</si>
  <si>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</si>
  <si>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</si>
  <si>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</si>
  <si>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</si>
  <si>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</si>
  <si>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</si>
  <si>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</si>
  <si>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</si>
  <si>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</si>
  <si>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</si>
  <si>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</si>
  <si>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</si>
  <si>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</si>
  <si>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</si>
  <si>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</si>
  <si>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</si>
  <si>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</si>
  <si>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</si>
  <si>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</si>
  <si>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</si>
  <si>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</si>
  <si>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</si>
  <si>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</si>
  <si>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</si>
  <si>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</si>
  <si>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</si>
  <si>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</si>
  <si>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</si>
  <si>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</si>
  <si>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</si>
  <si>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</si>
  <si>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</si>
  <si>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</si>
  <si>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</si>
  <si>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</si>
  <si>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</si>
  <si>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</si>
  <si>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</si>
  <si>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</si>
  <si>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</si>
  <si>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</si>
  <si>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</si>
  <si>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</si>
  <si>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</si>
  <si>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</si>
  <si>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</si>
  <si>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</si>
  <si>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</si>
  <si>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</si>
  <si>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</si>
  <si>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</si>
  <si>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</si>
  <si>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</si>
  <si>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</si>
  <si>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</si>
  <si>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</si>
  <si>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</si>
  <si>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</si>
  <si>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</si>
  <si>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</si>
  <si>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</si>
  <si>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</si>
  <si>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</si>
  <si>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</si>
  <si>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</si>
  <si>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</si>
  <si>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</si>
  <si>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</si>
  <si>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</si>
  <si>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</si>
  <si>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</si>
  <si>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</si>
  <si>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</si>
  <si>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</si>
  <si>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</si>
  <si>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</si>
  <si>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</si>
  <si>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</si>
  <si>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</si>
  <si>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</si>
  <si>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</si>
  <si>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</si>
  <si>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</si>
  <si>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</si>
  <si>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</si>
  <si>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</si>
  <si>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</si>
  <si>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</si>
  <si>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</si>
  <si>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</si>
  <si>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</si>
  <si>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</si>
  <si>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</si>
  <si>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</si>
  <si>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</si>
  <si>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</si>
  <si>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</si>
  <si>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</si>
  <si>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</si>
  <si>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</si>
  <si>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</si>
  <si>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</si>
  <si>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</si>
  <si>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</si>
  <si>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</si>
  <si>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</si>
  <si>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</si>
  <si>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</si>
  <si>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</si>
  <si>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</si>
  <si>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</si>
  <si>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</si>
  <si>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</si>
  <si>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</si>
  <si>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</si>
  <si>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</si>
  <si>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</si>
  <si>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</si>
  <si>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</si>
  <si>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</si>
  <si>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</si>
  <si>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</si>
  <si>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</si>
  <si>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</si>
  <si>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</si>
  <si>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</si>
  <si>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</si>
  <si>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</si>
  <si>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</si>
  <si>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</si>
  <si>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</si>
  <si>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</si>
  <si>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</si>
  <si>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</si>
  <si>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</si>
  <si>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</si>
  <si>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</si>
  <si>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</si>
  <si>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</si>
  <si>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</si>
  <si>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</si>
  <si>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</si>
  <si>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</si>
  <si>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</si>
  <si>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</si>
  <si>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</si>
  <si>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</si>
  <si>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</si>
  <si>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</si>
  <si>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</si>
  <si>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</si>
  <si>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</si>
  <si>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</si>
  <si>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</si>
  <si>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</si>
  <si>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</si>
  <si>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</si>
  <si>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</si>
  <si>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</si>
  <si>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</si>
  <si>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</si>
  <si>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</si>
  <si>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</si>
  <si>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</si>
  <si>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</si>
  <si>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</si>
  <si>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</si>
  <si>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</si>
  <si>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</si>
  <si>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</si>
  <si>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</si>
  <si>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</si>
  <si>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</si>
  <si>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</si>
  <si>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</si>
  <si>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</si>
  <si>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</si>
  <si>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</si>
  <si>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</si>
  <si>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</si>
  <si>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</si>
  <si>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</si>
  <si>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</si>
  <si>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</si>
  <si>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</si>
  <si>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</si>
  <si>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</si>
  <si>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</si>
  <si>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</si>
  <si>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</si>
  <si>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</si>
  <si>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</si>
  <si>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</si>
  <si>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</si>
  <si>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</si>
  <si>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</si>
  <si>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</si>
  <si>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</si>
  <si>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</si>
  <si>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</si>
  <si>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</si>
  <si>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</si>
  <si>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</si>
  <si>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</si>
  <si>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</si>
  <si>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</si>
  <si>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</si>
  <si>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</si>
  <si>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</si>
  <si>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</si>
  <si>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</si>
  <si>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</si>
  <si>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</si>
  <si>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</si>
  <si>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</si>
  <si>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</si>
  <si>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</si>
  <si>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</si>
  <si>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</si>
  <si>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</si>
  <si>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</si>
  <si>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</si>
  <si>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</si>
  <si>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</si>
  <si>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</si>
  <si>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</si>
  <si>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</si>
  <si>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</si>
  <si>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</si>
  <si>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</si>
  <si>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</si>
  <si>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</si>
  <si>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</si>
  <si>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</si>
  <si>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</si>
  <si>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</si>
  <si>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</si>
  <si>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</si>
  <si>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</si>
  <si>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</si>
  <si>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</si>
  <si>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</si>
  <si>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</si>
  <si>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</si>
  <si>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</si>
  <si>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</si>
  <si>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</si>
  <si>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</si>
  <si>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</si>
  <si>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</si>
  <si>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</si>
  <si>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</si>
  <si>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</si>
  <si>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</si>
  <si>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</si>
  <si>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</si>
  <si>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</si>
  <si>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</si>
  <si>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</si>
  <si>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</si>
  <si>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</si>
  <si>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</si>
  <si>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</si>
  <si>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</si>
  <si>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</si>
  <si>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</si>
  <si>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</si>
  <si>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</si>
  <si>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</si>
  <si>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</si>
  <si>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</si>
  <si>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</si>
  <si>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</si>
  <si>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</si>
  <si>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</si>
  <si>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</si>
  <si>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</si>
  <si>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</si>
  <si>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</si>
  <si>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</si>
  <si>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</si>
  <si>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</si>
  <si>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</si>
  <si>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</si>
  <si>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</si>
  <si>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</si>
  <si>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</si>
  <si>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</si>
  <si>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</si>
  <si>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</si>
  <si>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</si>
  <si>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</si>
  <si>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</si>
  <si>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</si>
  <si>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</si>
  <si>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</si>
  <si>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</si>
  <si>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</si>
  <si>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</si>
  <si>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</si>
  <si>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</si>
  <si>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</si>
  <si>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</si>
  <si>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</si>
  <si>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</si>
  <si>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</si>
  <si>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</si>
  <si>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</si>
  <si>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</si>
  <si>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</si>
  <si>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</si>
  <si>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</si>
  <si>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</si>
  <si>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</si>
  <si>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</si>
  <si>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</si>
  <si>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</si>
  <si>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</si>
  <si>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</si>
  <si>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</si>
  <si>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</si>
  <si>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</si>
  <si>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</si>
  <si>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</si>
  <si>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</si>
  <si>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</si>
  <si>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</si>
  <si>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</si>
  <si>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</si>
  <si>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</si>
  <si>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</si>
  <si>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</si>
  <si>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</si>
  <si>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</si>
  <si>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</si>
  <si>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</si>
  <si>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</si>
  <si>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</si>
  <si>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</si>
  <si>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</si>
  <si>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</si>
  <si>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</si>
  <si>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</si>
  <si>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</si>
  <si>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</si>
  <si>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</si>
  <si>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</si>
  <si>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</si>
  <si>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</si>
  <si>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</si>
  <si>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</si>
  <si>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</si>
  <si>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</si>
  <si>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</si>
  <si>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</si>
  <si>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</si>
  <si>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</si>
  <si>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</si>
  <si>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</si>
  <si>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</si>
  <si>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</si>
  <si>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</si>
  <si>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</si>
  <si>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</si>
  <si>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</si>
  <si>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</si>
  <si>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</si>
  <si>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</si>
  <si>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</si>
  <si>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</si>
  <si>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</si>
  <si>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</si>
  <si>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</si>
  <si>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</si>
  <si>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</si>
  <si>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</si>
  <si>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</si>
  <si>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</si>
  <si>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</si>
  <si>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</si>
  <si>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</si>
  <si>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</si>
  <si>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</si>
  <si>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</si>
  <si>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</si>
  <si>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</si>
  <si>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</si>
  <si>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</si>
  <si>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</si>
  <si>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</si>
  <si>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</si>
  <si>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</si>
  <si>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</si>
  <si>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</si>
  <si>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</si>
  <si>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</si>
  <si>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</si>
  <si>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</si>
  <si>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</si>
  <si>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</si>
  <si>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</si>
  <si>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</si>
  <si>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</si>
  <si>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</si>
  <si>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</si>
  <si>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</si>
  <si>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</si>
  <si>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</si>
  <si>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</si>
  <si>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</si>
  <si>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</si>
  <si>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</si>
  <si>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</si>
  <si>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</si>
  <si>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</si>
  <si>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</si>
  <si>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</si>
  <si>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</si>
  <si>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</si>
  <si>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</si>
  <si>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</si>
  <si>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</si>
  <si>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</si>
  <si>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</si>
  <si>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</si>
  <si>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</si>
  <si>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</si>
  <si>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</si>
  <si>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</si>
  <si>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</si>
  <si>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</si>
  <si>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</si>
  <si>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</si>
  <si>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</si>
  <si>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</si>
  <si>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</si>
  <si>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</si>
  <si>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</si>
  <si>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</si>
  <si>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</si>
  <si>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</si>
  <si>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</si>
  <si>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</si>
  <si>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</si>
  <si>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</si>
  <si>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</si>
  <si>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</si>
  <si>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</si>
  <si>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</si>
  <si>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</si>
  <si>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</si>
  <si>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</si>
  <si>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</si>
  <si>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</si>
  <si>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</si>
  <si>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</si>
  <si>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</si>
  <si>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</si>
  <si>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</si>
  <si>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</si>
  <si>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</si>
  <si>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</si>
  <si>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</si>
  <si>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</si>
  <si>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</si>
  <si>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</si>
  <si>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</si>
  <si>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</si>
  <si>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</si>
  <si>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</si>
  <si>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</si>
  <si>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</si>
  <si>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</si>
  <si>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</si>
  <si>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</si>
  <si>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</si>
  <si>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</si>
  <si>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</si>
  <si>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</si>
  <si>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</si>
  <si>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</si>
  <si>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</si>
  <si>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</si>
  <si>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</si>
  <si>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</si>
  <si>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</si>
  <si>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</si>
  <si>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</si>
  <si>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</si>
  <si>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</si>
  <si>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</si>
  <si>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</si>
  <si>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</si>
  <si>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</si>
  <si>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</si>
  <si>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</si>
  <si>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</si>
  <si>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</si>
  <si>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</si>
  <si>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</si>
  <si>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</si>
  <si>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</si>
  <si>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</si>
  <si>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</si>
  <si>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</si>
  <si>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</si>
  <si>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</si>
  <si>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</si>
  <si>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</si>
  <si>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</si>
  <si>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</si>
  <si>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</si>
  <si>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</si>
  <si>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</si>
  <si>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</si>
  <si>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</si>
  <si>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</si>
  <si>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</si>
  <si>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</si>
  <si>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</si>
  <si>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</si>
  <si>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</si>
  <si>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</si>
  <si>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</si>
  <si>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</si>
  <si>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</si>
  <si>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</si>
  <si>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</si>
  <si>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</si>
  <si>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</si>
  <si>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</si>
  <si>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</si>
  <si>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</si>
  <si>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</si>
  <si>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</si>
  <si>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</si>
  <si>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</si>
  <si>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</si>
  <si>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</si>
  <si>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</si>
  <si>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</si>
  <si>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</si>
  <si>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</si>
  <si>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</si>
  <si>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</si>
  <si>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</si>
  <si>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</si>
  <si>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</si>
  <si>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</si>
  <si>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</si>
  <si>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</si>
  <si>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</si>
  <si>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</si>
  <si>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</si>
  <si>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</si>
  <si>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</si>
  <si>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</si>
  <si>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</si>
  <si>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</si>
  <si>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</si>
  <si>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</si>
  <si>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</si>
  <si>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</si>
  <si>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</si>
  <si>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</si>
  <si>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</si>
  <si>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</si>
  <si>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</si>
  <si>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</si>
  <si>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</si>
  <si>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</si>
  <si>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</si>
  <si>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</si>
  <si>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</si>
  <si>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</si>
  <si>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</si>
  <si>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</si>
  <si>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</si>
  <si>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</si>
  <si>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</si>
  <si>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</si>
  <si>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</si>
  <si>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</si>
  <si>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</si>
  <si>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</si>
  <si>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</si>
  <si>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</si>
  <si>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</si>
  <si>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</si>
  <si>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</si>
  <si>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</si>
  <si>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</si>
  <si>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</si>
  <si>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</si>
  <si>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</si>
  <si>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</si>
  <si>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</si>
  <si>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</si>
  <si>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</si>
  <si>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</si>
  <si>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</si>
  <si>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</si>
  <si>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</si>
  <si>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</si>
  <si>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</si>
  <si>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</si>
  <si>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</si>
  <si>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</si>
  <si>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</si>
  <si>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</si>
  <si>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</si>
  <si>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</si>
  <si>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</si>
  <si>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</si>
  <si>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</si>
  <si>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</si>
  <si>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</si>
  <si>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</si>
  <si>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</si>
  <si>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</si>
  <si>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</si>
  <si>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</si>
  <si>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</si>
  <si>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</si>
  <si>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</si>
  <si>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</si>
  <si>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</si>
  <si>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</si>
  <si>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</si>
  <si>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</si>
  <si>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</si>
  <si>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</si>
  <si>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</si>
  <si>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</si>
  <si>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</si>
  <si>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</si>
  <si>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</si>
  <si>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</si>
  <si>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</si>
  <si>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</si>
  <si>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</si>
  <si>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</si>
  <si>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</si>
  <si>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</si>
  <si>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</si>
  <si>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</si>
  <si>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</si>
  <si>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</si>
  <si>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</si>
  <si>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</si>
  <si>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</si>
  <si>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</si>
  <si>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</si>
  <si>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</si>
  <si>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</si>
  <si>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</si>
  <si>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</si>
  <si>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</si>
  <si>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</si>
  <si>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</si>
  <si>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</si>
  <si>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</si>
  <si>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</si>
  <si>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</si>
  <si>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</si>
  <si>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</si>
  <si>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</si>
  <si>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</si>
  <si>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</si>
  <si>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</si>
  <si>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</si>
  <si>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</si>
  <si>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</si>
  <si>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</si>
  <si>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</si>
  <si>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</si>
  <si>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</si>
  <si>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</si>
  <si>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</si>
  <si>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</si>
  <si>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</si>
  <si>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</si>
  <si>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</si>
  <si>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</si>
  <si>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</si>
  <si>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</si>
  <si>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</si>
  <si>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</si>
  <si>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</si>
  <si>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</si>
  <si>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</si>
  <si>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</si>
  <si>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</si>
  <si>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</si>
  <si>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</si>
  <si>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</si>
  <si>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</si>
  <si>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</si>
  <si>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</si>
  <si>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</si>
  <si>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</si>
  <si>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</si>
  <si>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</si>
  <si>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</si>
  <si>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</si>
  <si>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</si>
  <si>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</si>
  <si>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</si>
  <si>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</si>
  <si>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</si>
  <si>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</si>
  <si>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</si>
  <si>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</si>
  <si>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</si>
  <si>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</si>
  <si>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</si>
  <si>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</si>
  <si>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</si>
  <si>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</si>
  <si>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</si>
  <si>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</si>
  <si>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</si>
  <si>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</si>
  <si>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</si>
  <si>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</si>
  <si>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</si>
  <si>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</si>
  <si>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</si>
  <si>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</si>
  <si>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</si>
  <si>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</si>
  <si>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</si>
  <si>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</si>
  <si>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</si>
  <si>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</si>
  <si>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</si>
  <si>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</si>
  <si>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</si>
  <si>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</si>
  <si>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</si>
  <si>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</si>
  <si>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</si>
  <si>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</si>
  <si>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</si>
  <si>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</si>
  <si>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</si>
  <si>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</si>
  <si>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</si>
  <si>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</si>
  <si>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</si>
  <si>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</si>
  <si>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</si>
  <si>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</si>
  <si>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</si>
  <si>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</si>
  <si>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</si>
  <si>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</si>
  <si>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</si>
  <si>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</si>
  <si>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</si>
  <si>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</si>
  <si>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</si>
  <si>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</si>
  <si>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</si>
  <si>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</si>
  <si>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</si>
  <si>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</si>
  <si>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</si>
  <si>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</si>
  <si>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</si>
  <si>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</si>
  <si>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</si>
  <si>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</si>
  <si>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</si>
  <si>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</si>
  <si>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</si>
  <si>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</si>
  <si>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</si>
  <si>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</si>
  <si>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</si>
  <si>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</si>
  <si>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</si>
  <si>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</si>
  <si>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</si>
  <si>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</si>
  <si>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</si>
  <si>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</si>
  <si>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</si>
  <si>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</si>
  <si>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</si>
  <si>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</si>
  <si>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</si>
  <si>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</si>
  <si>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</si>
  <si>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</si>
  <si>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</si>
  <si>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</si>
  <si>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</si>
  <si>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</si>
  <si>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</si>
  <si>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</si>
  <si>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</si>
  <si>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</si>
  <si>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</si>
  <si>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</si>
  <si>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</si>
  <si>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</si>
  <si>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</si>
  <si>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</si>
  <si>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</si>
  <si>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</si>
  <si>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</si>
  <si>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</si>
  <si>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</si>
  <si>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</si>
  <si>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</si>
  <si>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</si>
  <si>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</si>
  <si>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</si>
  <si>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</si>
  <si>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</si>
  <si>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</si>
  <si>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</si>
  <si>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</si>
  <si>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</si>
  <si>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</si>
  <si>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</si>
  <si>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</si>
  <si>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</si>
  <si>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</si>
  <si>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</si>
  <si>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</si>
  <si>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</si>
  <si>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</si>
  <si>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</si>
  <si>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</si>
  <si>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</si>
  <si>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</si>
  <si>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</si>
  <si>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</si>
  <si>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</si>
  <si>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</si>
  <si>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</si>
  <si>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</si>
  <si>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</si>
  <si>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</si>
  <si>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</si>
  <si>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</si>
  <si>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</si>
  <si>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</si>
  <si>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</si>
  <si>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</si>
  <si>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</si>
  <si>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</si>
  <si>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</si>
  <si>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</si>
  <si>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</si>
  <si>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</si>
  <si>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</si>
  <si>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</si>
  <si>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</si>
  <si>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</si>
  <si>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</si>
  <si>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</si>
  <si>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</si>
  <si>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</si>
  <si>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</si>
  <si>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</si>
  <si>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</si>
  <si>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</si>
  <si>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</si>
  <si>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</si>
  <si>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</si>
  <si>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</si>
  <si>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</si>
  <si>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</si>
  <si>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</si>
  <si>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</si>
  <si>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</si>
  <si>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</si>
  <si>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</si>
  <si>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</si>
  <si>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</si>
  <si>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</si>
  <si>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</si>
  <si>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</si>
  <si>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</si>
  <si>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</si>
  <si>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</si>
  <si>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</si>
  <si>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</si>
  <si>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</si>
  <si>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</si>
  <si>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</si>
  <si>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</si>
  <si>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</si>
  <si>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</si>
  <si>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</si>
  <si>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</si>
  <si>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</si>
  <si>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</si>
  <si>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</si>
  <si>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</si>
  <si>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</si>
  <si>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</si>
  <si>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</si>
  <si>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</si>
  <si>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</si>
  <si>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</si>
  <si>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</si>
  <si>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</si>
  <si>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</si>
  <si>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</si>
  <si>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</si>
  <si>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</si>
  <si>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</si>
  <si>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</si>
  <si>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</si>
  <si>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</si>
  <si>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</si>
  <si>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</si>
  <si>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</si>
  <si>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</si>
  <si>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</si>
  <si>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</si>
  <si>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</si>
  <si>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</si>
  <si>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</si>
  <si>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</si>
  <si>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</si>
  <si>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</si>
  <si>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</si>
  <si>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</si>
  <si>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</si>
  <si>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</si>
  <si>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</si>
  <si>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</si>
  <si>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</si>
  <si>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</si>
  <si>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</si>
  <si>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</si>
  <si>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</si>
  <si>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</si>
  <si>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</si>
  <si>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</si>
  <si>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</si>
  <si>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</si>
  <si>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</si>
  <si>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</si>
  <si>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</si>
  <si>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</si>
  <si>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</si>
  <si>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</si>
  <si>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</si>
  <si>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</si>
  <si>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</si>
  <si>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</si>
  <si>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</si>
  <si>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</si>
  <si>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</si>
  <si>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</si>
  <si>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</si>
  <si>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</si>
  <si>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</si>
  <si>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</si>
  <si>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</si>
  <si>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</si>
  <si>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</si>
  <si>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</si>
  <si>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</si>
  <si>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</si>
  <si>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</si>
  <si>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</si>
  <si>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</si>
  <si>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</si>
  <si>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</si>
  <si>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</si>
  <si>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</si>
  <si>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</si>
  <si>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</si>
  <si>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</si>
  <si>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</si>
  <si>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</si>
  <si>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</si>
  <si>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</si>
  <si>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</si>
  <si>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</si>
  <si>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</si>
  <si>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</si>
  <si>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</si>
  <si>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</si>
  <si>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</si>
  <si>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</si>
  <si>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</si>
  <si>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</si>
  <si>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</si>
  <si>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</si>
  <si>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</si>
  <si>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</si>
  <si>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</si>
  <si>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</si>
  <si>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</si>
  <si>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</si>
  <si>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</si>
  <si>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</si>
  <si>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</si>
  <si>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</si>
  <si>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</si>
  <si>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</si>
  <si>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</si>
  <si>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</si>
  <si>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</si>
  <si>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</si>
  <si>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</si>
  <si>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</si>
  <si>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</si>
  <si>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</si>
  <si>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</si>
  <si>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</si>
  <si>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</si>
  <si>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</si>
  <si>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</si>
  <si>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</si>
  <si>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</si>
  <si>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</si>
  <si>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</si>
  <si>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</si>
  <si>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</si>
  <si>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</si>
  <si>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</si>
  <si>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</si>
  <si>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</si>
  <si>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</si>
  <si>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</si>
  <si>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</si>
  <si>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</si>
  <si>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</si>
  <si>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</si>
  <si>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</si>
  <si>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</si>
  <si>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</si>
  <si>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</si>
  <si>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</si>
  <si>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</si>
  <si>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</si>
  <si>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</si>
  <si>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</si>
  <si>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</si>
  <si>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</si>
  <si>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</si>
  <si>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</si>
  <si>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</si>
  <si>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</si>
  <si>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</si>
  <si>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</si>
  <si>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</si>
  <si>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</si>
  <si>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</si>
  <si>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</si>
  <si>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</si>
  <si>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</si>
  <si>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</si>
  <si>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</si>
  <si>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</si>
  <si>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</si>
  <si>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</si>
  <si>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</si>
  <si>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</si>
  <si>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</si>
  <si>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</si>
  <si>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</si>
  <si>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</si>
  <si>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</si>
  <si>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</si>
  <si>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</si>
  <si>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</si>
  <si>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</si>
  <si>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</si>
  <si>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</si>
  <si>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</si>
  <si>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</si>
  <si>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</si>
  <si>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</si>
  <si>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</si>
  <si>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</si>
  <si>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</si>
  <si>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</si>
  <si>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</si>
  <si>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</si>
  <si>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</si>
  <si>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</si>
  <si>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</si>
  <si>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</si>
  <si>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</si>
  <si>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</si>
  <si>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</si>
  <si>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</si>
  <si>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</si>
  <si>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</si>
  <si>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</si>
  <si>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</si>
  <si>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</si>
  <si>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</si>
  <si>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</si>
  <si>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</si>
  <si>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</si>
  <si>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</si>
  <si>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</si>
  <si>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</si>
  <si>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</si>
  <si>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</si>
  <si>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</si>
  <si>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</si>
  <si>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</si>
  <si>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</si>
  <si>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</si>
  <si>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</si>
  <si>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</si>
  <si>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</si>
  <si>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</si>
  <si>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</si>
  <si>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</si>
  <si>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</si>
  <si>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</si>
  <si>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</si>
  <si>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</si>
  <si>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</si>
  <si>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</si>
  <si>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</si>
  <si>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</si>
  <si>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</si>
  <si>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</si>
  <si>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</si>
  <si>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</si>
  <si>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</si>
  <si>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</si>
  <si>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</si>
  <si>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</si>
  <si>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</si>
  <si>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</si>
  <si>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</si>
  <si>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</si>
  <si>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</si>
  <si>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</si>
  <si>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</si>
  <si>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</si>
  <si>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</si>
  <si>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</si>
  <si>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</si>
  <si>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</si>
  <si>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</si>
  <si>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</si>
  <si>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</si>
  <si>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</si>
  <si>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</si>
  <si>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</si>
  <si>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</si>
  <si>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</si>
  <si>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</si>
  <si>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</si>
  <si>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</si>
  <si>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</si>
  <si>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</si>
  <si>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</si>
  <si>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</si>
  <si>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</si>
  <si>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</si>
  <si>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</si>
  <si>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</si>
  <si>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</si>
  <si>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</si>
  <si>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</si>
  <si>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</si>
  <si>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</si>
  <si>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</si>
  <si>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</si>
  <si>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</si>
  <si>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</si>
  <si>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</si>
  <si>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</si>
  <si>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</si>
  <si>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</si>
  <si>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</si>
  <si>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</si>
  <si>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</si>
  <si>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</si>
  <si>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</si>
  <si>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</si>
  <si>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</si>
  <si>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</si>
  <si>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</si>
  <si>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</si>
  <si>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</si>
  <si>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</si>
  <si>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</si>
  <si>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</si>
  <si>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</si>
  <si>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</si>
  <si>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</si>
  <si>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</si>
  <si>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</si>
  <si>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</si>
  <si>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</si>
  <si>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</si>
  <si>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</si>
  <si>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</si>
  <si>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</si>
  <si>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</si>
  <si>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</si>
  <si>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</si>
  <si>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</si>
  <si>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</si>
  <si>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</si>
  <si>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</si>
  <si>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</si>
  <si>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</si>
  <si>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</si>
  <si>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</si>
  <si>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</si>
  <si>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</si>
  <si>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</si>
  <si>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</si>
  <si>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</si>
  <si>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</si>
  <si>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</si>
  <si>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</si>
  <si>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</si>
  <si>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</si>
  <si>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</si>
  <si>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</si>
  <si>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</si>
  <si>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</si>
  <si>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</si>
  <si>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</si>
  <si>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</si>
  <si>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</si>
  <si>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</si>
  <si>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</si>
  <si>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</si>
  <si>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</si>
  <si>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</si>
  <si>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</si>
  <si>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</si>
  <si>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</si>
  <si>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</si>
  <si>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</si>
  <si>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</si>
  <si>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</si>
  <si>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</si>
  <si>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</si>
  <si>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</si>
  <si>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</si>
  <si>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</si>
  <si>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</si>
  <si>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</si>
  <si>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</si>
  <si>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</si>
  <si>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</si>
  <si>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</si>
  <si>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</si>
  <si>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</si>
  <si>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</si>
  <si>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</si>
  <si>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</si>
  <si>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</si>
  <si>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</si>
  <si>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</si>
  <si>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</si>
  <si>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</si>
  <si>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</si>
  <si>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</si>
  <si>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</si>
  <si>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</si>
  <si>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</si>
  <si>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</si>
  <si>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</si>
  <si>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</si>
  <si>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</si>
  <si>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</si>
  <si>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</si>
  <si>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</si>
  <si>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</si>
  <si>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</si>
  <si>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</si>
  <si>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</si>
  <si>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</si>
  <si>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</si>
  <si>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</si>
  <si>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</si>
  <si>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</si>
  <si>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</si>
  <si>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</si>
  <si>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</si>
  <si>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</si>
  <si>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</si>
  <si>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</si>
  <si>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</si>
  <si>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</si>
  <si>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</si>
  <si>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</si>
  <si>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</si>
  <si>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</si>
  <si>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</si>
  <si>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</si>
  <si>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</si>
  <si>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</si>
  <si>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</si>
  <si>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</si>
  <si>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</si>
  <si>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</si>
  <si>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</si>
  <si>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</si>
  <si>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</si>
  <si>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</si>
  <si>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</si>
  <si>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</si>
  <si>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</si>
  <si>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</si>
  <si>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</si>
  <si>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</si>
  <si>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</si>
  <si>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</si>
  <si>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</si>
  <si>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</si>
  <si>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</si>
  <si>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</si>
  <si>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</si>
  <si>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</si>
  <si>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</si>
  <si>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</si>
  <si>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</si>
  <si>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</si>
  <si>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</si>
  <si>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</si>
  <si>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</si>
  <si>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</si>
  <si>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</si>
  <si>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</si>
  <si>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</si>
  <si>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</si>
  <si>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</si>
  <si>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</si>
  <si>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</si>
  <si>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</si>
  <si>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</si>
  <si>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</si>
  <si>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</si>
  <si>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</si>
  <si>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</si>
  <si>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</si>
  <si>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</si>
  <si>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</si>
  <si>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</si>
  <si>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</si>
  <si>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</si>
  <si>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</si>
  <si>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</si>
  <si>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</si>
  <si>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</si>
  <si>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</si>
  <si>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</si>
  <si>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</si>
  <si>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</si>
  <si>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</si>
  <si>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</si>
  <si>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</si>
  <si>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</si>
  <si>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</si>
  <si>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</si>
  <si>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</si>
  <si>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</si>
  <si>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</si>
  <si>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</si>
  <si>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</si>
  <si>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</si>
  <si>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</si>
  <si>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</si>
  <si>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</si>
  <si>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</si>
  <si>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</si>
  <si>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</si>
  <si>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</si>
  <si>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</si>
  <si>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</si>
  <si>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</si>
  <si>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</si>
  <si>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</si>
  <si>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</si>
  <si>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</si>
  <si>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</si>
  <si>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</si>
  <si>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</si>
  <si>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</si>
  <si>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</si>
  <si>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</si>
  <si>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</si>
  <si>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</si>
  <si>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</si>
  <si>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</si>
  <si>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</si>
  <si>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</si>
  <si>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</si>
  <si>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</si>
  <si>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</si>
  <si>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</si>
  <si>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</si>
  <si>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</si>
  <si>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</si>
  <si>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</si>
  <si>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</si>
  <si>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</si>
  <si>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</si>
  <si>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</si>
  <si>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</si>
  <si>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</si>
  <si>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</si>
  <si>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</si>
  <si>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</si>
  <si>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</si>
  <si>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</si>
  <si>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</si>
  <si>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</si>
  <si>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</si>
  <si>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</si>
  <si>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</si>
  <si>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</si>
  <si>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</si>
  <si>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</si>
  <si>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</si>
  <si>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</si>
  <si>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</si>
  <si>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</si>
  <si>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</si>
  <si>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</si>
  <si>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</si>
  <si>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</si>
  <si>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</si>
  <si>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</si>
  <si>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</si>
  <si>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</si>
  <si>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</si>
  <si>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</si>
  <si>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</si>
  <si>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</si>
  <si>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</si>
  <si>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</si>
  <si>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</si>
  <si>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</si>
  <si>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</si>
  <si>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</si>
  <si>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</si>
  <si>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</si>
  <si>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</si>
  <si>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</si>
  <si>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</si>
  <si>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</si>
  <si>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</si>
  <si>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</si>
  <si>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</si>
  <si>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</si>
  <si>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</si>
  <si>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</si>
  <si>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</si>
  <si>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</si>
  <si>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</si>
  <si>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</si>
  <si>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</si>
  <si>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</si>
  <si>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</si>
  <si>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</si>
  <si>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</si>
  <si>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</si>
  <si>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</si>
  <si>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</si>
  <si>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</si>
  <si>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</si>
  <si>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</si>
  <si>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</si>
  <si>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</si>
  <si>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</si>
  <si>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</si>
  <si>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</si>
  <si>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</si>
  <si>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</si>
  <si>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</si>
  <si>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</si>
  <si>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</si>
  <si>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</si>
  <si>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</si>
  <si>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</si>
  <si>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</si>
  <si>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</si>
  <si>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</si>
  <si>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</si>
  <si>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</si>
  <si>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</si>
  <si>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</si>
  <si>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</si>
  <si>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</si>
  <si>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</si>
  <si>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</si>
  <si>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</si>
  <si>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</si>
  <si>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</si>
  <si>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</si>
  <si>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</si>
  <si>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</si>
  <si>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</si>
  <si>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</si>
  <si>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</si>
  <si>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</si>
  <si>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</si>
  <si>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</si>
  <si>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</si>
  <si>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</si>
  <si>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</si>
  <si>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</si>
  <si>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</si>
  <si>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</si>
  <si>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</si>
  <si>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</si>
  <si>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</si>
  <si>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</si>
  <si>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</si>
  <si>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</si>
  <si>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</si>
  <si>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</si>
  <si>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</si>
  <si>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</si>
  <si>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</si>
  <si>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</si>
  <si>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</si>
  <si>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</si>
  <si>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</si>
  <si>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</si>
  <si>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</si>
  <si>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</si>
  <si>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</si>
  <si>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</si>
  <si>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</si>
  <si>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</si>
  <si>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</si>
  <si>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</si>
  <si>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</si>
  <si>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</si>
  <si>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</si>
  <si>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</si>
  <si>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</si>
  <si>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</si>
  <si>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</si>
  <si>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</si>
  <si>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</si>
  <si>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</si>
  <si>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</si>
  <si>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</si>
  <si>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</si>
  <si>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</si>
  <si>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</si>
  <si>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</si>
  <si>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</si>
  <si>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</si>
  <si>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</si>
  <si>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</si>
  <si>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</si>
  <si>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</si>
  <si>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</si>
  <si>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</si>
  <si>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</si>
  <si>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</si>
  <si>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</si>
  <si>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</si>
  <si>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</si>
  <si>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</si>
  <si>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</si>
  <si>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</si>
  <si>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</si>
  <si>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</si>
  <si>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</si>
  <si>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</si>
  <si>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</si>
  <si>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</si>
  <si>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</si>
  <si>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</si>
  <si>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</si>
  <si>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</si>
  <si>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</si>
  <si>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</si>
  <si>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</si>
  <si>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</si>
  <si>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</si>
  <si>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</si>
  <si>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</si>
  <si>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</si>
  <si>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</si>
  <si>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</si>
  <si>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</si>
  <si>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</si>
  <si>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</si>
  <si>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</si>
  <si>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</si>
  <si>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</si>
  <si>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</si>
  <si>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</si>
  <si>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</si>
  <si>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</si>
  <si>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</si>
  <si>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</si>
  <si>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</si>
  <si>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</si>
  <si>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</si>
  <si>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</si>
  <si>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</si>
  <si>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</si>
  <si>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</si>
  <si>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</si>
  <si>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</si>
  <si>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</si>
  <si>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</si>
  <si>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</si>
  <si>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</si>
  <si>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</si>
  <si>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</si>
  <si>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</si>
  <si>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</si>
  <si>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</si>
  <si>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</si>
  <si>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</si>
  <si>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</si>
  <si>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</si>
  <si>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</si>
  <si>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</si>
  <si>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</si>
  <si>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</si>
  <si>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</si>
  <si>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</si>
  <si>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</si>
  <si>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</si>
  <si>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</si>
  <si>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</si>
  <si>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</si>
  <si>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</si>
  <si>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</si>
  <si>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</si>
  <si>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</si>
  <si>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</si>
  <si>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</si>
  <si>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</si>
  <si>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</si>
  <si>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</si>
  <si>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</si>
  <si>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</si>
  <si>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</si>
  <si>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</si>
  <si>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</si>
  <si>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</si>
  <si>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</si>
  <si>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</si>
  <si>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</si>
  <si>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</si>
  <si>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</si>
  <si>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</si>
  <si>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</si>
  <si>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</si>
  <si>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</si>
  <si>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</si>
  <si>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</si>
  <si>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</si>
  <si>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</si>
  <si>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</si>
  <si>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</si>
  <si>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</si>
  <si>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</si>
  <si>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</si>
  <si>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</si>
  <si>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</si>
  <si>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</si>
  <si>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</si>
  <si>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</si>
  <si>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</si>
  <si>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</si>
  <si>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</si>
  <si>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</si>
  <si>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</si>
  <si>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</si>
  <si>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</si>
  <si>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</si>
  <si>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</si>
  <si>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</si>
  <si>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</si>
  <si>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</si>
  <si>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</si>
  <si>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</si>
  <si>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</si>
  <si>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</si>
  <si>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</si>
  <si>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</si>
  <si>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</si>
  <si>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</si>
  <si>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</si>
  <si>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</si>
  <si>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</si>
  <si>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</si>
  <si>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</si>
  <si>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</si>
  <si>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</si>
  <si>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</si>
  <si>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</si>
  <si>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</si>
  <si>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</si>
  <si>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</si>
  <si>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</si>
  <si>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</si>
  <si>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</si>
  <si>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</si>
  <si>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</si>
  <si>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</si>
  <si>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</si>
  <si>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</si>
  <si>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</si>
  <si>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</si>
  <si>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</si>
  <si>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</si>
  <si>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</si>
  <si>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</si>
  <si>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</si>
  <si>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</si>
  <si>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</si>
  <si>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</si>
  <si>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</si>
  <si>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</si>
  <si>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</si>
  <si>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</si>
  <si>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</si>
  <si>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</si>
  <si>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</si>
  <si>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</si>
  <si>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</si>
  <si>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</si>
  <si>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</si>
  <si>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</si>
  <si>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</si>
  <si>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</si>
  <si>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</si>
  <si>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</si>
  <si>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</si>
  <si>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</si>
  <si>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</si>
  <si>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</si>
  <si>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</si>
  <si>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</si>
  <si>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</si>
  <si>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</si>
  <si>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</si>
  <si>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</si>
  <si>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</si>
  <si>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</si>
  <si>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</si>
  <si>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</si>
  <si>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</si>
  <si>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</si>
  <si>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</si>
  <si>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</si>
  <si>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</si>
  <si>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</si>
  <si>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</si>
  <si>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</si>
  <si>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</si>
  <si>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</si>
  <si>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</si>
  <si>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</si>
  <si>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</si>
  <si>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</si>
  <si>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</si>
  <si>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</si>
  <si>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</si>
  <si>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</si>
  <si>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</si>
  <si>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</si>
  <si>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</si>
  <si>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</si>
  <si>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</si>
  <si>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</si>
  <si>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</si>
  <si>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</si>
  <si>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</si>
  <si>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</si>
  <si>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</si>
  <si>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</si>
  <si>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</si>
  <si>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</si>
  <si>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</si>
  <si>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</si>
  <si>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</si>
  <si>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</si>
  <si>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</si>
  <si>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</si>
  <si>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</si>
  <si>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</si>
  <si>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</si>
  <si>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</si>
  <si>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</si>
  <si>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</si>
  <si>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</si>
  <si>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</si>
  <si>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</si>
  <si>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</si>
  <si>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</si>
  <si>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</si>
  <si>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</si>
  <si>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</si>
  <si>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</si>
  <si>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</si>
  <si>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</si>
  <si>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</si>
  <si>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</si>
  <si>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</si>
  <si>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</si>
  <si>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</si>
  <si>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</si>
  <si>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</si>
  <si>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</si>
  <si>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</si>
  <si>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</si>
  <si>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</si>
  <si>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</si>
  <si>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</si>
  <si>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</si>
  <si>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</si>
  <si>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</si>
  <si>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</si>
  <si>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</si>
  <si>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</si>
  <si>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</si>
  <si>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</si>
  <si>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</si>
  <si>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</si>
  <si>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</si>
  <si>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</si>
  <si>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</si>
  <si>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</si>
  <si>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</si>
  <si>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</si>
  <si>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</si>
  <si>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</si>
  <si>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</si>
  <si>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</si>
  <si>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</si>
  <si>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</si>
  <si>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</si>
  <si>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</si>
  <si>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</si>
  <si>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</si>
  <si>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</si>
  <si>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</si>
  <si>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</si>
  <si>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</si>
  <si>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</si>
  <si>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</si>
  <si>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</si>
  <si>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</si>
  <si>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</si>
  <si>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</si>
  <si>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</si>
  <si>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</si>
  <si>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</si>
  <si>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</si>
  <si>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</si>
  <si>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</si>
  <si>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</si>
  <si>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</si>
  <si>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</si>
  <si>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</si>
  <si>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</si>
  <si>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</si>
  <si>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</si>
  <si>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</si>
  <si>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</si>
  <si>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</si>
  <si>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</si>
  <si>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</si>
  <si>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</si>
  <si>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</si>
  <si>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</si>
  <si>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</si>
  <si>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</si>
  <si>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</si>
  <si>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</si>
  <si>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</si>
  <si>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</si>
  <si>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</si>
  <si>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</si>
  <si>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</si>
  <si>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</si>
  <si>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</si>
  <si>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</si>
  <si>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</si>
  <si>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</si>
  <si>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</si>
  <si>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</si>
  <si>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</si>
  <si>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</si>
  <si>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</si>
  <si>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</si>
  <si>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</si>
  <si>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</si>
  <si>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</si>
  <si>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</si>
  <si>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</si>
  <si>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</si>
  <si>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</si>
  <si>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</si>
  <si>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</si>
  <si>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</si>
  <si>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</si>
  <si>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</si>
  <si>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</si>
  <si>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</si>
  <si>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</si>
  <si>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</si>
  <si>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</si>
  <si>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</si>
  <si>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</si>
  <si>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</si>
  <si>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</si>
  <si>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</si>
  <si>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</si>
  <si>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</si>
  <si>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</si>
  <si>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</si>
  <si>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</si>
  <si>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</si>
  <si>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</si>
  <si>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</si>
  <si>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</si>
  <si>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</si>
  <si>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</si>
  <si>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</si>
  <si>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</si>
  <si>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</si>
  <si>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</si>
  <si>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</si>
  <si>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</si>
  <si>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</si>
  <si>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</si>
  <si>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</si>
  <si>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</si>
  <si>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</si>
  <si>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</si>
  <si>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</si>
  <si>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</si>
  <si>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</si>
  <si>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</si>
  <si>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</si>
  <si>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</si>
  <si>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</si>
  <si>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</si>
  <si>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</si>
  <si>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</si>
  <si>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</si>
  <si>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</si>
  <si>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</si>
  <si>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</si>
  <si>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</si>
  <si>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</si>
  <si>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</si>
  <si>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</si>
  <si>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</si>
  <si>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</si>
  <si>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</si>
  <si>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</si>
  <si>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</si>
  <si>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</si>
  <si>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</si>
  <si>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</si>
  <si>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</si>
  <si>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</si>
  <si>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</si>
  <si>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</si>
  <si>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</si>
  <si>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</si>
  <si>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</si>
  <si>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</si>
  <si>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</si>
  <si>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</si>
  <si>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</si>
  <si>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</si>
  <si>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</si>
  <si>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</si>
  <si>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</si>
  <si>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</si>
  <si>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</si>
  <si>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</si>
  <si>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</si>
  <si>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</si>
  <si>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</si>
  <si>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</si>
  <si>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</si>
  <si>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</si>
  <si>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</si>
  <si>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</si>
  <si>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</si>
  <si>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</si>
  <si>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</si>
  <si>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</si>
  <si>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</si>
  <si>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</si>
  <si>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</si>
  <si>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</si>
  <si>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</si>
  <si>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</si>
  <si>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</si>
  <si>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</si>
  <si>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</si>
  <si>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</si>
  <si>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</si>
  <si>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</si>
  <si>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</si>
  <si>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</si>
  <si>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</si>
  <si>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</si>
  <si>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</si>
  <si>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</si>
  <si>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</si>
  <si>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</si>
  <si>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</si>
  <si>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</si>
  <si>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</si>
  <si>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</si>
  <si>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</si>
  <si>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</si>
  <si>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</si>
  <si>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</si>
  <si>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</si>
  <si>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</si>
  <si>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</si>
  <si>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</si>
  <si>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</si>
  <si>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</si>
  <si>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</si>
  <si>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</si>
  <si>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</si>
  <si>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</si>
  <si>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</si>
  <si>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</si>
  <si>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</si>
  <si>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</si>
  <si>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</si>
  <si>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</si>
  <si>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</si>
  <si>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</si>
  <si>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</si>
  <si>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</si>
  <si>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</si>
  <si>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</si>
  <si>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</si>
  <si>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</si>
  <si>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</si>
  <si>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</si>
  <si>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</si>
  <si>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</si>
  <si>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</si>
  <si>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</si>
  <si>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</si>
  <si>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</si>
  <si>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</si>
  <si>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</si>
  <si>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</si>
  <si>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</si>
  <si>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</si>
  <si>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</si>
  <si>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</si>
  <si>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</si>
  <si>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</si>
  <si>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</si>
  <si>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</si>
  <si>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</si>
  <si>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</si>
  <si>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</si>
  <si>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</si>
  <si>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</si>
  <si>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</si>
  <si>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</si>
  <si>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</si>
  <si>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</si>
  <si>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</si>
  <si>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</si>
  <si>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</si>
  <si>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</si>
  <si>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</si>
  <si>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</si>
  <si>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</si>
  <si>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</si>
  <si>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</si>
  <si>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</si>
  <si>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</si>
  <si>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</si>
  <si>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</si>
  <si>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</si>
  <si>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</si>
  <si>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</si>
  <si>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</si>
  <si>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</si>
  <si>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</si>
  <si>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</si>
  <si>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</si>
  <si>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</si>
  <si>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</si>
  <si>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</si>
  <si>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</si>
  <si>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</si>
  <si>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</si>
  <si>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</si>
  <si>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</si>
  <si>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</si>
  <si>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</si>
  <si>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</si>
  <si>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</si>
  <si>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</si>
  <si>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</si>
  <si>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</si>
  <si>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</si>
  <si>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</si>
  <si>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</si>
  <si>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</si>
  <si>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</si>
  <si>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</si>
  <si>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</si>
  <si>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</si>
  <si>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</si>
  <si>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</si>
  <si>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</si>
  <si>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</si>
  <si>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</si>
  <si>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</si>
  <si>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</si>
  <si>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</si>
  <si>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</si>
  <si>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</si>
  <si>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</si>
  <si>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</si>
  <si>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</si>
  <si>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</si>
  <si>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</si>
  <si>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</si>
  <si>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</si>
  <si>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</si>
  <si>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</si>
  <si>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</si>
  <si>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</si>
  <si>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</si>
  <si>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</si>
  <si>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</si>
  <si>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</si>
  <si>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</si>
  <si>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</si>
  <si>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</si>
  <si>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</si>
  <si>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</si>
  <si>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</si>
  <si>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</si>
  <si>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</si>
  <si>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</si>
  <si>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</si>
  <si>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</si>
  <si>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</si>
  <si>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</si>
  <si>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</si>
  <si>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</si>
  <si>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</si>
  <si>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</si>
  <si>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</si>
  <si>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</si>
  <si>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</si>
  <si>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</si>
  <si>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</si>
  <si>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</si>
  <si>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</si>
  <si>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</si>
  <si>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</si>
  <si>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</si>
  <si>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</si>
  <si>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</si>
  <si>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</si>
  <si>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</si>
  <si>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</si>
  <si>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</si>
  <si>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</si>
  <si>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</si>
  <si>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</si>
  <si>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</si>
  <si>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</si>
  <si>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</si>
  <si>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</si>
  <si>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</si>
  <si>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</si>
  <si>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</si>
  <si>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</si>
  <si>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</si>
  <si>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</si>
  <si>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</si>
  <si>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</si>
  <si>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</si>
  <si>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</si>
  <si>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</si>
  <si>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</si>
  <si>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</si>
  <si>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</si>
  <si>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</si>
  <si>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</si>
  <si>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</si>
  <si>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</si>
  <si>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</si>
  <si>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</si>
  <si>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</si>
  <si>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</si>
  <si>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</si>
  <si>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</si>
  <si>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</si>
  <si>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</si>
  <si>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</si>
  <si>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</si>
  <si>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</si>
  <si>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</si>
  <si>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</si>
  <si>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</si>
  <si>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</si>
  <si>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</si>
  <si>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</si>
  <si>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</si>
  <si>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</si>
  <si>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</si>
  <si>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</si>
  <si>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</si>
  <si>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</si>
  <si>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</si>
  <si>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</si>
  <si>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</si>
  <si>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</si>
  <si>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</si>
  <si>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</si>
  <si>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</si>
  <si>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</si>
  <si>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</si>
  <si>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</si>
  <si>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</si>
  <si>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</si>
  <si>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</si>
  <si>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</si>
  <si>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</si>
  <si>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</si>
  <si>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</si>
  <si>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</si>
  <si>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</si>
  <si>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</si>
  <si>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</si>
  <si>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</si>
  <si>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</si>
  <si>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</si>
  <si>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</si>
  <si>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</si>
  <si>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</si>
  <si>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</si>
  <si>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</si>
  <si>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</si>
  <si>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</si>
  <si>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</si>
  <si>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</si>
  <si>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</si>
  <si>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</si>
  <si>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</si>
  <si>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</si>
  <si>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</si>
  <si>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</si>
  <si>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</si>
  <si>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</si>
  <si>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</si>
  <si>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</si>
  <si>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</si>
  <si>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</si>
  <si>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</si>
  <si>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</si>
  <si>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</si>
  <si>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</si>
  <si>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</si>
  <si>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</si>
  <si>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</si>
  <si>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</si>
  <si>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</si>
  <si>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</si>
  <si>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</si>
  <si>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</si>
  <si>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</si>
  <si>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</si>
  <si>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</si>
  <si>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</si>
  <si>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</si>
  <si>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</si>
  <si>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</si>
  <si>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</si>
  <si>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</si>
  <si>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</si>
  <si>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</si>
  <si>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</si>
  <si>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</si>
  <si>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</si>
  <si>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</si>
  <si>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</si>
  <si>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</si>
  <si>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</si>
  <si>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</si>
  <si>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</si>
  <si>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</si>
  <si>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</si>
  <si>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</si>
  <si>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</si>
  <si>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</si>
  <si>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</si>
  <si>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</si>
  <si>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</si>
  <si>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</si>
  <si>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</si>
  <si>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</si>
  <si>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</si>
  <si>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</si>
  <si>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</si>
  <si>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</si>
  <si>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</si>
  <si>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</si>
  <si>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</si>
  <si>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</si>
  <si>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</si>
  <si>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</si>
  <si>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</si>
  <si>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</si>
  <si>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</si>
  <si>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</si>
  <si>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</si>
  <si>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</si>
  <si>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</si>
  <si>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</si>
  <si>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</si>
  <si>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</si>
  <si>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</si>
  <si>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</si>
  <si>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</si>
  <si>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</si>
  <si>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</si>
  <si>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</si>
  <si>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</si>
  <si>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</si>
  <si>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</si>
  <si>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</si>
  <si>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</si>
  <si>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</si>
  <si>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</si>
  <si>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</si>
  <si>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</si>
  <si>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</si>
  <si>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</si>
  <si>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</si>
  <si>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</si>
  <si>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</si>
  <si>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</si>
  <si>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</si>
  <si>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</si>
  <si>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</si>
  <si>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</si>
  <si>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</si>
  <si>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</si>
  <si>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</si>
  <si>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</si>
  <si>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</si>
  <si>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</si>
  <si>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</si>
  <si>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</si>
  <si>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</si>
  <si>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</si>
  <si>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</si>
  <si>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</si>
  <si>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</si>
  <si>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</si>
  <si>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</si>
  <si>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</si>
  <si>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</si>
  <si>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</si>
  <si>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</si>
  <si>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</si>
  <si>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</si>
  <si>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</si>
  <si>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</si>
  <si>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</si>
  <si>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</si>
  <si>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</si>
  <si>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</si>
  <si>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</si>
  <si>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</si>
  <si>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</si>
  <si>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</si>
  <si>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</si>
  <si>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</si>
  <si>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</si>
  <si>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</si>
  <si>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</si>
  <si>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</si>
  <si>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</si>
  <si>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</si>
  <si>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</si>
  <si>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</si>
  <si>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</si>
  <si>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</si>
  <si>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</si>
  <si>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</si>
  <si>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</si>
  <si>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</si>
  <si>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</si>
  <si>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</si>
  <si>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</si>
  <si>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</si>
  <si>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</si>
  <si>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</si>
  <si>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</si>
  <si>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</si>
  <si>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</si>
  <si>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</si>
  <si>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</si>
  <si>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</si>
  <si>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</si>
  <si>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</si>
  <si>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</si>
  <si>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</si>
  <si>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</si>
  <si>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</si>
  <si>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</si>
  <si>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</si>
  <si>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</si>
  <si>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</si>
  <si>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</si>
  <si>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</si>
  <si>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</si>
  <si>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</si>
  <si>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</si>
  <si>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</si>
  <si>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</si>
  <si>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</si>
  <si>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</si>
  <si>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</si>
  <si>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</si>
  <si>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</si>
  <si>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</si>
  <si>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</si>
  <si>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</si>
  <si>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</si>
  <si>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</si>
  <si>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</si>
  <si>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</si>
  <si>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</si>
  <si>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</si>
  <si>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</si>
  <si>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</si>
  <si>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</si>
  <si>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</si>
  <si>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</si>
  <si>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</si>
  <si>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</si>
  <si>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</si>
  <si>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</si>
  <si>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</si>
  <si>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</si>
  <si>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</si>
  <si>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</si>
  <si>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</si>
  <si>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</si>
  <si>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</si>
  <si>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</si>
  <si>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</si>
  <si>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</si>
  <si>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</si>
  <si>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</si>
  <si>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</si>
  <si>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</si>
  <si>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</si>
  <si>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</si>
  <si>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</si>
  <si>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</si>
  <si>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</si>
  <si>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</si>
  <si>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</si>
  <si>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</si>
  <si>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</si>
  <si>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</si>
  <si>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</si>
  <si>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</si>
  <si>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</si>
  <si>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</si>
  <si>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</si>
  <si>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</si>
  <si>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</si>
  <si>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</si>
  <si>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</si>
  <si>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</si>
  <si>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</si>
  <si>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</si>
  <si>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</si>
  <si>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</si>
  <si>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</si>
  <si>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</si>
  <si>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</si>
  <si>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</si>
  <si>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</si>
  <si>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</si>
  <si>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</si>
  <si>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</si>
  <si>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</si>
  <si>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</si>
  <si>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</si>
  <si>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</si>
  <si>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</si>
  <si>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</si>
  <si>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</si>
  <si>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</si>
  <si>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</si>
  <si>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</si>
  <si>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</si>
  <si>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</si>
  <si>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</si>
  <si>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</si>
  <si>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</si>
  <si>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</si>
  <si>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</si>
  <si>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</si>
  <si>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</si>
  <si>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</si>
  <si>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</si>
  <si>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</si>
  <si>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</si>
  <si>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</si>
  <si>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</si>
  <si>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</si>
  <si>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</si>
  <si>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</si>
  <si>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</si>
  <si>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</si>
  <si>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</si>
  <si>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</si>
  <si>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</si>
  <si>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</si>
  <si>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</si>
  <si>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</si>
  <si>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</si>
  <si>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</si>
  <si>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</si>
  <si>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</si>
  <si>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</si>
  <si>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</si>
  <si>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</si>
  <si>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</si>
  <si>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</si>
  <si>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</si>
  <si>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</si>
  <si>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</si>
  <si>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</si>
  <si>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</si>
  <si>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</si>
  <si>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</si>
  <si>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</si>
  <si>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</si>
  <si>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</si>
  <si>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</si>
  <si>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</si>
  <si>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</si>
  <si>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</si>
  <si>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</si>
  <si>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</si>
  <si>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</si>
  <si>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</si>
  <si>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</si>
  <si>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</si>
  <si>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</si>
  <si>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</si>
  <si>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</si>
  <si>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</si>
  <si>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</si>
  <si>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</si>
  <si>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</si>
  <si>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</si>
  <si>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</si>
  <si>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</si>
  <si>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</si>
  <si>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</si>
  <si>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</si>
  <si>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</si>
  <si>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</si>
  <si>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</si>
  <si>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</si>
  <si>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</si>
  <si>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</si>
  <si>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</si>
  <si>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</si>
  <si>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</si>
  <si>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</si>
  <si>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</si>
  <si>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</si>
  <si>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</si>
  <si>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</si>
  <si>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</si>
  <si>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</si>
  <si>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</si>
  <si>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</si>
  <si>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</si>
  <si>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</si>
  <si>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</si>
  <si>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</si>
  <si>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</si>
  <si>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</si>
  <si>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</si>
  <si>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</si>
  <si>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</si>
  <si>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</si>
  <si>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</si>
  <si>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</si>
  <si>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</si>
  <si>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</si>
  <si>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</si>
  <si>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</si>
  <si>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</si>
  <si>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</si>
  <si>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</si>
  <si>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</si>
  <si>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</si>
  <si>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</si>
  <si>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</si>
  <si>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</si>
  <si>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</si>
  <si>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</si>
  <si>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</si>
  <si>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</si>
  <si>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</si>
  <si>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</si>
  <si>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</si>
  <si>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</si>
  <si>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</si>
  <si>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</si>
  <si>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</si>
  <si>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</si>
  <si>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</si>
  <si>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</si>
  <si>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</si>
  <si>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</si>
  <si>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</si>
  <si>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</si>
  <si>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</si>
  <si>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</si>
  <si>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</si>
  <si>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</si>
  <si>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</si>
  <si>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</si>
  <si>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</si>
  <si>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</si>
  <si>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</si>
  <si>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</si>
  <si>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</si>
  <si>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</si>
  <si>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</si>
  <si>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</si>
  <si>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</si>
  <si>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</si>
  <si>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</si>
  <si>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</si>
  <si>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</si>
  <si>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</si>
  <si>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</si>
  <si>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</si>
  <si>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</si>
  <si>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</si>
  <si>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</si>
  <si>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</si>
  <si>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</si>
  <si>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</si>
  <si>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</si>
  <si>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</si>
  <si>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</si>
  <si>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</si>
  <si>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</si>
  <si>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</si>
  <si>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</si>
  <si>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</si>
  <si>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</si>
  <si>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</si>
  <si>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</si>
  <si>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</si>
  <si>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</si>
  <si>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</si>
  <si>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</si>
  <si>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</si>
  <si>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</si>
  <si>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</si>
  <si>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</si>
  <si>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</si>
  <si>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</si>
  <si>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</si>
  <si>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</si>
  <si>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</si>
  <si>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</si>
  <si>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</si>
  <si>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</si>
  <si>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</si>
  <si>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</si>
  <si>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</si>
  <si>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</si>
  <si>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</si>
  <si>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</si>
  <si>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</si>
  <si>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</si>
  <si>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</si>
  <si>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</si>
  <si>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</si>
  <si>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</si>
  <si>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</si>
  <si>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</si>
  <si>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</si>
  <si>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</si>
  <si>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</si>
  <si>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</si>
  <si>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</si>
  <si>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</si>
  <si>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</si>
  <si>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</si>
  <si>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</si>
  <si>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</si>
  <si>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</si>
  <si>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</si>
  <si>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</si>
  <si>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</si>
  <si>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</si>
  <si>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</si>
  <si>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</si>
  <si>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</si>
  <si>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</si>
  <si>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</si>
  <si>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</si>
  <si>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</si>
  <si>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</si>
  <si>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</si>
  <si>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</si>
  <si>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</si>
  <si>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</si>
  <si>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</si>
  <si>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</si>
  <si>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</si>
  <si>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</si>
  <si>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</si>
  <si>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</si>
  <si>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</si>
  <si>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</si>
  <si>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</si>
  <si>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</si>
  <si>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</si>
  <si>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</si>
  <si>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</si>
  <si>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</si>
  <si>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</si>
  <si>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</si>
  <si>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</si>
  <si>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</si>
  <si>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</si>
  <si>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</si>
  <si>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</si>
  <si>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</si>
  <si>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</si>
  <si>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</si>
  <si>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</si>
  <si>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</si>
  <si>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</si>
  <si>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</si>
  <si>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</si>
  <si>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</si>
  <si>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</si>
  <si>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</si>
  <si>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</si>
  <si>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</si>
  <si>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</si>
  <si>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</si>
  <si>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</si>
  <si>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</si>
  <si>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</si>
  <si>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</si>
  <si>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</si>
  <si>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</si>
  <si>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</si>
  <si>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</si>
  <si>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</si>
  <si>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</si>
  <si>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</si>
  <si>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</si>
  <si>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</si>
  <si>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</si>
  <si>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</si>
  <si>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</si>
  <si>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</si>
  <si>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</si>
  <si>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</si>
  <si>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</si>
  <si>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</si>
  <si>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</si>
  <si>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</si>
  <si>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</si>
  <si>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</si>
  <si>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</si>
  <si>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</si>
  <si>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</si>
  <si>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</si>
  <si>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</si>
  <si>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</si>
  <si>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</si>
  <si>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</si>
  <si>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</si>
  <si>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</si>
  <si>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</si>
  <si>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</si>
  <si>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</si>
  <si>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</si>
  <si>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</si>
  <si>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</si>
  <si>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</si>
  <si>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</si>
  <si>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</si>
  <si>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</si>
  <si>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</si>
  <si>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</si>
  <si>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</si>
  <si>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</si>
  <si>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</si>
  <si>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</si>
  <si>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</si>
  <si>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</si>
  <si>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</si>
  <si>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</si>
  <si>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</si>
  <si>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</si>
  <si>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</si>
  <si>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</si>
  <si>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</si>
  <si>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</si>
  <si>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</si>
  <si>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</si>
  <si>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</si>
  <si>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</si>
  <si>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</si>
  <si>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</si>
  <si>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</si>
  <si>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</si>
  <si>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</si>
  <si>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</si>
  <si>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</si>
  <si>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</si>
  <si>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</si>
  <si>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</si>
  <si>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</si>
  <si>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</si>
  <si>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</si>
  <si>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</si>
  <si>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</si>
  <si>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</si>
  <si>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</si>
  <si>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</si>
  <si>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</si>
  <si>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</si>
  <si>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</si>
  <si>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</si>
  <si>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</si>
  <si>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</si>
  <si>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</si>
  <si>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</si>
  <si>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</si>
  <si>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</si>
  <si>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</si>
  <si>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</si>
  <si>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</si>
  <si>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</si>
  <si>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</si>
  <si>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</si>
  <si>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</si>
  <si>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</si>
  <si>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</si>
  <si>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</si>
  <si>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</si>
  <si>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</si>
  <si>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</si>
  <si>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</si>
  <si>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</si>
  <si>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</si>
  <si>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</si>
  <si>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</si>
  <si>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</si>
  <si>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</si>
  <si>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</si>
  <si>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</si>
  <si>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</si>
  <si>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</si>
  <si>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</si>
  <si>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</si>
  <si>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</si>
  <si>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</si>
  <si>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</si>
  <si>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</si>
  <si>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</si>
  <si>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</si>
  <si>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</si>
  <si>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</si>
  <si>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</si>
  <si>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</si>
  <si>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</si>
  <si>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</si>
  <si>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</si>
  <si>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</si>
  <si>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</si>
  <si>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</si>
  <si>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</si>
  <si>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</si>
  <si>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</si>
  <si>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</si>
  <si>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</si>
  <si>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</si>
  <si>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</si>
  <si>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</si>
  <si>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</si>
  <si>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</si>
  <si>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</si>
  <si>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</si>
  <si>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</si>
  <si>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</si>
  <si>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</si>
  <si>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</si>
  <si>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</si>
  <si>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</si>
  <si>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</si>
  <si>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</si>
  <si>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</si>
  <si>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</si>
  <si>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</si>
  <si>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</si>
  <si>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</si>
  <si>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</si>
  <si>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</si>
  <si>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</si>
  <si>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</si>
  <si>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</si>
  <si>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</si>
  <si>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</si>
  <si>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</si>
  <si>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</si>
  <si>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</si>
  <si>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</si>
  <si>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</si>
  <si>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</si>
  <si>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</si>
  <si>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</si>
  <si>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</si>
  <si>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</si>
  <si>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</si>
  <si>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</si>
  <si>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</si>
  <si>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</si>
  <si>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</si>
  <si>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</si>
  <si>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</si>
  <si>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</si>
  <si>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</si>
  <si>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</si>
  <si>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</si>
  <si>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</si>
  <si>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</si>
  <si>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</si>
  <si>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</si>
  <si>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</si>
  <si>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</si>
  <si>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</si>
  <si>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</si>
  <si>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</si>
  <si>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</si>
  <si>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</si>
  <si>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</si>
  <si>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</si>
  <si>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</si>
  <si>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</si>
  <si>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</si>
  <si>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</si>
  <si>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</si>
  <si>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</si>
  <si>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</si>
  <si>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</si>
  <si>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</si>
  <si>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</si>
  <si>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</si>
  <si>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</si>
  <si>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</si>
  <si>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</si>
  <si>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</si>
  <si>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</si>
  <si>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</si>
  <si>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</si>
  <si>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</si>
  <si>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</si>
  <si>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</si>
  <si>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</si>
  <si>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</si>
  <si>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</si>
  <si>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</si>
  <si>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</si>
  <si>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</si>
  <si>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</si>
  <si>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</si>
  <si>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</si>
  <si>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</si>
  <si>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</si>
  <si>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</si>
  <si>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</si>
  <si>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</si>
  <si>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</si>
  <si>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</si>
  <si>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</si>
  <si>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</si>
  <si>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</si>
  <si>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</si>
  <si>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</si>
  <si>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</si>
  <si>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</si>
  <si>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</si>
  <si>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</si>
  <si>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</si>
  <si>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</si>
  <si>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</si>
  <si>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</si>
  <si>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</si>
  <si>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</si>
  <si>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</si>
  <si>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</si>
  <si>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</si>
  <si>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</si>
  <si>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</si>
  <si>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</si>
  <si>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</si>
  <si>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</si>
  <si>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</si>
  <si>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</si>
  <si>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</si>
  <si>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</si>
  <si>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</si>
  <si>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</si>
  <si>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</si>
  <si>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</si>
  <si>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</si>
  <si>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</si>
  <si>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</si>
  <si>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</si>
  <si>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</si>
  <si>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</si>
  <si>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</si>
  <si>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</si>
  <si>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</si>
  <si>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</si>
  <si>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</si>
  <si>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</si>
  <si>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</si>
  <si>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</si>
  <si>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</si>
  <si>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</si>
  <si>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</si>
  <si>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</si>
  <si>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</si>
  <si>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</si>
  <si>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</si>
  <si>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</si>
  <si>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</si>
  <si>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</si>
  <si>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</si>
  <si>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</si>
  <si>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</si>
  <si>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</si>
  <si>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</si>
  <si>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</si>
  <si>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</si>
  <si>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</si>
  <si>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</si>
  <si>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</si>
  <si>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</si>
  <si>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</si>
  <si>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</si>
  <si>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</si>
  <si>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</si>
  <si>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</si>
  <si>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</si>
  <si>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</si>
  <si>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</si>
  <si>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</si>
  <si>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</si>
  <si>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</si>
  <si>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</si>
  <si>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</si>
  <si>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</si>
  <si>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</si>
  <si>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</si>
  <si>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</si>
  <si>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</si>
  <si>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</si>
  <si>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</si>
  <si>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</si>
  <si>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</si>
  <si>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</si>
  <si>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</si>
  <si>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</si>
  <si>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</si>
  <si>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</si>
  <si>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</si>
  <si>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</si>
  <si>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</si>
  <si>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</si>
  <si>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</si>
  <si>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</si>
  <si>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</si>
  <si>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</si>
  <si>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</si>
  <si>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</si>
  <si>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</si>
  <si>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</si>
  <si>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</si>
  <si>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</si>
  <si>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</si>
  <si>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</si>
  <si>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</si>
  <si>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</si>
  <si>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</si>
  <si>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</si>
  <si>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</si>
  <si>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</si>
  <si>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</si>
  <si>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</si>
  <si>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</si>
  <si>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</si>
  <si>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</si>
  <si>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</si>
  <si>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</si>
  <si>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</si>
  <si>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</si>
  <si>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</si>
  <si>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</si>
  <si>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</si>
  <si>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</si>
  <si>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</si>
  <si>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</si>
  <si>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</si>
  <si>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</si>
  <si>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</si>
  <si>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</si>
  <si>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</si>
  <si>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</si>
  <si>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</si>
  <si>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</si>
  <si>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</si>
  <si>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</si>
  <si>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</si>
  <si>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</si>
  <si>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</si>
  <si>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</si>
  <si>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</si>
  <si>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</si>
  <si>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</si>
  <si>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</si>
  <si>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</si>
  <si>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</si>
  <si>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</si>
  <si>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</si>
  <si>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</si>
  <si>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</si>
  <si>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</si>
  <si>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</si>
  <si>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</si>
  <si>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</si>
  <si>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</si>
  <si>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</si>
  <si>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</si>
  <si>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</si>
  <si>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</si>
  <si>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</si>
  <si>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</si>
  <si>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</si>
  <si>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</si>
  <si>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</si>
  <si>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</si>
  <si>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</si>
  <si>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</si>
  <si>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</si>
  <si>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</si>
  <si>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</si>
  <si>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</si>
  <si>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</si>
  <si>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</si>
  <si>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</si>
  <si>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</si>
  <si>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</si>
  <si>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</si>
  <si>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</si>
  <si>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</si>
  <si>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</si>
  <si>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</si>
  <si>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</si>
  <si>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</si>
  <si>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</si>
  <si>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</si>
  <si>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</si>
  <si>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</si>
  <si>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</si>
  <si>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</si>
  <si>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</si>
  <si>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</si>
  <si>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</si>
  <si>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</si>
  <si>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</si>
  <si>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</si>
  <si>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</si>
  <si>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</si>
  <si>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</si>
  <si>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</si>
  <si>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</si>
  <si>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</si>
  <si>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</si>
  <si>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</si>
  <si>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</si>
  <si>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</si>
  <si>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</si>
  <si>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</si>
  <si>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</si>
  <si>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</si>
  <si>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</si>
  <si>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</si>
  <si>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</si>
  <si>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</si>
  <si>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</si>
  <si>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</si>
  <si>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</si>
  <si>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</si>
  <si>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</si>
  <si>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</si>
  <si>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</si>
  <si>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</si>
  <si>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</si>
  <si>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</si>
  <si>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</si>
  <si>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</si>
  <si>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</si>
  <si>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</si>
  <si>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</si>
  <si>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</si>
  <si>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</si>
  <si>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</si>
  <si>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</si>
  <si>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</si>
  <si>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</si>
  <si>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</si>
  <si>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</si>
  <si>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</si>
  <si>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</si>
  <si>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</si>
  <si>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</si>
  <si>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</si>
  <si>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</si>
  <si>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</si>
  <si>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</si>
  <si>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</si>
  <si>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</si>
  <si>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</si>
  <si>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</si>
  <si>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</si>
  <si>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</si>
  <si>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</si>
  <si>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</si>
  <si>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</si>
  <si>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</si>
  <si>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</si>
  <si>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</si>
  <si>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</si>
  <si>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</si>
  <si>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</si>
  <si>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</si>
  <si>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</si>
  <si>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</si>
  <si>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</si>
  <si>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</si>
  <si>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</si>
  <si>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</si>
  <si>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</si>
  <si>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</si>
  <si>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</si>
  <si>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</si>
  <si>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</si>
  <si>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</si>
  <si>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</si>
  <si>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</si>
  <si>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</si>
  <si>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</si>
  <si>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</si>
  <si>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</si>
  <si>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</si>
  <si>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</si>
  <si>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</si>
  <si>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</si>
  <si>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</si>
  <si>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</si>
  <si>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</si>
  <si>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</si>
  <si>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</si>
  <si>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</si>
  <si>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</si>
  <si>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</si>
  <si>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</si>
  <si>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</si>
  <si>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</si>
  <si>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</si>
  <si>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</si>
  <si>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</si>
  <si>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</si>
  <si>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</si>
  <si>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</si>
  <si>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</si>
  <si>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</si>
  <si>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</si>
  <si>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</si>
  <si>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</si>
  <si>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</si>
  <si>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</si>
  <si>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</si>
  <si>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</si>
  <si>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</si>
  <si>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</si>
  <si>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</si>
  <si>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</si>
  <si>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</si>
  <si>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</si>
  <si>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</si>
  <si>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</si>
  <si>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</si>
  <si>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</si>
  <si>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</si>
  <si>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</si>
  <si>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</si>
  <si>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</si>
  <si>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</si>
  <si>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</si>
  <si>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</si>
  <si>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</si>
  <si>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</si>
  <si>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</si>
  <si>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</si>
  <si>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</si>
  <si>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</si>
  <si>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</si>
  <si>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</si>
  <si>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</si>
  <si>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</si>
  <si>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</si>
  <si>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</si>
  <si>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</si>
  <si>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</si>
  <si>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</si>
  <si>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</si>
  <si>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</si>
  <si>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</si>
  <si>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</si>
  <si>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</si>
  <si>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</si>
  <si>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</si>
  <si>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</si>
  <si>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</si>
  <si>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</si>
  <si>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</si>
  <si>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</si>
  <si>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</si>
  <si>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</si>
  <si>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</si>
  <si>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</si>
  <si>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</si>
  <si>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</si>
  <si>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</si>
  <si>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</si>
  <si>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</si>
  <si>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</si>
  <si>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</si>
  <si>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</si>
  <si>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</si>
  <si>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</si>
  <si>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</si>
  <si>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</si>
  <si>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</si>
  <si>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</si>
  <si>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</si>
  <si>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</si>
  <si>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</si>
  <si>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</si>
  <si>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</si>
  <si>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</si>
  <si>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</si>
  <si>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</si>
  <si>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</si>
  <si>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</si>
  <si>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</si>
  <si>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</si>
  <si>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</si>
  <si>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</si>
  <si>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</si>
  <si>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</si>
  <si>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</si>
  <si>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</si>
  <si>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</si>
  <si>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</si>
  <si>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</si>
  <si>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</si>
  <si>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</si>
  <si>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</si>
  <si>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</si>
  <si>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</si>
  <si>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</si>
  <si>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</si>
  <si>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</si>
  <si>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</si>
  <si>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</si>
  <si>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</si>
  <si>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</si>
  <si>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</si>
  <si>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</si>
  <si>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</si>
  <si>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</si>
  <si>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</si>
  <si>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</si>
  <si>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</si>
  <si>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</si>
  <si>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</si>
  <si>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</si>
  <si>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</si>
  <si>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</si>
  <si>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</si>
  <si>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</si>
  <si>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</si>
  <si>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</si>
  <si>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</si>
  <si>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</si>
  <si>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</si>
  <si>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</si>
  <si>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</si>
  <si>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</si>
  <si>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</si>
  <si>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</si>
  <si>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</si>
  <si>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</si>
  <si>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</si>
  <si>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</si>
  <si>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</si>
  <si>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</si>
  <si>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</si>
  <si>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</si>
  <si>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</si>
  <si>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</si>
  <si>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</si>
  <si>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</si>
  <si>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</si>
  <si>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</si>
  <si>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</si>
  <si>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</si>
  <si>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</si>
  <si>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</si>
  <si>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</si>
  <si>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</si>
  <si>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</si>
  <si>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</si>
  <si>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</si>
  <si>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</si>
  <si>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</si>
  <si>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</si>
  <si>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</si>
  <si>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</si>
  <si>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</si>
  <si>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</si>
  <si>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</si>
  <si>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</si>
  <si>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</si>
  <si>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</si>
  <si>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</si>
  <si>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</si>
  <si>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</si>
  <si>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</si>
  <si>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</si>
  <si>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</si>
  <si>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</si>
  <si>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</si>
  <si>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</si>
  <si>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</si>
  <si>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</si>
  <si>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</si>
  <si>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</si>
  <si>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</si>
  <si>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</si>
  <si>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</si>
  <si>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</si>
  <si>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</si>
  <si>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</si>
  <si>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</si>
  <si>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</si>
  <si>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</si>
  <si>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</si>
  <si>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</si>
  <si>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</si>
  <si>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</si>
  <si>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</si>
  <si>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</si>
  <si>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</si>
  <si>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</si>
  <si>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</si>
  <si>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</si>
  <si>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</si>
  <si>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</si>
  <si>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</si>
  <si>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</si>
  <si>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</si>
  <si>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</si>
  <si>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</si>
  <si>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</si>
  <si>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</si>
  <si>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</si>
  <si>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</si>
  <si>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</si>
  <si>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</si>
  <si>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</si>
  <si>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</si>
  <si>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</si>
  <si>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</si>
  <si>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</si>
  <si>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</si>
  <si>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</si>
  <si>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</si>
  <si>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</si>
  <si>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</si>
  <si>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</si>
  <si>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</si>
  <si>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</si>
  <si>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</si>
  <si>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</si>
  <si>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</si>
  <si>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</si>
  <si>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</si>
  <si>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</si>
  <si>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</si>
  <si>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</si>
  <si>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</si>
  <si>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</si>
  <si>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</si>
  <si>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</si>
  <si>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</si>
  <si>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</si>
  <si>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</si>
  <si>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</si>
  <si>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</si>
  <si>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</si>
  <si>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</si>
  <si>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</si>
  <si>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</si>
  <si>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</si>
  <si>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</si>
  <si>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</si>
  <si>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</si>
  <si>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</si>
  <si>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</si>
  <si>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</si>
  <si>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</si>
  <si>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</si>
  <si>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</si>
  <si>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</si>
  <si>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</si>
  <si>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</si>
  <si>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</si>
  <si>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</si>
  <si>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</si>
  <si>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</si>
  <si>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</si>
  <si>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</si>
  <si>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</si>
  <si>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</si>
  <si>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</si>
  <si>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</si>
  <si>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</si>
  <si>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</si>
  <si>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</si>
  <si>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</si>
  <si>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</si>
  <si>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</si>
  <si>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</si>
  <si>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</si>
  <si>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</si>
  <si>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</si>
  <si>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</si>
  <si>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</si>
  <si>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</si>
  <si>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</si>
  <si>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</si>
  <si>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</si>
  <si>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</si>
  <si>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</si>
  <si>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</si>
  <si>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</si>
  <si>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</si>
  <si>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</si>
  <si>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</si>
  <si>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</si>
  <si>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</si>
  <si>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</si>
  <si>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</si>
  <si>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</si>
  <si>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</si>
  <si>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</si>
  <si>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</si>
  <si>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</si>
  <si>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</si>
  <si>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</si>
  <si>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</si>
  <si>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</si>
  <si>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</si>
  <si>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</si>
  <si>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</si>
  <si>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</si>
  <si>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</si>
  <si>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</si>
  <si>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</si>
  <si>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</si>
  <si>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</si>
  <si>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</si>
  <si>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</si>
  <si>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</si>
  <si>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</si>
  <si>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</si>
  <si>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</si>
  <si>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</si>
  <si>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</si>
  <si>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</si>
  <si>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</si>
  <si>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</si>
  <si>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</si>
  <si>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</si>
  <si>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</si>
  <si>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</si>
  <si>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</si>
  <si>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</si>
  <si>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</si>
  <si>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</si>
  <si>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</si>
  <si>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</si>
  <si>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</si>
  <si>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</si>
  <si>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</si>
  <si>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</si>
  <si>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</si>
  <si>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</si>
  <si>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</si>
  <si>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</si>
  <si>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</si>
  <si>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</si>
  <si>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</si>
  <si>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</si>
  <si>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</si>
  <si>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</si>
  <si>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</si>
  <si>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</si>
  <si>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</si>
  <si>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</si>
  <si>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</si>
  <si>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</si>
  <si>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</si>
  <si>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</si>
  <si>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</si>
  <si>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</si>
  <si>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</si>
  <si>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</si>
  <si>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</si>
  <si>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</si>
  <si>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</si>
  <si>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</si>
  <si>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</si>
  <si>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</si>
  <si>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</si>
  <si>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</si>
  <si>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</si>
  <si>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</si>
  <si>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</si>
  <si>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</si>
  <si>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</si>
  <si>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</si>
  <si>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</si>
  <si>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</si>
  <si>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</si>
  <si>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</si>
  <si>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</si>
  <si>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</si>
  <si>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</si>
  <si>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</si>
  <si>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</si>
  <si>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</si>
  <si>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</si>
  <si>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</si>
  <si>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</si>
  <si>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</si>
  <si>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</si>
  <si>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</si>
  <si>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</si>
  <si>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</si>
  <si>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</si>
  <si>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</si>
  <si>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</si>
  <si>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</si>
  <si>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</si>
  <si>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</si>
  <si>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</si>
  <si>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</si>
  <si>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</si>
  <si>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</si>
  <si>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</si>
  <si>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</si>
  <si>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</si>
  <si>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</si>
  <si>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</si>
  <si>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</si>
  <si>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</si>
  <si>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</si>
  <si>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</si>
  <si>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</si>
  <si>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</si>
  <si>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</si>
  <si>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</si>
  <si>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</si>
  <si>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</si>
  <si>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</si>
  <si>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</si>
  <si>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</si>
  <si>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</si>
  <si>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</si>
  <si>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</si>
  <si>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</si>
  <si>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</si>
  <si>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</si>
  <si>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</si>
  <si>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</si>
  <si>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</si>
  <si>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</si>
  <si>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</si>
  <si>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</si>
  <si>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</si>
  <si>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</si>
  <si>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</si>
  <si>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</si>
  <si>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</si>
  <si>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</si>
  <si>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</si>
  <si>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</si>
  <si>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</si>
  <si>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</si>
  <si>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</si>
  <si>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</si>
  <si>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</si>
  <si>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</si>
  <si>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</si>
  <si>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</si>
  <si>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</si>
  <si>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</si>
  <si>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</si>
  <si>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</si>
  <si>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</si>
  <si>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</si>
  <si>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</si>
  <si>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</si>
  <si>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</si>
  <si>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</si>
  <si>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</si>
  <si>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</si>
  <si>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</si>
  <si>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</si>
  <si>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</si>
  <si>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</si>
  <si>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</si>
  <si>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</si>
  <si>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</si>
  <si>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</si>
  <si>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</si>
  <si>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</si>
  <si>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</si>
  <si>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</si>
  <si>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</si>
  <si>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</si>
  <si>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</si>
  <si>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</si>
  <si>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</si>
  <si>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</si>
  <si>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</si>
  <si>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</si>
  <si>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</si>
  <si>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</si>
  <si>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</si>
  <si>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</si>
  <si>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</si>
  <si>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</si>
  <si>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</si>
  <si>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</si>
  <si>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</si>
  <si>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</si>
  <si>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</si>
  <si>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</si>
  <si>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</si>
  <si>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</si>
  <si>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</si>
  <si>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</si>
  <si>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</si>
  <si>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</si>
  <si>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</si>
  <si>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</si>
  <si>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</si>
  <si>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</si>
  <si>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</si>
  <si>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</si>
  <si>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</si>
  <si>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</si>
  <si>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</si>
  <si>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</si>
  <si>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</si>
  <si>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</si>
  <si>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</si>
  <si>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</si>
  <si>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</si>
  <si>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</si>
  <si>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</si>
  <si>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</si>
  <si>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</si>
  <si>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</si>
  <si>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</si>
  <si>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</si>
  <si>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</si>
  <si>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</si>
  <si>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</si>
  <si>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</si>
  <si>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</si>
  <si>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</si>
  <si>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</si>
  <si>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</si>
  <si>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</si>
  <si>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</si>
  <si>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</si>
  <si>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</si>
  <si>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</si>
  <si>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</si>
  <si>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</si>
  <si>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</si>
  <si>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</si>
  <si>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</si>
  <si>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</si>
  <si>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</si>
  <si>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</si>
  <si>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</si>
  <si>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</si>
  <si>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</si>
  <si>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</si>
  <si>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</si>
  <si>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</si>
  <si>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</si>
  <si>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</si>
  <si>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</si>
  <si>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</si>
  <si>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</si>
  <si>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</si>
  <si>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</si>
  <si>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</si>
  <si>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</si>
  <si>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</si>
  <si>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</si>
  <si>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</si>
  <si>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</si>
  <si>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</si>
  <si>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</si>
  <si>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</si>
  <si>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</si>
  <si>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</si>
  <si>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</si>
  <si>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</si>
  <si>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</si>
  <si>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</si>
  <si>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</si>
  <si>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</si>
  <si>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</si>
  <si>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</si>
  <si>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</si>
  <si>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</si>
  <si>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</si>
  <si>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</si>
  <si>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</si>
  <si>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</si>
  <si>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</si>
  <si>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</si>
  <si>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</si>
  <si>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</si>
  <si>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</si>
  <si>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</si>
  <si>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</si>
  <si>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</si>
  <si>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</si>
  <si>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</si>
  <si>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</si>
  <si>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</si>
  <si>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</si>
  <si>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</si>
  <si>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</si>
  <si>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</si>
  <si>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</si>
  <si>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</si>
  <si>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</si>
  <si>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</si>
  <si>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</si>
  <si>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</si>
  <si>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</si>
  <si>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</si>
  <si>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</si>
  <si>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</si>
  <si>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</si>
  <si>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</si>
  <si>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</si>
  <si>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</si>
  <si>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</si>
  <si>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</si>
  <si>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</si>
  <si>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</si>
  <si>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</si>
  <si>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</si>
  <si>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</si>
  <si>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</si>
  <si>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</si>
  <si>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</si>
  <si>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</si>
  <si>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</si>
  <si>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</si>
  <si>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</si>
  <si>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</si>
  <si>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</si>
  <si>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</si>
  <si>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</si>
  <si>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</si>
  <si>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</si>
  <si>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</si>
  <si>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</si>
  <si>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</si>
  <si>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</si>
  <si>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</si>
  <si>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</si>
  <si>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</si>
  <si>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</si>
  <si>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</si>
  <si>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</si>
  <si>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</si>
  <si>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</si>
  <si>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</si>
  <si>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</si>
  <si>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</si>
  <si>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</si>
  <si>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</si>
  <si>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</si>
  <si>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</si>
  <si>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</si>
  <si>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</si>
  <si>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</si>
  <si>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</si>
  <si>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</si>
  <si>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</si>
  <si>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</si>
  <si>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</si>
  <si>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</si>
  <si>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</si>
  <si>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</si>
  <si>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</si>
  <si>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</si>
  <si>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</si>
  <si>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</si>
  <si>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</si>
  <si>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</si>
  <si>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</si>
  <si>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</si>
  <si>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</si>
  <si>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</si>
  <si>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</si>
  <si>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</si>
  <si>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</si>
  <si>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</si>
  <si>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</si>
  <si>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</si>
  <si>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</si>
  <si>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</si>
  <si>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</si>
  <si>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</si>
  <si>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</si>
  <si>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</si>
  <si>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</si>
  <si>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</si>
  <si>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</si>
  <si>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</si>
  <si>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</si>
  <si>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</si>
  <si>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</si>
  <si>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</si>
  <si>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</si>
  <si>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</si>
  <si>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</si>
  <si>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</si>
  <si>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</si>
  <si>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</si>
  <si>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</si>
  <si>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</si>
  <si>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</si>
  <si>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</si>
  <si>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</si>
  <si>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</si>
  <si>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</si>
  <si>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</si>
  <si>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</si>
  <si>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</si>
  <si>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</si>
  <si>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</si>
  <si>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</si>
  <si>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</si>
  <si>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</si>
  <si>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</si>
  <si>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</si>
  <si>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</si>
  <si>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</si>
  <si>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</si>
  <si>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</si>
  <si>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</si>
  <si>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</si>
  <si>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</si>
  <si>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</si>
  <si>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</si>
  <si>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</si>
  <si>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</si>
  <si>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</si>
  <si>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</si>
  <si>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</si>
  <si>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</si>
  <si>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</si>
  <si>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</si>
  <si>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</si>
  <si>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</si>
  <si>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</si>
  <si>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</si>
  <si>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</si>
  <si>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</si>
  <si>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</si>
  <si>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</si>
  <si>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</si>
  <si>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</si>
  <si>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</si>
  <si>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</si>
  <si>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</si>
  <si>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</si>
  <si>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</si>
  <si>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</si>
  <si>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</si>
  <si>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</si>
  <si>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</si>
  <si>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</si>
  <si>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</si>
  <si>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</si>
  <si>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</si>
  <si>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</si>
  <si>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</si>
  <si>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</si>
  <si>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</si>
  <si>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</si>
  <si>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</si>
  <si>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</si>
  <si>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</si>
  <si>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</si>
  <si>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</si>
  <si>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</si>
  <si>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</si>
  <si>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</si>
  <si>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</si>
  <si>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</si>
  <si>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</si>
  <si>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</si>
  <si>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</si>
  <si>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</si>
  <si>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</si>
  <si>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</si>
  <si>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</si>
  <si>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</si>
  <si>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</si>
  <si>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</si>
  <si>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</si>
  <si>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</si>
  <si>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</si>
  <si>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</si>
  <si>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</si>
  <si>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</si>
  <si>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</si>
  <si>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</si>
  <si>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</si>
  <si>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</si>
  <si>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</si>
  <si>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</si>
  <si>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</si>
  <si>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</si>
  <si>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</si>
  <si>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</si>
  <si>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</si>
  <si>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</si>
  <si>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</si>
  <si>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</si>
  <si>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</si>
  <si>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</si>
  <si>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</si>
  <si>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</si>
  <si>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</si>
  <si>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</si>
  <si>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</si>
  <si>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</si>
  <si>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</si>
  <si>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</si>
  <si>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</si>
  <si>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</si>
  <si>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</si>
  <si>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</si>
  <si>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</si>
  <si>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</si>
  <si>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</si>
  <si>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</si>
  <si>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</si>
  <si>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</si>
  <si>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</si>
  <si>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</si>
  <si>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</si>
  <si>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</si>
  <si>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</si>
  <si>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</si>
  <si>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</si>
  <si>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</si>
  <si>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</si>
  <si>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</si>
  <si>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</si>
  <si>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</si>
  <si>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</si>
  <si>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</si>
  <si>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</si>
  <si>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</si>
  <si>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</si>
  <si>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</si>
  <si>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</si>
  <si>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</si>
  <si>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</si>
  <si>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</si>
  <si>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</si>
  <si>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</si>
  <si>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</si>
  <si>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</si>
  <si>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</si>
  <si>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</si>
  <si>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</si>
  <si>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</si>
  <si>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</si>
  <si>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</si>
  <si>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</si>
  <si>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</si>
  <si>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</si>
  <si>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</si>
  <si>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</si>
  <si>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</si>
  <si>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</si>
  <si>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</si>
  <si>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</si>
  <si>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</si>
  <si>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</si>
  <si>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</si>
  <si>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</si>
  <si>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</si>
  <si>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</si>
  <si>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</si>
  <si>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</si>
  <si>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</si>
  <si>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</si>
  <si>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</si>
  <si>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</si>
  <si>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</si>
  <si>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</si>
  <si>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</si>
  <si>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</si>
  <si>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</si>
  <si>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</si>
  <si>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</si>
  <si>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</si>
  <si>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</si>
  <si>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</si>
  <si>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</si>
  <si>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</si>
  <si>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</si>
  <si>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</si>
  <si>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</si>
  <si>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</si>
  <si>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</si>
  <si>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</si>
  <si>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</si>
  <si>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</si>
  <si>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</si>
  <si>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</si>
  <si>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</si>
  <si>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</si>
  <si>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</si>
  <si>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</si>
  <si>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</si>
  <si>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</si>
  <si>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</si>
  <si>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</si>
  <si>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</si>
  <si>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</si>
  <si>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</si>
  <si>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</si>
  <si>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</si>
  <si>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</si>
  <si>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</si>
  <si>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</si>
  <si>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</si>
  <si>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</si>
  <si>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</si>
  <si>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</si>
  <si>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</si>
  <si>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</si>
  <si>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</si>
  <si>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</si>
  <si>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</si>
  <si>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</si>
  <si>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</si>
  <si>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</si>
  <si>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</si>
  <si>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</si>
  <si>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</si>
  <si>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</si>
  <si>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</si>
  <si>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</si>
  <si>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</si>
  <si>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</si>
  <si>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</si>
  <si>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</si>
  <si>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</si>
  <si>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</si>
  <si>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</si>
  <si>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</si>
  <si>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</si>
  <si>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</si>
  <si>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</si>
  <si>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</si>
  <si>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</si>
  <si>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</si>
  <si>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</si>
  <si>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</si>
  <si>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</si>
  <si>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</si>
  <si>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</si>
  <si>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</si>
  <si>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</si>
  <si>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</si>
  <si>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</si>
  <si>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</si>
  <si>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</si>
  <si>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</si>
  <si>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</si>
  <si>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</si>
  <si>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</si>
  <si>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</si>
  <si>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</si>
  <si>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</si>
  <si>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</si>
  <si>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</si>
  <si>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</si>
  <si>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</si>
  <si>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</si>
  <si>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</si>
  <si>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</si>
  <si>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</si>
  <si>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</si>
  <si>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</si>
  <si>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</si>
  <si>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</si>
  <si>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</si>
  <si>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</si>
  <si>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</si>
  <si>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</si>
  <si>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</si>
  <si>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</si>
  <si>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</si>
  <si>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</si>
  <si>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</si>
  <si>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</si>
  <si>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</si>
  <si>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</si>
  <si>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</si>
  <si>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</si>
  <si>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</si>
  <si>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</si>
  <si>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</si>
  <si>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</si>
  <si>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</si>
  <si>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</si>
  <si>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</si>
  <si>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</si>
  <si>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</si>
  <si>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</si>
  <si>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</si>
  <si>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</si>
  <si>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</si>
  <si>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</si>
  <si>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</si>
  <si>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</si>
  <si>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</si>
  <si>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</si>
  <si>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</si>
  <si>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</si>
  <si>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</si>
  <si>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</si>
  <si>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</si>
  <si>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</si>
  <si>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</si>
  <si>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</si>
  <si>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</si>
  <si>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</si>
  <si>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</si>
  <si>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</si>
  <si>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</si>
  <si>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</si>
  <si>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</si>
  <si>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</si>
  <si>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</si>
  <si>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</si>
  <si>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</si>
  <si>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</si>
  <si>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</si>
  <si>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</si>
  <si>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</si>
  <si>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</si>
  <si>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</si>
  <si>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</si>
  <si>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</si>
  <si>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</si>
  <si>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</si>
  <si>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</si>
  <si>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</si>
  <si>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</si>
  <si>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</si>
  <si>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</si>
  <si>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</si>
  <si>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</si>
  <si>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</si>
  <si>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</si>
  <si>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</si>
  <si>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</si>
  <si>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</si>
  <si>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</si>
  <si>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</si>
  <si>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</si>
  <si>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</si>
  <si>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</si>
  <si>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</si>
  <si>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</si>
  <si>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</si>
  <si>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</si>
  <si>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</si>
  <si>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</si>
  <si>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</si>
  <si>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</si>
  <si>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</si>
  <si>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</si>
  <si>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</si>
  <si>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</si>
  <si>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</si>
  <si>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</si>
  <si>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</si>
  <si>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</si>
  <si>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</si>
  <si>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</si>
  <si>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</si>
  <si>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</si>
  <si>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</si>
  <si>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</si>
  <si>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</si>
  <si>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</si>
  <si>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</si>
  <si>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</si>
  <si>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</si>
  <si>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</si>
  <si>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</si>
  <si>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</si>
  <si>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</si>
  <si>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</si>
  <si>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</si>
  <si>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</si>
  <si>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</si>
  <si>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</si>
  <si>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</si>
  <si>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</si>
  <si>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</si>
  <si>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</si>
  <si>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</si>
  <si>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</si>
  <si>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</si>
  <si>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</si>
  <si>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</si>
  <si>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</si>
  <si>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</si>
  <si>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</si>
  <si>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</si>
  <si>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</si>
  <si>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</si>
  <si>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</si>
  <si>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</si>
  <si>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</si>
  <si>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</si>
  <si>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</si>
  <si>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</si>
  <si>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</si>
  <si>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</si>
  <si>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</si>
  <si>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</si>
  <si>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</si>
  <si>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</si>
  <si>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</si>
  <si>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</si>
  <si>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</si>
  <si>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</si>
  <si>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</si>
  <si>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</si>
  <si>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</si>
  <si>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</si>
  <si>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</si>
  <si>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</si>
  <si>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</si>
  <si>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</si>
  <si>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</si>
  <si>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</si>
  <si>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</si>
  <si>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</si>
  <si>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</si>
  <si>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</si>
  <si>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</si>
  <si>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</si>
  <si>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</si>
  <si>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</si>
  <si>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</si>
  <si>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</si>
  <si>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</si>
  <si>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</si>
  <si>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</si>
  <si>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</si>
  <si>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</si>
  <si>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</si>
  <si>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</si>
  <si>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</si>
  <si>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</si>
  <si>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</si>
  <si>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</si>
  <si>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</si>
  <si>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</si>
  <si>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</si>
  <si>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</si>
  <si>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</si>
  <si>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</si>
  <si>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</si>
  <si>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</si>
  <si>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</si>
  <si>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</si>
  <si>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</si>
  <si>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</si>
  <si>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</si>
  <si>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</si>
  <si>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</si>
  <si>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</si>
  <si>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</si>
  <si>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</si>
  <si>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</si>
  <si>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</si>
  <si>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</si>
  <si>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</si>
  <si>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</si>
  <si>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</si>
  <si>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</si>
  <si>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</si>
  <si>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</si>
  <si>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</si>
  <si>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</si>
  <si>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</si>
  <si>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</si>
  <si>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</si>
  <si>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</si>
  <si>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</si>
  <si>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</si>
  <si>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</si>
  <si>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</si>
  <si>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</si>
  <si>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</si>
  <si>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</si>
  <si>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</si>
  <si>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</si>
  <si>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</si>
  <si>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</si>
  <si>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</si>
  <si>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</si>
  <si>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</si>
  <si>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</si>
  <si>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</si>
  <si>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</si>
  <si>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</si>
  <si>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</si>
  <si>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</si>
  <si>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</si>
  <si>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</si>
  <si>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</si>
  <si>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</si>
  <si>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</si>
  <si>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</si>
  <si>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</si>
  <si>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</si>
  <si>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</si>
  <si>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</si>
  <si>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</si>
  <si>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</si>
  <si>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</si>
  <si>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</si>
  <si>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</si>
  <si>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</si>
  <si>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</si>
  <si>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</si>
  <si>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</si>
  <si>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</si>
  <si>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</si>
  <si>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</si>
  <si>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</si>
  <si>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</si>
  <si>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</si>
  <si>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</si>
  <si>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</si>
  <si>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</si>
  <si>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</si>
  <si>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</si>
  <si>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</si>
  <si>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</si>
  <si>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</si>
  <si>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</si>
  <si>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</si>
  <si>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</si>
  <si>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</si>
  <si>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</si>
  <si>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</si>
  <si>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</si>
  <si>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</si>
  <si>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</si>
  <si>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</si>
  <si>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</si>
  <si>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</si>
  <si>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</si>
  <si>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</si>
  <si>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</si>
  <si>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</si>
  <si>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</si>
  <si>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</si>
  <si>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</si>
  <si>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</si>
  <si>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</si>
  <si>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</si>
  <si>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</si>
  <si>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</si>
  <si>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</si>
  <si>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</si>
  <si>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</si>
  <si>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</si>
  <si>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</si>
  <si>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</si>
  <si>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</si>
  <si>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</si>
  <si>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</si>
  <si>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</si>
  <si>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</si>
  <si>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</si>
  <si>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</si>
  <si>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</si>
  <si>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</si>
  <si>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</si>
  <si>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</si>
  <si>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</si>
  <si>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</si>
  <si>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</si>
  <si>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</si>
  <si>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</si>
  <si>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</si>
  <si>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</si>
  <si>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</si>
  <si>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</si>
  <si>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</si>
  <si>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</si>
  <si>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</si>
  <si>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</si>
  <si>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</si>
  <si>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</si>
  <si>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</si>
  <si>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</si>
  <si>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</si>
  <si>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</si>
  <si>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</si>
  <si>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</si>
  <si>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</si>
  <si>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</si>
  <si>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</si>
  <si>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</si>
  <si>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</si>
  <si>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</si>
  <si>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</si>
  <si>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</si>
  <si>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</si>
  <si>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</si>
  <si>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</si>
  <si>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</si>
  <si>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</si>
  <si>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</si>
  <si>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</si>
  <si>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</si>
  <si>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</si>
  <si>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</si>
  <si>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</si>
  <si>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</si>
  <si>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</si>
  <si>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</si>
  <si>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</si>
  <si>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</si>
  <si>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</si>
  <si>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</si>
  <si>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</si>
  <si>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</si>
  <si>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</si>
  <si>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</si>
  <si>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</si>
  <si>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</si>
  <si>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</si>
  <si>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</si>
  <si>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</si>
  <si>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</si>
  <si>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</si>
  <si>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</si>
  <si>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</si>
  <si>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</si>
  <si>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</si>
  <si>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</si>
  <si>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</si>
  <si>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</si>
  <si>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</si>
  <si>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</si>
  <si>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</si>
  <si>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</si>
  <si>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</si>
  <si>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</si>
  <si>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</si>
  <si>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</si>
  <si>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</si>
  <si>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</si>
  <si>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</si>
  <si>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</si>
  <si>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</si>
  <si>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</si>
  <si>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</si>
  <si>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</si>
  <si>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</si>
  <si>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</si>
  <si>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</si>
  <si>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</si>
  <si>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</si>
  <si>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</si>
  <si>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</si>
  <si>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</si>
  <si>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</si>
  <si>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</si>
  <si>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</si>
  <si>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</si>
  <si>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</si>
  <si>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</si>
  <si>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</si>
  <si>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</si>
  <si>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</si>
  <si>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</si>
  <si>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</si>
  <si>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</si>
  <si>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</si>
  <si>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</si>
  <si>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</si>
  <si>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</si>
  <si>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</si>
  <si>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</si>
  <si>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</si>
  <si>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</si>
  <si>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</si>
  <si>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</si>
  <si>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</si>
  <si>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</si>
  <si>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</si>
  <si>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</si>
  <si>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</si>
  <si>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</si>
  <si>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</si>
  <si>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</si>
  <si>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</si>
  <si>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</si>
  <si>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</si>
  <si>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</si>
  <si>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</si>
  <si>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</si>
  <si>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</si>
  <si>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</si>
  <si>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</si>
  <si>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</si>
  <si>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</si>
  <si>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</si>
  <si>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</si>
  <si>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</si>
  <si>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</si>
  <si>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</si>
  <si>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</si>
  <si>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</si>
  <si>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</si>
  <si>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</si>
  <si>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</si>
  <si>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</si>
  <si>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</si>
  <si>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</si>
  <si>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</si>
  <si>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</si>
  <si>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</si>
  <si>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</si>
  <si>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</si>
  <si>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</si>
  <si>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</si>
  <si>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</si>
  <si>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</si>
  <si>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</si>
  <si>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</si>
  <si>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</si>
  <si>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</si>
  <si>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</si>
  <si>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</si>
  <si>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</si>
  <si>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</si>
  <si>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</si>
  <si>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</si>
  <si>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</si>
  <si>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</si>
  <si>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</si>
  <si>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</si>
  <si>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</si>
  <si>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</si>
  <si>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</si>
  <si>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</si>
  <si>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</si>
  <si>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</si>
  <si>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</si>
  <si>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</si>
  <si>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</si>
  <si>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</si>
  <si>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</si>
  <si>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</si>
  <si>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</si>
  <si>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</si>
  <si>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</si>
  <si>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</si>
  <si>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</si>
  <si>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</si>
  <si>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</si>
  <si>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</si>
  <si>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</si>
  <si>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</si>
  <si>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</si>
  <si>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</si>
  <si>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</si>
  <si>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</si>
  <si>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</si>
  <si>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</si>
  <si>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</si>
  <si>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</si>
  <si>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</si>
  <si>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</si>
  <si>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</si>
  <si>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</si>
  <si>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</si>
  <si>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</si>
  <si>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</si>
  <si>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</si>
  <si>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</si>
  <si>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</si>
  <si>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</si>
  <si>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</si>
  <si>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</si>
  <si>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</si>
  <si>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</si>
  <si>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</si>
  <si>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</si>
  <si>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</si>
  <si>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</si>
  <si>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</si>
  <si>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</si>
  <si>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</si>
  <si>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</si>
  <si>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</si>
  <si>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</si>
  <si>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</si>
  <si>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</si>
  <si>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</si>
  <si>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</si>
  <si>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</si>
  <si>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</si>
  <si>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</si>
  <si>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</si>
  <si>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</si>
  <si>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</si>
  <si>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</si>
  <si>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</si>
  <si>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</si>
  <si>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</si>
  <si>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</si>
  <si>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</si>
  <si>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</si>
  <si>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</si>
  <si>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</si>
  <si>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</si>
  <si>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</si>
  <si>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</si>
  <si>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</si>
  <si>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</si>
  <si>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</si>
  <si>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</si>
  <si>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</si>
  <si>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</si>
  <si>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</si>
  <si>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</si>
  <si>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</si>
  <si>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</si>
  <si>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</si>
  <si>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</si>
  <si>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</si>
  <si>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</si>
  <si>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</si>
  <si>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</si>
  <si>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</si>
  <si>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</si>
  <si>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</si>
  <si>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</si>
  <si>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</si>
  <si>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</si>
  <si>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</si>
  <si>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</si>
  <si>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</si>
  <si>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</si>
  <si>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</si>
  <si>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</si>
  <si>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</si>
  <si>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</si>
  <si>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</si>
  <si>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</si>
  <si>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</si>
  <si>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</si>
  <si>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</si>
  <si>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</si>
  <si>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</si>
  <si>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</si>
  <si>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</si>
  <si>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</si>
  <si>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</si>
  <si>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</si>
  <si>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</si>
  <si>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</si>
  <si>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</si>
  <si>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</si>
  <si>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</si>
  <si>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</si>
  <si>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</si>
  <si>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</si>
  <si>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</si>
  <si>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</si>
  <si>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</si>
  <si>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</si>
  <si>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</si>
  <si>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</si>
  <si>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</si>
  <si>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</si>
  <si>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</si>
  <si>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</si>
  <si>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</si>
  <si>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</si>
  <si>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</si>
  <si>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</si>
  <si>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</si>
  <si>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</si>
  <si>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</si>
  <si>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</si>
  <si>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</si>
  <si>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</si>
  <si>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</si>
  <si>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</si>
  <si>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</si>
  <si>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</si>
  <si>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</si>
  <si>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</si>
  <si>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</si>
  <si>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</si>
  <si>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</si>
  <si>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</si>
  <si>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</si>
  <si>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</si>
  <si>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</si>
  <si>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</si>
  <si>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</si>
  <si>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</si>
  <si>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</si>
  <si>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</si>
  <si>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</si>
  <si>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</si>
  <si>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</si>
  <si>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</si>
  <si>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</si>
  <si>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</si>
  <si>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</si>
  <si>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</si>
  <si>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</si>
  <si>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</si>
  <si>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</si>
  <si>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</si>
  <si>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</si>
  <si>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</si>
  <si>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</si>
  <si>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</si>
  <si>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</si>
  <si>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</si>
  <si>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</si>
  <si>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</si>
  <si>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</si>
  <si>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</si>
  <si>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</si>
  <si>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</si>
  <si>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</si>
  <si>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</si>
  <si>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</si>
  <si>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</si>
  <si>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</si>
  <si>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</si>
  <si>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</si>
  <si>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</si>
  <si>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</si>
  <si>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</si>
  <si>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</si>
  <si>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</si>
  <si>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</si>
  <si>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</si>
  <si>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</si>
  <si>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</si>
  <si>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</si>
  <si>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</si>
  <si>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</si>
  <si>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</si>
  <si>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</si>
  <si>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</si>
  <si>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</si>
  <si>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</si>
  <si>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</si>
  <si>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</si>
  <si>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</si>
  <si>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</si>
  <si>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</si>
  <si>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</si>
  <si>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</si>
  <si>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</si>
  <si>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</si>
  <si>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</si>
  <si>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</si>
  <si>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</si>
  <si>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</si>
  <si>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</si>
  <si>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</si>
  <si>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</si>
  <si>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</si>
  <si>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</si>
  <si>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</si>
  <si>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</si>
  <si>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</si>
  <si>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</si>
  <si>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</si>
  <si>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</si>
  <si>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</si>
  <si>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</si>
  <si>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</si>
  <si>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</si>
  <si>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</si>
  <si>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</si>
  <si>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</si>
  <si>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</si>
  <si>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</si>
  <si>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</si>
  <si>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</si>
  <si>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</si>
  <si>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</si>
  <si>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</si>
  <si>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</si>
  <si>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</si>
  <si>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</si>
  <si>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</si>
  <si>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</si>
  <si>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</si>
  <si>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</si>
  <si>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</si>
  <si>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</si>
  <si>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</si>
  <si>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</si>
  <si>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</si>
  <si>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</si>
  <si>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</si>
  <si>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</si>
  <si>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</si>
  <si>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</si>
  <si>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</si>
  <si>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</si>
  <si>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</si>
  <si>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</si>
  <si>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</si>
  <si>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</si>
  <si>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</si>
  <si>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</si>
  <si>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</si>
  <si>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</si>
  <si>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</si>
  <si>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</si>
  <si>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</si>
  <si>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</si>
  <si>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</si>
  <si>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</si>
  <si>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</si>
  <si>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</si>
  <si>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</si>
  <si>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</si>
  <si>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</si>
  <si>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</si>
  <si>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</si>
  <si>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</si>
  <si>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</si>
  <si>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</si>
  <si>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</si>
  <si>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</si>
  <si>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</si>
  <si>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</si>
  <si>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</si>
  <si>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</si>
  <si>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</si>
  <si>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</si>
  <si>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</si>
  <si>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</si>
  <si>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</si>
  <si>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</si>
  <si>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</si>
  <si>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</si>
  <si>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</si>
  <si>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</si>
  <si>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</si>
  <si>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</si>
  <si>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</si>
  <si>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</si>
  <si>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</si>
  <si>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</si>
  <si>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</si>
  <si>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</si>
  <si>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</si>
  <si>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</si>
  <si>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</si>
  <si>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</si>
  <si>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</si>
  <si>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</si>
  <si>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</si>
  <si>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</si>
  <si>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</si>
  <si>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</si>
  <si>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</si>
  <si>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</si>
  <si>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</si>
  <si>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</si>
  <si>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</si>
  <si>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</si>
  <si>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</si>
  <si>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</si>
  <si>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</si>
  <si>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</si>
  <si>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</si>
  <si>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</si>
  <si>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</si>
  <si>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</si>
  <si>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</si>
  <si>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</si>
  <si>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</si>
  <si>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</si>
  <si>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</si>
  <si>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</si>
  <si>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</si>
  <si>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</si>
  <si>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</si>
  <si>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</si>
  <si>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</si>
  <si>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</si>
  <si>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</si>
  <si>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</si>
  <si>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</si>
  <si>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</si>
  <si>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</si>
  <si>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</si>
  <si>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</si>
  <si>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</si>
  <si>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</si>
  <si>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</si>
  <si>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</si>
  <si>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</si>
  <si>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</si>
  <si>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</si>
  <si>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</si>
  <si>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</si>
  <si>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</si>
  <si>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</si>
  <si>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</si>
  <si>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</si>
  <si>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</si>
  <si>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</si>
  <si>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</si>
  <si>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</si>
  <si>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</si>
  <si>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</si>
  <si>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</si>
  <si>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</si>
  <si>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</si>
  <si>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</si>
  <si>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</si>
  <si>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</si>
  <si>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</si>
  <si>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</si>
  <si>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</si>
  <si>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</si>
  <si>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</si>
  <si>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</si>
  <si>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</si>
  <si>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</si>
  <si>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</si>
  <si>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</si>
  <si>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</si>
  <si>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</si>
  <si>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</si>
  <si>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</si>
  <si>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</si>
  <si>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</si>
  <si>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</si>
  <si>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</si>
  <si>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</si>
  <si>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</si>
  <si>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</si>
  <si>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</si>
  <si>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</si>
  <si>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</si>
  <si>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</si>
  <si>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</si>
  <si>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</si>
  <si>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</si>
  <si>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</si>
  <si>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</si>
  <si>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</si>
  <si>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</si>
  <si>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</si>
  <si>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</si>
  <si>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</si>
  <si>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</si>
  <si>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</si>
  <si>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</si>
  <si>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</si>
  <si>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</si>
  <si>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</si>
  <si>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</si>
  <si>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</si>
  <si>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</si>
  <si>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</si>
  <si>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</si>
  <si>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</si>
  <si>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</si>
  <si>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</si>
  <si>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</si>
  <si>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</si>
  <si>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</si>
  <si>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</si>
  <si>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</si>
  <si>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</si>
  <si>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</si>
  <si>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</si>
  <si>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</si>
  <si>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</si>
  <si>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</si>
  <si>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</si>
  <si>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</si>
  <si>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</si>
  <si>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</si>
  <si>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</si>
  <si>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</si>
  <si>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</si>
  <si>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</si>
  <si>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</si>
  <si>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</si>
  <si>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</si>
  <si>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</si>
  <si>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</si>
  <si>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</si>
  <si>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</si>
  <si>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</si>
  <si>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</si>
  <si>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</si>
  <si>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</si>
  <si>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</si>
  <si>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</si>
  <si>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</si>
  <si>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</si>
  <si>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</si>
  <si>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</si>
  <si>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</si>
  <si>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</si>
  <si>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</si>
  <si>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</si>
  <si>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</si>
  <si>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</si>
  <si>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</si>
  <si>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</si>
  <si>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</si>
  <si>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</si>
  <si>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</si>
  <si>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</si>
  <si>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</si>
  <si>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</si>
  <si>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</si>
  <si>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</si>
  <si>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</si>
  <si>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</si>
  <si>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</si>
  <si>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</si>
  <si>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</si>
  <si>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</si>
  <si>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</si>
  <si>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</si>
  <si>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</si>
  <si>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</si>
  <si>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</si>
  <si>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</si>
  <si>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</si>
  <si>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</si>
  <si>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</si>
  <si>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</si>
  <si>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</si>
  <si>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</si>
  <si>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</si>
  <si>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</si>
  <si>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</si>
  <si>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</si>
  <si>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</si>
  <si>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</si>
  <si>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</si>
  <si>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</si>
  <si>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</si>
  <si>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</si>
  <si>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</si>
  <si>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</si>
  <si>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</si>
  <si>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</si>
  <si>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</si>
  <si>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</si>
  <si>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</si>
  <si>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</si>
  <si>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</si>
  <si>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</si>
  <si>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</si>
  <si>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</si>
  <si>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</si>
  <si>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</si>
  <si>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</si>
  <si>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</si>
  <si>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</si>
  <si>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</si>
  <si>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</si>
  <si>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</si>
  <si>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</si>
  <si>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</si>
  <si>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</si>
  <si>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</si>
  <si>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</si>
  <si>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</si>
  <si>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</si>
  <si>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</si>
  <si>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</si>
  <si>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</si>
  <si>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</si>
  <si>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</si>
  <si>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</si>
  <si>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</si>
  <si>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</si>
  <si>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</si>
  <si>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</si>
  <si>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</si>
  <si>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</si>
  <si>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</si>
  <si>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</si>
  <si>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</si>
  <si>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</si>
  <si>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</si>
  <si>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</si>
  <si>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</si>
  <si>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</si>
  <si>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</si>
  <si>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</si>
  <si>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</si>
  <si>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</si>
  <si>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</si>
  <si>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</si>
  <si>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</si>
  <si>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</si>
  <si>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</si>
  <si>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</si>
  <si>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</si>
  <si>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</si>
  <si>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</si>
  <si>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</si>
  <si>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</si>
  <si>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</si>
  <si>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</si>
  <si>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</si>
  <si>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</si>
  <si>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</si>
  <si>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</si>
  <si>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</si>
  <si>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</si>
  <si>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</si>
  <si>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</si>
  <si>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</si>
  <si>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</si>
  <si>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</si>
  <si>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</si>
  <si>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</si>
  <si>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</si>
  <si>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</si>
  <si>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</si>
  <si>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</si>
  <si>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</si>
  <si>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</si>
  <si>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</si>
  <si>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</si>
  <si>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</si>
  <si>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</si>
  <si>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</si>
  <si>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</si>
  <si>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</si>
  <si>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</si>
  <si>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</si>
  <si>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</si>
  <si>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</si>
  <si>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</si>
  <si>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</si>
  <si>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</si>
  <si>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</si>
  <si>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</si>
  <si>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</si>
  <si>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</si>
  <si>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</si>
  <si>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</si>
  <si>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</si>
  <si>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</si>
  <si>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</si>
  <si>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</si>
  <si>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</si>
  <si>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</si>
  <si>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</si>
  <si>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</si>
  <si>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</si>
  <si>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</si>
  <si>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</si>
  <si>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</si>
  <si>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</si>
  <si>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</si>
  <si>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</si>
  <si>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</si>
  <si>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</si>
  <si>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</si>
  <si>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</si>
  <si>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</si>
  <si>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</si>
  <si>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</si>
  <si>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</si>
  <si>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</si>
  <si>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</si>
  <si>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</si>
  <si>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</si>
  <si>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</si>
  <si>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</si>
  <si>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</si>
  <si>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</si>
  <si>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</si>
  <si>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</si>
  <si>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</si>
  <si>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</si>
  <si>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</si>
  <si>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</si>
  <si>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</si>
  <si>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</si>
  <si>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</si>
  <si>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</si>
  <si>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</si>
  <si>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</si>
  <si>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</si>
  <si>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</si>
  <si>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</si>
  <si>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</si>
  <si>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</si>
  <si>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</si>
  <si>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</si>
  <si>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</si>
  <si>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</si>
  <si>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</si>
  <si>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</si>
  <si>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</si>
  <si>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</si>
  <si>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</si>
  <si>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</si>
  <si>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</si>
  <si>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</si>
  <si>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</si>
  <si>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</si>
  <si>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</si>
  <si>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</si>
  <si>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</si>
  <si>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</si>
  <si>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</si>
  <si>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</si>
  <si>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</si>
  <si>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</si>
  <si>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</si>
  <si>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</si>
  <si>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</si>
  <si>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</si>
  <si>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</si>
  <si>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</si>
  <si>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</si>
  <si>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</si>
  <si>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</si>
  <si>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</si>
  <si>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</si>
  <si>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</si>
  <si>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</si>
  <si>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</si>
  <si>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</si>
  <si>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</si>
  <si>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</si>
  <si>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</si>
  <si>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</si>
  <si>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</si>
  <si>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</si>
  <si>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</si>
  <si>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</si>
  <si>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</si>
  <si>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</si>
  <si>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</si>
  <si>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</si>
  <si>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</si>
  <si>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</si>
  <si>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</si>
  <si>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</si>
  <si>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</si>
  <si>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</si>
  <si>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</si>
  <si>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</si>
  <si>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</si>
  <si>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</si>
  <si>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</si>
  <si>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</si>
  <si>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</si>
  <si>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</si>
  <si>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</si>
  <si>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</si>
  <si>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</si>
  <si>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</si>
  <si>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</si>
  <si>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</si>
  <si>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</si>
  <si>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</si>
  <si>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</si>
  <si>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</si>
  <si>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</si>
  <si>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</si>
  <si>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</si>
  <si>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</si>
  <si>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</si>
  <si>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</si>
  <si>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</si>
  <si>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</si>
  <si>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</si>
  <si>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</si>
  <si>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</si>
  <si>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</si>
  <si>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</si>
  <si>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</si>
  <si>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</si>
  <si>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</si>
  <si>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</si>
  <si>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</si>
  <si>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</si>
  <si>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</si>
  <si>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</si>
  <si>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</si>
  <si>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</si>
  <si>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</si>
  <si>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</si>
  <si>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</si>
  <si>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</si>
  <si>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</si>
  <si>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</si>
  <si>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</si>
  <si>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</si>
  <si>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</si>
  <si>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</si>
  <si>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</si>
  <si>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</si>
  <si>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</si>
  <si>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</si>
  <si>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</si>
  <si>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</si>
  <si>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</si>
  <si>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</si>
  <si>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</si>
  <si>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</si>
  <si>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</si>
  <si>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</si>
  <si>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</si>
  <si>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</si>
  <si>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</si>
  <si>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</si>
  <si>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</si>
  <si>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</si>
  <si>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</si>
  <si>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</si>
  <si>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</si>
  <si>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</si>
  <si>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</si>
  <si>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</si>
  <si>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</si>
  <si>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</si>
  <si>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</si>
  <si>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</si>
  <si>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</si>
  <si>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</si>
  <si>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</si>
  <si>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</si>
  <si>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</si>
  <si>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</si>
  <si>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</si>
  <si>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</si>
  <si>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</si>
  <si>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</si>
  <si>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</si>
  <si>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</si>
  <si>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</si>
  <si>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</si>
  <si>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</si>
  <si>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</si>
  <si>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</si>
  <si>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</si>
  <si>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</si>
  <si>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</si>
  <si>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</si>
  <si>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</si>
  <si>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</si>
  <si>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</si>
  <si>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</si>
  <si>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</si>
  <si>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</si>
  <si>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</si>
  <si>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</si>
  <si>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</si>
  <si>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</si>
  <si>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</si>
  <si>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</si>
  <si>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</si>
  <si>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</si>
  <si>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</si>
  <si>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</si>
  <si>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</si>
  <si>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</si>
  <si>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</si>
  <si>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</si>
  <si>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</si>
  <si>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</si>
  <si>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</si>
  <si>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</si>
  <si>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</si>
  <si>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</si>
  <si>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</si>
  <si>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</si>
  <si>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</si>
  <si>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</si>
  <si>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</si>
  <si>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</si>
  <si>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</si>
  <si>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</si>
  <si>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</si>
  <si>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</si>
  <si>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</si>
  <si>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</si>
  <si>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</si>
  <si>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</si>
  <si>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</si>
  <si>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</si>
  <si>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</si>
  <si>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</si>
  <si>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</si>
  <si>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</si>
  <si>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</si>
  <si>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</si>
  <si>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</si>
  <si>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</si>
  <si>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</si>
  <si>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</si>
  <si>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</si>
  <si>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</si>
  <si>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</si>
  <si>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</si>
  <si>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</si>
  <si>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</si>
  <si>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</si>
  <si>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</si>
  <si>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</si>
  <si>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</si>
  <si>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</si>
  <si>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</si>
  <si>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</si>
  <si>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</si>
  <si>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</si>
  <si>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</si>
  <si>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</si>
  <si>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</si>
  <si>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</si>
  <si>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</si>
  <si>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</si>
  <si>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</si>
  <si>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</si>
  <si>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</si>
  <si>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</si>
  <si>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</si>
  <si>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</si>
  <si>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</si>
  <si>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</si>
  <si>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</si>
  <si>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</si>
  <si>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</si>
  <si>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</si>
  <si>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</si>
  <si>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</si>
  <si>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</si>
  <si>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</si>
  <si>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</si>
  <si>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</si>
  <si>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</si>
  <si>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</si>
  <si>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</si>
  <si>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</si>
  <si>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</si>
  <si>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</si>
  <si>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</si>
  <si>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</si>
  <si>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</si>
  <si>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</si>
  <si>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</si>
  <si>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</si>
  <si>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</si>
  <si>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</si>
  <si>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</si>
  <si>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</si>
  <si>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</si>
  <si>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</si>
  <si>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</si>
  <si>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</si>
  <si>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</si>
  <si>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</si>
  <si>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</si>
  <si>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</si>
  <si>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</si>
  <si>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</si>
  <si>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</si>
  <si>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</si>
  <si>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</si>
  <si>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</si>
  <si>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</si>
  <si>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</si>
  <si>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</si>
  <si>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</si>
  <si>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</si>
  <si>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</si>
  <si>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</si>
  <si>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</si>
  <si>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</si>
  <si>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</si>
  <si>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</si>
  <si>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</si>
  <si>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</si>
  <si>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</si>
  <si>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</si>
  <si>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</si>
  <si>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</si>
  <si>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</si>
  <si>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</si>
  <si>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</si>
  <si>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</si>
  <si>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</si>
  <si>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</si>
  <si>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</si>
  <si>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</si>
  <si>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</si>
  <si>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</si>
  <si>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</si>
  <si>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</si>
  <si>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</si>
  <si>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</si>
  <si>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</si>
  <si>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</si>
  <si>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</si>
  <si>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</si>
  <si>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</si>
  <si>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</si>
  <si>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</si>
  <si>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</si>
  <si>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</si>
  <si>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</si>
  <si>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</si>
  <si>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</si>
  <si>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</si>
  <si>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</si>
  <si>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</si>
  <si>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</si>
  <si>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</si>
  <si>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</si>
  <si>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</si>
  <si>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</si>
  <si>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</si>
  <si>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</si>
  <si>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</si>
  <si>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</si>
  <si>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</si>
  <si>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</si>
  <si>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</si>
  <si>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</si>
  <si>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</si>
  <si>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</si>
  <si>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</si>
  <si>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</si>
  <si>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</si>
  <si>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</si>
  <si>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</si>
  <si>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</si>
  <si>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</si>
  <si>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</si>
  <si>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</si>
  <si>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</si>
  <si>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</si>
  <si>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</si>
  <si>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</si>
  <si>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</si>
  <si>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</si>
  <si>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</si>
  <si>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</si>
  <si>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</si>
  <si>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</si>
  <si>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</si>
  <si>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</si>
  <si>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</si>
  <si>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</si>
  <si>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</si>
  <si>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</si>
  <si>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</si>
  <si>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</si>
  <si>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</si>
  <si>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</si>
  <si>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</si>
  <si>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</si>
  <si>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</si>
  <si>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</si>
  <si>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</si>
  <si>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</si>
  <si>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</si>
  <si>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</si>
  <si>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</si>
  <si>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</si>
  <si>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</si>
  <si>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</si>
  <si>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</si>
  <si>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</si>
  <si>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</si>
  <si>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</si>
  <si>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</si>
  <si>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</si>
  <si>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</si>
  <si>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</si>
  <si>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</si>
  <si>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</si>
  <si>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</si>
  <si>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</si>
  <si>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</si>
  <si>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</si>
  <si>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</si>
  <si>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</si>
  <si>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</si>
  <si>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</si>
  <si>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</si>
  <si>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</si>
  <si>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</si>
  <si>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</si>
  <si>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</si>
  <si>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</si>
  <si>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</si>
  <si>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</si>
  <si>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</si>
  <si>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</si>
  <si>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</si>
  <si>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</si>
  <si>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</si>
  <si>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</si>
  <si>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</si>
  <si>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</si>
  <si>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</si>
  <si>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</si>
  <si>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</si>
  <si>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</si>
  <si>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</si>
  <si>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</si>
  <si>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</si>
  <si>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</si>
  <si>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</si>
  <si>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</si>
  <si>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</si>
  <si>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</si>
  <si>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</si>
  <si>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</si>
  <si>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</si>
  <si>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</si>
  <si>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</si>
  <si>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</si>
  <si>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</si>
  <si>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</si>
  <si>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</si>
  <si>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</si>
  <si>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</si>
  <si>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</si>
  <si>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</si>
  <si>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</si>
  <si>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</si>
  <si>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</si>
  <si>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</si>
  <si>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</si>
  <si>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</si>
  <si>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</si>
  <si>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</si>
  <si>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</si>
  <si>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</si>
  <si>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</si>
  <si>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</si>
  <si>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</si>
  <si>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</si>
  <si>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</si>
  <si>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</si>
  <si>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</si>
  <si>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</si>
  <si>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</si>
  <si>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</si>
  <si>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</si>
  <si>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</si>
  <si>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</si>
  <si>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</si>
  <si>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</si>
  <si>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</si>
  <si>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</si>
  <si>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</si>
  <si>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</si>
  <si>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</si>
  <si>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</si>
  <si>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</si>
  <si>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</si>
  <si>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</si>
  <si>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</si>
  <si>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</si>
  <si>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</si>
  <si>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</si>
  <si>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</si>
  <si>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</si>
  <si>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</si>
  <si>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</si>
  <si>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</si>
  <si>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</si>
  <si>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</si>
  <si>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</si>
  <si>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</si>
  <si>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</si>
  <si>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</si>
  <si>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</si>
  <si>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</si>
  <si>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</si>
  <si>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</si>
  <si>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</si>
  <si>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</si>
  <si>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</si>
  <si>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</si>
  <si>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</si>
  <si>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</si>
  <si>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</si>
  <si>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</si>
  <si>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</si>
  <si>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</si>
  <si>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</si>
  <si>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</si>
  <si>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</si>
  <si>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</si>
  <si>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</si>
  <si>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</si>
  <si>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</si>
  <si>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</si>
  <si>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</si>
  <si>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</si>
  <si>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</si>
  <si>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</si>
  <si>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</si>
  <si>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</si>
  <si>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</si>
  <si>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</si>
  <si>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</si>
  <si>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</si>
  <si>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</si>
  <si>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</si>
  <si>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</si>
  <si>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</si>
  <si>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</si>
  <si>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</si>
  <si>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</si>
  <si>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</si>
  <si>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</si>
  <si>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</si>
  <si>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</si>
  <si>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</si>
  <si>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</si>
  <si>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</si>
  <si>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</si>
  <si>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</si>
  <si>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</si>
  <si>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</si>
  <si>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</si>
  <si>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</si>
  <si>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</si>
  <si>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</si>
  <si>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</si>
  <si>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</si>
  <si>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</si>
  <si>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</si>
  <si>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</si>
  <si>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</si>
  <si>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</si>
  <si>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</si>
  <si>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</si>
  <si>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</si>
  <si>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</si>
  <si>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</si>
  <si>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</si>
  <si>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</si>
  <si>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</si>
  <si>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</si>
  <si>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</si>
  <si>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</si>
  <si>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</si>
  <si>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</si>
  <si>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</si>
  <si>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</si>
  <si>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</si>
  <si>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</si>
  <si>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</si>
  <si>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</si>
  <si>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</si>
  <si>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</si>
  <si>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</si>
  <si>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</si>
  <si>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</si>
  <si>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</si>
  <si>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</si>
  <si>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</si>
  <si>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</si>
  <si>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</si>
  <si>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</si>
  <si>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</si>
  <si>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</si>
  <si>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</si>
  <si>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</si>
  <si>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</si>
  <si>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</si>
  <si>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</si>
  <si>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</si>
  <si>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</si>
  <si>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</si>
  <si>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</si>
  <si>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</si>
  <si>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</si>
  <si>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</si>
  <si>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</si>
  <si>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</si>
  <si>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</si>
  <si>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</si>
  <si>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</si>
  <si>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</si>
  <si>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</si>
  <si>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</si>
  <si>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</si>
  <si>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</si>
  <si>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</si>
  <si>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</si>
  <si>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</si>
  <si>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</si>
  <si>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</si>
  <si>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</si>
  <si>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</si>
  <si>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</si>
  <si>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</si>
  <si>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</si>
  <si>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</si>
  <si>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</si>
  <si>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</si>
  <si>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</si>
  <si>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</si>
  <si>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</si>
  <si>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</si>
  <si>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</si>
  <si>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</si>
  <si>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</si>
  <si>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</si>
  <si>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</si>
  <si>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</si>
  <si>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</si>
  <si>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</si>
  <si>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</si>
  <si>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</si>
  <si>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</si>
  <si>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</si>
  <si>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</si>
  <si>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</si>
  <si>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</si>
  <si>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</si>
  <si>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</si>
  <si>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</si>
  <si>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</si>
  <si>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</si>
  <si>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</si>
  <si>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</si>
  <si>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</si>
  <si>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</si>
  <si>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</si>
  <si>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</si>
  <si>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</si>
  <si>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</si>
  <si>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</si>
  <si>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</si>
  <si>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</si>
  <si>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</si>
  <si>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</si>
  <si>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</si>
  <si>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</si>
  <si>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</si>
  <si>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</si>
  <si>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</si>
  <si>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</si>
  <si>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</si>
  <si>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</si>
  <si>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</si>
  <si>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</si>
  <si>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</si>
  <si>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</si>
  <si>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</si>
  <si>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</si>
  <si>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</si>
  <si>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</si>
  <si>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</si>
  <si>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</si>
  <si>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</si>
  <si>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</si>
  <si>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</si>
  <si>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</si>
  <si>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</si>
  <si>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</si>
  <si>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</si>
  <si>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</si>
  <si>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</si>
  <si>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</si>
  <si>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</si>
  <si>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</si>
  <si>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</si>
  <si>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</si>
  <si>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</si>
  <si>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</si>
  <si>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</si>
  <si>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</si>
  <si>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</si>
  <si>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</si>
  <si>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</si>
  <si>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</si>
  <si>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</si>
  <si>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</si>
  <si>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</si>
  <si>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</si>
  <si>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</si>
  <si>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</si>
  <si>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</si>
  <si>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</si>
  <si>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</si>
  <si>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</si>
  <si>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</si>
  <si>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</si>
  <si>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</si>
  <si>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</si>
  <si>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</si>
  <si>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</si>
  <si>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</si>
  <si>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</si>
  <si>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</si>
  <si>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</si>
  <si>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</si>
  <si>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</si>
  <si>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</si>
  <si>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</si>
  <si>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</si>
  <si>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</si>
  <si>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</si>
  <si>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</si>
  <si>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</si>
  <si>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</si>
  <si>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</si>
  <si>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</si>
  <si>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</si>
  <si>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</si>
  <si>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</si>
  <si>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</si>
  <si>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</si>
  <si>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</si>
  <si>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</si>
  <si>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</si>
  <si>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</si>
  <si>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</si>
  <si>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</si>
  <si>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</si>
  <si>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</si>
  <si>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</si>
  <si>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</si>
  <si>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</si>
  <si>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</si>
  <si>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</si>
  <si>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</si>
  <si>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</si>
  <si>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</si>
  <si>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</si>
  <si>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</si>
  <si>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</si>
  <si>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</si>
  <si>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</si>
  <si>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</si>
  <si>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</si>
  <si>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</si>
  <si>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</si>
  <si>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</si>
  <si>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</si>
  <si>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</si>
  <si>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</si>
  <si>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</si>
  <si>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</si>
  <si>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</si>
  <si>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</si>
  <si>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</si>
  <si>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</si>
  <si>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</si>
  <si>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</si>
  <si>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</si>
  <si>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</si>
  <si>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</si>
  <si>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</si>
  <si>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</si>
  <si>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</si>
  <si>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</si>
  <si>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</si>
  <si>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</si>
  <si>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</si>
  <si>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</si>
  <si>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</si>
  <si>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</si>
  <si>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</si>
  <si>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</si>
  <si>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</si>
  <si>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</si>
  <si>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</si>
  <si>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</si>
  <si>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</si>
  <si>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</si>
  <si>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</si>
  <si>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</si>
  <si>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</si>
  <si>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</si>
  <si>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</si>
  <si>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</si>
  <si>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</si>
  <si>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</si>
  <si>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</si>
  <si>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</si>
  <si>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</si>
  <si>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</si>
  <si>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</si>
  <si>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</si>
  <si>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</si>
  <si>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</si>
  <si>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</si>
  <si>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</si>
  <si>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</si>
  <si>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</si>
  <si>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</si>
  <si>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</si>
  <si>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</si>
  <si>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</si>
  <si>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</si>
  <si>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</si>
  <si>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</si>
  <si>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</si>
  <si>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</si>
  <si>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</si>
  <si>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</si>
  <si>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</si>
  <si>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</si>
  <si>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</si>
  <si>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</si>
  <si>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</si>
  <si>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</si>
  <si>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</si>
  <si>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</si>
  <si>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</si>
  <si>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</si>
  <si>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</si>
  <si>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</si>
  <si>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</si>
  <si>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</si>
  <si>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</si>
  <si>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</si>
  <si>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</si>
  <si>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</si>
  <si>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</si>
  <si>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</si>
  <si>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</si>
  <si>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</si>
  <si>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</si>
  <si>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</si>
  <si>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</si>
  <si>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</si>
  <si>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</si>
  <si>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</si>
  <si>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</si>
  <si>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</si>
  <si>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</si>
  <si>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</si>
  <si>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</si>
  <si>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</si>
  <si>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</si>
  <si>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</si>
  <si>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</si>
  <si>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</si>
  <si>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</si>
  <si>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</si>
  <si>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</si>
  <si>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</si>
  <si>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</si>
  <si>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</si>
  <si>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</si>
  <si>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</si>
  <si>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</si>
  <si>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</si>
  <si>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</si>
  <si>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</si>
  <si>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</si>
  <si>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</si>
  <si>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</si>
  <si>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</si>
  <si>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</si>
  <si>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</si>
  <si>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</si>
  <si>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</si>
  <si>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</si>
  <si>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</si>
  <si>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</si>
  <si>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</si>
  <si>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</si>
  <si>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</si>
  <si>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</si>
  <si>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</si>
  <si>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</si>
  <si>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</si>
  <si>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</si>
  <si>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</si>
  <si>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</si>
  <si>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</si>
  <si>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</si>
  <si>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</si>
  <si>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</si>
  <si>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</si>
  <si>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</si>
  <si>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</si>
  <si>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</si>
  <si>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</si>
  <si>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</si>
  <si>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</si>
  <si>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</si>
  <si>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</si>
  <si>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</si>
  <si>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</si>
  <si>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</si>
  <si>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</si>
  <si>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</si>
  <si>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</si>
  <si>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</si>
  <si>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</si>
  <si>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</si>
  <si>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</si>
  <si>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</si>
  <si>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</si>
  <si>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</si>
  <si>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</si>
  <si>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</si>
  <si>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</si>
  <si>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</si>
  <si>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</si>
  <si>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</si>
  <si>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</si>
  <si>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</si>
  <si>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</si>
  <si>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</si>
  <si>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</si>
  <si>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</si>
  <si>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</si>
  <si>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</si>
  <si>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</si>
  <si>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</si>
  <si>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</si>
  <si>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</si>
  <si>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</si>
  <si>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</si>
  <si>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</si>
  <si>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</si>
  <si>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</si>
  <si>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</si>
  <si>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</si>
  <si>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</si>
  <si>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</si>
  <si>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</si>
  <si>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</si>
  <si>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</si>
  <si>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</si>
  <si>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</si>
  <si>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</si>
  <si>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</si>
  <si>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</si>
  <si>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</si>
  <si>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</si>
  <si>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</si>
  <si>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</si>
  <si>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</si>
  <si>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</si>
  <si>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</si>
  <si>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</si>
  <si>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</si>
  <si>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</si>
  <si>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</si>
  <si>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</si>
  <si>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</si>
  <si>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</si>
  <si>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</si>
  <si>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</si>
  <si>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</si>
  <si>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</si>
  <si>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</si>
  <si>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</si>
  <si>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</si>
  <si>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</si>
  <si>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</si>
  <si>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</si>
  <si>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</si>
  <si>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</si>
  <si>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</si>
  <si>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</si>
  <si>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</si>
  <si>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</si>
  <si>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</si>
  <si>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</si>
  <si>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</si>
  <si>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</si>
  <si>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</si>
  <si>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</si>
  <si>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</si>
  <si>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</si>
  <si>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</si>
  <si>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</si>
  <si>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</si>
  <si>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</si>
  <si>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</si>
  <si>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</si>
  <si>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</si>
  <si>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</si>
  <si>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</si>
  <si>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</si>
  <si>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</si>
  <si>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</si>
  <si>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</si>
  <si>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</si>
  <si>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</si>
  <si>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</si>
  <si>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</si>
  <si>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</si>
  <si>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</si>
  <si>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</si>
  <si>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</si>
  <si>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</si>
  <si>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</si>
  <si>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</si>
  <si>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</si>
  <si>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</si>
  <si>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</si>
  <si>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</si>
  <si>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</si>
  <si>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</si>
  <si>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</si>
  <si>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</si>
  <si>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</si>
  <si>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</si>
  <si>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</si>
  <si>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</si>
  <si>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</si>
  <si>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</si>
  <si>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</si>
  <si>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</si>
  <si>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</si>
  <si>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</si>
  <si>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</si>
  <si>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</si>
  <si>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</si>
  <si>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</si>
  <si>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</si>
  <si>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</si>
  <si>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</si>
  <si>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</si>
  <si>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</si>
  <si>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</si>
  <si>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</si>
  <si>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</si>
  <si>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</si>
  <si>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</si>
  <si>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</si>
  <si>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</si>
  <si>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</si>
  <si>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</si>
  <si>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</si>
  <si>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</si>
  <si>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</si>
  <si>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</si>
  <si>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</si>
  <si>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</si>
  <si>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</si>
  <si>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</si>
  <si>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</si>
  <si>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</si>
  <si>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</si>
  <si>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</si>
  <si>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</si>
  <si>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</si>
  <si>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</si>
  <si>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</si>
  <si>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</si>
  <si>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</si>
  <si>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</si>
  <si>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</si>
  <si>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</si>
  <si>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</si>
  <si>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</si>
  <si>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</si>
  <si>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</si>
  <si>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</si>
  <si>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</si>
  <si>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</si>
  <si>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</si>
  <si>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</si>
  <si>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</si>
  <si>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</si>
  <si>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</si>
  <si>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</si>
  <si>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</si>
  <si>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</si>
  <si>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</si>
  <si>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</si>
  <si>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</si>
  <si>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</si>
  <si>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</si>
  <si>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</si>
  <si>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</si>
  <si>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</si>
  <si>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</si>
  <si>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</si>
  <si>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</si>
  <si>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</si>
  <si>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</si>
  <si>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</si>
  <si>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</si>
  <si>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</si>
  <si>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</si>
  <si>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</si>
  <si>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</si>
  <si>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</si>
  <si>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</si>
  <si>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</si>
  <si>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</si>
  <si>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</si>
  <si>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</si>
  <si>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</si>
  <si>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</si>
  <si>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</si>
  <si>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</si>
  <si>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</si>
  <si>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</si>
  <si>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</si>
  <si>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</si>
  <si>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</si>
  <si>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</si>
  <si>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</si>
  <si>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</si>
  <si>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</si>
  <si>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</si>
  <si>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</si>
  <si>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</si>
  <si>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</si>
  <si>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</si>
  <si>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</si>
  <si>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</si>
  <si>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</si>
  <si>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</si>
  <si>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</si>
  <si>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</si>
  <si>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</si>
  <si>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</si>
  <si>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</si>
  <si>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</si>
  <si>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</si>
  <si>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</si>
  <si>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</si>
  <si>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</si>
  <si>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</si>
  <si>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</si>
  <si>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</si>
  <si>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</si>
  <si>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</si>
  <si>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</si>
  <si>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</si>
  <si>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</si>
  <si>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</si>
  <si>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</si>
  <si>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</si>
  <si>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</si>
  <si>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</si>
  <si>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</si>
  <si>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</si>
  <si>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</si>
  <si>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</si>
  <si>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</si>
  <si>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</si>
  <si>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</si>
  <si>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</si>
  <si>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</si>
  <si>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</si>
  <si>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</si>
  <si>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</si>
  <si>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</si>
  <si>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</si>
  <si>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</si>
  <si>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</si>
  <si>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</si>
  <si>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</si>
  <si>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</si>
  <si>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</si>
  <si>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</si>
  <si>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</si>
  <si>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</si>
  <si>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</si>
  <si>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</si>
  <si>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</si>
  <si>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</si>
  <si>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</si>
  <si>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</si>
  <si>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</si>
  <si>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</si>
  <si>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</si>
  <si>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</si>
  <si>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</si>
  <si>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</si>
  <si>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</si>
  <si>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</si>
  <si>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</si>
  <si>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</si>
  <si>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</si>
  <si>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</si>
  <si>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</si>
  <si>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</si>
  <si>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</si>
  <si>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</si>
  <si>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</si>
  <si>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</si>
  <si>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</si>
  <si>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</si>
  <si>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</si>
  <si>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</si>
  <si>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</si>
  <si>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</si>
  <si>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</si>
  <si>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</si>
  <si>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</si>
  <si>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</si>
  <si>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</si>
  <si>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</si>
  <si>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</si>
  <si>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</si>
  <si>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</si>
  <si>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</si>
  <si>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</si>
  <si>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</si>
  <si>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</si>
  <si>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</si>
  <si>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</si>
  <si>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</si>
  <si>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</si>
  <si>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</si>
  <si>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</si>
  <si>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</si>
  <si>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</si>
  <si>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</si>
  <si>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</si>
  <si>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</si>
  <si>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</si>
  <si>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</si>
  <si>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</si>
  <si>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</si>
  <si>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</si>
  <si>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</si>
  <si>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</si>
  <si>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</si>
  <si>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</si>
  <si>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</si>
  <si>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</si>
  <si>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</si>
  <si>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</si>
  <si>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</si>
  <si>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</si>
  <si>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</si>
  <si>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</si>
  <si>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</si>
  <si>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</si>
  <si>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</si>
  <si>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</si>
  <si>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</si>
  <si>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</si>
  <si>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</si>
  <si>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</si>
  <si>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</si>
  <si>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</si>
  <si>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</si>
  <si>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</si>
  <si>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</si>
  <si>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</si>
  <si>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</si>
  <si>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</si>
  <si>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</si>
  <si>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</si>
  <si>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</si>
  <si>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</si>
  <si>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</si>
  <si>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</si>
  <si>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</si>
  <si>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</si>
  <si>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</si>
  <si>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</si>
  <si>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</si>
  <si>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</si>
  <si>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</si>
  <si>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</si>
  <si>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</si>
  <si>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</si>
  <si>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</si>
  <si>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</si>
  <si>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</si>
  <si>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</si>
  <si>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</si>
  <si>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</si>
  <si>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</si>
  <si>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</si>
  <si>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</si>
  <si>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</si>
  <si>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</si>
  <si>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</si>
  <si>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</si>
  <si>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</si>
  <si>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</si>
  <si>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</si>
  <si>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</si>
  <si>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</si>
  <si>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</si>
  <si>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</si>
  <si>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</si>
  <si>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</si>
  <si>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</si>
  <si>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</si>
  <si>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</si>
  <si>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</si>
  <si>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</si>
  <si>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</si>
  <si>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</si>
  <si>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</si>
  <si>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</si>
  <si>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</si>
  <si>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</si>
  <si>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</si>
  <si>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</si>
  <si>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</si>
  <si>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</si>
  <si>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</si>
  <si>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</si>
  <si>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</si>
  <si>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</si>
  <si>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</si>
  <si>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</si>
  <si>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</si>
  <si>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</si>
  <si>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</si>
  <si>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</si>
  <si>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</si>
  <si>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</si>
  <si>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</si>
  <si>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</si>
  <si>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</si>
  <si>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</si>
  <si>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</si>
  <si>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</si>
  <si>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</si>
  <si>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</si>
  <si>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</si>
  <si>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</si>
  <si>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</si>
  <si>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</si>
  <si>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</si>
  <si>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</si>
  <si>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</si>
  <si>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</si>
  <si>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</si>
  <si>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</si>
  <si>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</si>
  <si>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</si>
  <si>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</si>
  <si>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</si>
  <si>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</si>
  <si>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</si>
  <si>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</si>
  <si>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</si>
  <si>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</si>
  <si>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</si>
  <si>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</si>
  <si>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</si>
  <si>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</si>
  <si>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</si>
  <si>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</si>
  <si>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</si>
  <si>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</si>
  <si>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</si>
  <si>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</si>
  <si>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</si>
  <si>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</si>
  <si>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</si>
  <si>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</si>
  <si>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</si>
  <si>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</si>
  <si>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</si>
  <si>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</si>
  <si>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</si>
  <si>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</si>
  <si>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</si>
  <si>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</si>
  <si>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</si>
  <si>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</si>
  <si>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</si>
  <si>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</si>
  <si>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</si>
  <si>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</si>
  <si>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</si>
  <si>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</si>
  <si>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</si>
  <si>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</si>
  <si>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</si>
  <si>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</si>
  <si>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</si>
  <si>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</si>
  <si>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</si>
  <si>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</si>
  <si>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</si>
  <si>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</si>
  <si>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</si>
  <si>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</si>
  <si>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</si>
  <si>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</si>
  <si>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</si>
  <si>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</si>
  <si>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</si>
  <si>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</si>
  <si>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</si>
  <si>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</si>
  <si>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</si>
  <si>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</si>
  <si>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</si>
  <si>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</si>
  <si>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</si>
  <si>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</si>
  <si>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</si>
  <si>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</si>
  <si>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</si>
  <si>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</si>
  <si>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</si>
  <si>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</si>
  <si>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</si>
  <si>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</si>
  <si>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</si>
  <si>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</si>
  <si>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</si>
  <si>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</si>
  <si>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</si>
  <si>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</si>
  <si>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</si>
  <si>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</si>
  <si>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</si>
  <si>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</si>
  <si>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</si>
  <si>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</si>
  <si>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</si>
  <si>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</si>
  <si>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</si>
  <si>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</si>
  <si>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</si>
  <si>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</si>
  <si>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</si>
  <si>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</si>
  <si>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</si>
  <si>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</si>
  <si>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</si>
  <si>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</si>
  <si>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</si>
  <si>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</si>
  <si>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</si>
  <si>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</si>
  <si>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</si>
  <si>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</si>
  <si>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</si>
  <si>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</si>
  <si>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</si>
  <si>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</si>
  <si>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</si>
  <si>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</si>
  <si>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</si>
  <si>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</si>
  <si>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</si>
  <si>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</si>
  <si>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</si>
  <si>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</si>
  <si>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</si>
  <si>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</si>
  <si>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</si>
  <si>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</si>
  <si>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</si>
  <si>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</si>
  <si>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</si>
  <si>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</si>
  <si>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</si>
  <si>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</si>
  <si>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</si>
  <si>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</si>
  <si>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</si>
  <si>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</si>
  <si>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</si>
  <si>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</si>
  <si>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</si>
  <si>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</si>
  <si>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</si>
  <si>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</si>
  <si>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</si>
  <si>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</si>
  <si>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</si>
  <si>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</si>
  <si>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</si>
  <si>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</si>
  <si>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</si>
  <si>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</si>
  <si>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</si>
  <si>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</si>
  <si>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</si>
  <si>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</si>
  <si>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</si>
  <si>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</si>
  <si>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</si>
  <si>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</si>
  <si>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</si>
  <si>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</si>
  <si>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</si>
  <si>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</si>
  <si>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</si>
  <si>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</si>
  <si>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</si>
  <si>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</si>
  <si>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</si>
  <si>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</si>
  <si>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</si>
  <si>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</si>
  <si>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</si>
  <si>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</si>
  <si>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</si>
  <si>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</si>
  <si>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</si>
  <si>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</si>
  <si>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</si>
  <si>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</si>
  <si>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</si>
  <si>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</si>
  <si>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</si>
  <si>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</si>
  <si>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</si>
  <si>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</si>
  <si>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</si>
  <si>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</si>
  <si>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</si>
  <si>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</si>
  <si>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</si>
  <si>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</si>
  <si>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</si>
  <si>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</si>
  <si>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</si>
  <si>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</si>
  <si>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</si>
  <si>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</si>
  <si>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</si>
  <si>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</si>
  <si>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</si>
  <si>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</si>
  <si>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</si>
  <si>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</si>
  <si>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</si>
  <si>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</si>
  <si>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</si>
  <si>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</si>
  <si>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</si>
  <si>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</si>
  <si>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</si>
  <si>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</si>
  <si>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</si>
  <si>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</si>
  <si>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</si>
  <si>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</si>
  <si>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</si>
  <si>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</si>
  <si>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</si>
  <si>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</si>
  <si>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</si>
  <si>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</si>
  <si>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</si>
  <si>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</si>
  <si>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</si>
  <si>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</si>
  <si>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</si>
  <si>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</si>
  <si>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</si>
  <si>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</si>
  <si>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</si>
  <si>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</si>
  <si>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</si>
  <si>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</si>
  <si>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</si>
  <si>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</si>
  <si>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</si>
  <si>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</si>
  <si>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</si>
  <si>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</si>
  <si>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</si>
  <si>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</si>
  <si>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</si>
  <si>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</si>
  <si>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</si>
  <si>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</si>
  <si>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</si>
  <si>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</si>
  <si>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</si>
  <si>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</si>
  <si>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</si>
  <si>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</si>
  <si>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</si>
  <si>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</si>
  <si>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</si>
  <si>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</si>
  <si>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</si>
  <si>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</si>
  <si>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</si>
  <si>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</si>
  <si>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</si>
  <si>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</si>
  <si>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</si>
  <si>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</si>
  <si>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</si>
  <si>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</si>
  <si>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</si>
  <si>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</si>
  <si>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</si>
  <si>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</si>
  <si>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</si>
  <si>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</si>
  <si>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</si>
  <si>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</si>
  <si>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</si>
  <si>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</si>
  <si>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</si>
  <si>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</si>
  <si>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</si>
  <si>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</si>
  <si>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</si>
  <si>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</si>
  <si>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</si>
  <si>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</si>
  <si>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</si>
  <si>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</si>
  <si>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</si>
  <si>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</si>
  <si>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</si>
  <si>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</si>
  <si>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</si>
  <si>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</si>
  <si>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</si>
  <si>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</si>
  <si>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</si>
  <si>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</si>
  <si>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</si>
  <si>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</si>
  <si>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</si>
  <si>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</si>
  <si>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</si>
  <si>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</si>
  <si>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</si>
  <si>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</si>
  <si>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</si>
  <si>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</si>
  <si>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</si>
  <si>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</si>
  <si>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</si>
  <si>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</si>
  <si>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</si>
  <si>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</si>
  <si>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</si>
  <si>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</si>
  <si>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</si>
  <si>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</si>
  <si>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</si>
  <si>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</si>
  <si>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</si>
  <si>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</si>
  <si>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</si>
  <si>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</si>
  <si>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</si>
  <si>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</si>
  <si>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</si>
  <si>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</si>
  <si>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</si>
  <si>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</si>
  <si>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</si>
  <si>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</si>
  <si>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</si>
  <si>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</si>
  <si>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</si>
  <si>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</si>
  <si>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</si>
  <si>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</si>
  <si>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</si>
  <si>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</si>
  <si>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</si>
  <si>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</si>
  <si>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</si>
  <si>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</si>
  <si>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</si>
  <si>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</si>
  <si>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</si>
  <si>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</si>
  <si>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</si>
  <si>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</si>
  <si>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</si>
  <si>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</si>
  <si>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</si>
  <si>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</si>
  <si>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</si>
  <si>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</si>
  <si>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</si>
  <si>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</si>
  <si>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</si>
  <si>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</si>
  <si>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</si>
  <si>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</si>
  <si>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</si>
  <si>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</si>
  <si>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</si>
  <si>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</si>
  <si>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</si>
  <si>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</si>
  <si>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</si>
  <si>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</si>
  <si>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</si>
  <si>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</si>
  <si>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</si>
  <si>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</si>
  <si>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</si>
  <si>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</si>
  <si>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</si>
  <si>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</si>
  <si>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</si>
  <si>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</si>
  <si>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</si>
  <si>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</si>
  <si>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</si>
  <si>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</si>
  <si>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</si>
  <si>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</si>
  <si>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</si>
  <si>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</si>
  <si>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</si>
  <si>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</si>
  <si>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</si>
  <si>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</si>
  <si>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</si>
  <si>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</si>
  <si>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</si>
  <si>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</si>
  <si>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</si>
  <si>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</si>
  <si>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</si>
  <si>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</si>
  <si>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</si>
  <si>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</si>
  <si>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</si>
  <si>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</si>
  <si>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</si>
  <si>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</si>
  <si>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</si>
  <si>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</si>
  <si>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</si>
  <si>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</si>
  <si>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</si>
  <si>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</si>
  <si>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</si>
  <si>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</si>
  <si>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</si>
  <si>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</si>
  <si>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</si>
  <si>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</si>
  <si>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</si>
  <si>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</si>
  <si>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</si>
  <si>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</si>
  <si>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</si>
  <si>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</si>
  <si>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</si>
  <si>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</si>
  <si>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</si>
  <si>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</si>
  <si>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</si>
  <si>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</si>
  <si>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</si>
  <si>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</si>
  <si>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</si>
  <si>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</si>
  <si>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</si>
  <si>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</si>
  <si>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</si>
  <si>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</si>
  <si>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</si>
  <si>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</si>
  <si>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</si>
  <si>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</si>
  <si>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</si>
  <si>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</si>
  <si>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</si>
  <si>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</si>
  <si>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</si>
  <si>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</si>
  <si>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</si>
  <si>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</si>
  <si>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</si>
  <si>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</si>
  <si>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</si>
  <si>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</si>
  <si>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</si>
  <si>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</si>
  <si>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</si>
  <si>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</si>
  <si>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</si>
  <si>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</si>
  <si>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</si>
  <si>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</si>
  <si>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</si>
  <si>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</si>
  <si>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</si>
  <si>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</si>
  <si>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</si>
  <si>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</si>
  <si>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</si>
  <si>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</si>
  <si>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</si>
  <si>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</si>
  <si>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</si>
  <si>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</si>
  <si>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</si>
  <si>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</si>
  <si>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</si>
  <si>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</si>
  <si>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</si>
  <si>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</si>
  <si>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</si>
  <si>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</si>
  <si>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</si>
  <si>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</si>
  <si>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</si>
  <si>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</si>
  <si>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</si>
  <si>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</si>
  <si>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</si>
  <si>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</si>
  <si>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</si>
  <si>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</si>
  <si>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</si>
  <si>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</si>
  <si>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</si>
  <si>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</si>
  <si>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</si>
  <si>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</si>
  <si>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</si>
  <si>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</si>
  <si>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</si>
  <si>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</si>
  <si>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</si>
  <si>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</si>
  <si>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</si>
  <si>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</si>
  <si>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</si>
  <si>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</si>
  <si>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</si>
  <si>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</si>
  <si>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</si>
  <si>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</si>
  <si>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</si>
  <si>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</si>
  <si>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</si>
  <si>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</si>
  <si>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</si>
  <si>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</si>
  <si>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</si>
  <si>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</si>
  <si>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</si>
  <si>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</si>
  <si>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</si>
  <si>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</si>
  <si>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</si>
  <si>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</si>
  <si>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</si>
  <si>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</si>
  <si>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</si>
  <si>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</si>
  <si>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</si>
  <si>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</si>
  <si>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</si>
  <si>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</si>
  <si>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</si>
  <si>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</si>
  <si>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</si>
  <si>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</si>
  <si>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</si>
  <si>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</si>
  <si>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</si>
  <si>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</si>
  <si>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</si>
  <si>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</si>
  <si>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</si>
  <si>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</si>
  <si>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</si>
  <si>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</si>
  <si>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</si>
  <si>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</si>
  <si>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</si>
  <si>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</si>
  <si>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</si>
  <si>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</si>
  <si>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</si>
  <si>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</si>
  <si>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</si>
  <si>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</si>
  <si>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</si>
  <si>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</si>
  <si>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</si>
  <si>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</si>
  <si>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</si>
  <si>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</si>
  <si>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</si>
  <si>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</si>
  <si>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</si>
  <si>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</si>
  <si>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</si>
  <si>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</si>
  <si>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</si>
  <si>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</si>
  <si>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</si>
  <si>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</si>
  <si>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</si>
  <si>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</si>
  <si>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</si>
  <si>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</si>
  <si>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</si>
  <si>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</si>
  <si>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</si>
  <si>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</si>
  <si>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</si>
  <si>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</si>
  <si>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</si>
  <si>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</si>
  <si>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</si>
  <si>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</si>
  <si>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</si>
  <si>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</si>
  <si>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</si>
  <si>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</si>
  <si>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</si>
  <si>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</si>
  <si>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</si>
  <si>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</si>
  <si>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</si>
  <si>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</si>
  <si>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</si>
  <si>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</si>
  <si>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</si>
  <si>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</si>
  <si>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</si>
  <si>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</si>
  <si>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</si>
  <si>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</si>
  <si>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</si>
  <si>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</si>
  <si>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</si>
  <si>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</si>
  <si>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</si>
  <si>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</si>
  <si>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</si>
  <si>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</si>
  <si>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</si>
  <si>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</si>
  <si>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</si>
  <si>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</si>
  <si>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</si>
  <si>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</si>
  <si>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</si>
  <si>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</si>
  <si>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</si>
  <si>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</si>
  <si>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</si>
  <si>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</si>
  <si>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</si>
  <si>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</si>
  <si>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</si>
  <si>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</si>
  <si>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</si>
  <si>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</si>
  <si>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</si>
  <si>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</si>
  <si>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</si>
  <si>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</si>
  <si>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</si>
  <si>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</si>
  <si>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</si>
  <si>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</si>
  <si>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</si>
  <si>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</si>
  <si>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</si>
  <si>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</si>
  <si>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</si>
  <si>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</si>
  <si>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</si>
  <si>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</si>
  <si>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</si>
  <si>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</si>
  <si>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</si>
  <si>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</si>
  <si>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</si>
  <si>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</si>
  <si>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</si>
  <si>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</si>
  <si>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</si>
  <si>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</si>
  <si>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</si>
  <si>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</si>
  <si>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</si>
  <si>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</si>
  <si>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</si>
  <si>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</si>
  <si>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</si>
  <si>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</si>
  <si>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</si>
  <si>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</si>
  <si>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</si>
  <si>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</si>
  <si>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</si>
  <si>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</si>
  <si>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</si>
  <si>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</si>
  <si>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</si>
  <si>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</si>
  <si>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</si>
  <si>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</si>
  <si>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</si>
  <si>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</si>
  <si>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</si>
  <si>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</si>
  <si>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</si>
  <si>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</si>
  <si>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</si>
  <si>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</si>
  <si>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</si>
  <si>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</si>
  <si>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</si>
  <si>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</si>
  <si>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</si>
  <si>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</si>
  <si>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</si>
  <si>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</si>
  <si>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</si>
  <si>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</si>
  <si>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</si>
  <si>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</si>
  <si>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</si>
  <si>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</si>
  <si>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</si>
  <si>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</si>
  <si>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</si>
  <si>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</si>
  <si>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</si>
  <si>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</si>
  <si>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</si>
  <si>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</si>
  <si>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</si>
  <si>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</si>
  <si>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</si>
  <si>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</si>
  <si>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</si>
  <si>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</si>
  <si>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</si>
  <si>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</si>
  <si>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</si>
  <si>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</si>
  <si>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</si>
  <si>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</si>
  <si>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</si>
  <si>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</si>
  <si>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</si>
  <si>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</si>
  <si>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</si>
  <si>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</si>
  <si>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</si>
  <si>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</si>
  <si>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</si>
  <si>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</si>
  <si>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</si>
  <si>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</si>
  <si>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</si>
  <si>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</si>
  <si>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</si>
  <si>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</si>
  <si>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</si>
  <si>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</si>
  <si>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</si>
  <si>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</si>
  <si>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</si>
  <si>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</si>
  <si>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</si>
  <si>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</si>
  <si>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</si>
  <si>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</si>
  <si>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</si>
  <si>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</si>
  <si>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</si>
  <si>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</si>
  <si>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</si>
  <si>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</si>
  <si>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</si>
  <si>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</si>
  <si>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</si>
  <si>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</si>
  <si>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</si>
  <si>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</si>
  <si>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</si>
  <si>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</si>
  <si>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</si>
  <si>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</si>
  <si>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</si>
  <si>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</si>
  <si>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</si>
  <si>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</si>
  <si>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</si>
  <si>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</si>
  <si>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</si>
  <si>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</si>
  <si>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</si>
  <si>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</si>
  <si>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</si>
  <si>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</si>
  <si>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</si>
  <si>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</si>
  <si>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</si>
  <si>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</si>
  <si>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</si>
  <si>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</si>
  <si>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</si>
  <si>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</si>
  <si>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</si>
  <si>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</si>
  <si>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</si>
  <si>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</si>
  <si>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</si>
  <si>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</si>
  <si>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</si>
  <si>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</si>
  <si>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</si>
  <si>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</si>
  <si>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</si>
  <si>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</si>
  <si>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</si>
  <si>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</si>
  <si>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</si>
  <si>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</si>
  <si>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</si>
  <si>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</si>
  <si>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</si>
  <si>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</si>
  <si>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</si>
  <si>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</si>
  <si>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</si>
  <si>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</si>
  <si>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</si>
  <si>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</si>
  <si>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</si>
  <si>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</si>
  <si>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</si>
  <si>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</si>
  <si>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</si>
  <si>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</si>
  <si>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</si>
  <si>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</si>
  <si>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</si>
  <si>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</si>
  <si>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</si>
  <si>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</si>
  <si>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</si>
  <si>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</si>
  <si>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</si>
  <si>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</si>
  <si>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</si>
  <si>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</si>
  <si>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</si>
  <si>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</si>
  <si>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</si>
  <si>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</si>
  <si>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</si>
  <si>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</si>
  <si>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</si>
  <si>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</si>
  <si>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</si>
  <si>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</si>
  <si>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</si>
  <si>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</si>
  <si>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</si>
  <si>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</si>
  <si>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</si>
  <si>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</si>
  <si>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</si>
  <si>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</si>
  <si>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</si>
  <si>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</si>
  <si>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</si>
  <si>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</si>
  <si>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</si>
  <si>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</si>
  <si>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</si>
  <si>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</si>
  <si>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</si>
  <si>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</si>
  <si>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</si>
  <si>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</si>
  <si>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</si>
  <si>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</si>
  <si>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</si>
  <si>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</si>
  <si>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</si>
  <si>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</si>
  <si>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</si>
  <si>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</si>
  <si>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</si>
  <si>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</si>
  <si>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</si>
  <si>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</si>
  <si>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</si>
  <si>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</si>
  <si>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</si>
  <si>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</si>
  <si>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</si>
  <si>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</si>
  <si>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</si>
  <si>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</si>
  <si>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</si>
  <si>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</si>
  <si>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</si>
  <si>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</si>
  <si>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</si>
  <si>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</si>
  <si>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</si>
  <si>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</si>
  <si>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</si>
  <si>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</si>
  <si>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</si>
  <si>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</si>
  <si>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</si>
  <si>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</si>
  <si>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</si>
  <si>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</si>
  <si>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</si>
  <si>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</si>
  <si>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</si>
  <si>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</si>
  <si>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</si>
  <si>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</si>
  <si>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</si>
  <si>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</si>
  <si>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</si>
  <si>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</si>
  <si>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</si>
  <si>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</si>
  <si>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</si>
  <si>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</si>
  <si>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</si>
  <si>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</si>
  <si>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</si>
  <si>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</si>
  <si>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</si>
  <si>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</si>
  <si>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</si>
  <si>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</si>
  <si>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</si>
  <si>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</si>
  <si>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</si>
  <si>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</si>
  <si>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</si>
  <si>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</si>
  <si>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</si>
  <si>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</si>
  <si>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</si>
  <si>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</si>
  <si>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</si>
  <si>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</si>
  <si>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</si>
  <si>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</si>
  <si>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</si>
  <si>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</si>
  <si>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</si>
  <si>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</si>
  <si>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</si>
  <si>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</si>
  <si>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</si>
  <si>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</si>
  <si>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</si>
  <si>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</si>
  <si>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</si>
  <si>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</si>
  <si>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</si>
  <si>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</si>
  <si>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</si>
  <si>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</si>
  <si>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</si>
  <si>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</si>
  <si>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</si>
  <si>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</si>
  <si>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</si>
  <si>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</si>
  <si>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</si>
  <si>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</si>
  <si>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</si>
  <si>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</si>
  <si>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</si>
  <si>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</si>
  <si>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</si>
  <si>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</si>
  <si>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</si>
  <si>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</si>
  <si>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</si>
  <si>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</si>
  <si>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</si>
  <si>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</si>
  <si>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</si>
  <si>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</si>
  <si>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</si>
  <si>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</si>
  <si>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</si>
  <si>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</si>
  <si>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</si>
  <si>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</si>
  <si>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</si>
  <si>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</si>
  <si>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</si>
  <si>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</si>
  <si>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</si>
  <si>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</si>
  <si>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</si>
  <si>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</si>
  <si>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</si>
  <si>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</si>
  <si>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</si>
  <si>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</si>
  <si>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</si>
  <si>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</si>
  <si>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</si>
  <si>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</si>
  <si>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</si>
  <si>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</si>
  <si>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</si>
  <si>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</si>
  <si>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</si>
  <si>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</si>
  <si>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</si>
  <si>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</si>
  <si>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</si>
  <si>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</si>
  <si>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</si>
  <si>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</si>
  <si>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</si>
  <si>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</si>
  <si>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</si>
  <si>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</si>
  <si>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</si>
  <si>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</si>
  <si>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</si>
  <si>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</si>
  <si>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</si>
  <si>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</si>
  <si>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</si>
  <si>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</si>
  <si>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</si>
  <si>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</si>
  <si>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</si>
  <si>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</si>
  <si>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</si>
  <si>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</si>
  <si>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</si>
  <si>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</si>
  <si>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</si>
  <si>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</si>
  <si>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</si>
  <si>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</si>
  <si>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</si>
  <si>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</si>
  <si>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</si>
  <si>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</si>
  <si>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</si>
  <si>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</si>
  <si>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</si>
  <si>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</si>
  <si>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</si>
  <si>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</si>
  <si>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</si>
  <si>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</si>
  <si>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</si>
  <si>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</si>
  <si>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</si>
  <si>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</si>
  <si>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</si>
  <si>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</si>
  <si>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</si>
  <si>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</si>
  <si>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</si>
  <si>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</si>
  <si>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</si>
  <si>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</si>
  <si>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</si>
  <si>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</si>
  <si>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</si>
  <si>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</si>
  <si>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</si>
  <si>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</si>
  <si>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</si>
  <si>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</si>
  <si>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</si>
  <si>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</si>
  <si>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</si>
  <si>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</si>
  <si>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</si>
  <si>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</si>
  <si>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</si>
  <si>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</si>
  <si>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</si>
  <si>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</si>
  <si>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</si>
  <si>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</si>
  <si>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</si>
  <si>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</si>
  <si>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</si>
  <si>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</si>
  <si>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</si>
  <si>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</si>
  <si>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</si>
  <si>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</si>
  <si>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</si>
  <si>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</si>
  <si>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</si>
  <si>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</si>
  <si>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</si>
  <si>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</si>
  <si>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</si>
  <si>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</si>
  <si>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</si>
  <si>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</si>
  <si>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</si>
  <si>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</si>
  <si>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</si>
  <si>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</si>
  <si>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</si>
  <si>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</si>
  <si>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</si>
  <si>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</si>
  <si>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</si>
  <si>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</si>
  <si>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</si>
  <si>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</si>
  <si>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</si>
  <si>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</si>
  <si>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</si>
  <si>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</si>
  <si>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</si>
  <si>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</si>
  <si>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</si>
  <si>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</si>
  <si>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</si>
  <si>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</si>
  <si>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</si>
  <si>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</si>
  <si>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</si>
  <si>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</si>
  <si>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</si>
  <si>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</si>
  <si>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</si>
  <si>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</si>
  <si>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</si>
  <si>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</si>
  <si>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</si>
  <si>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</si>
  <si>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</si>
  <si>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</si>
  <si>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</si>
  <si>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</si>
  <si>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</si>
  <si>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</si>
  <si>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</si>
  <si>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</si>
  <si>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</si>
  <si>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</si>
  <si>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</si>
  <si>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</si>
  <si>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</si>
  <si>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</si>
  <si>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</si>
  <si>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</si>
  <si>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</si>
  <si>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</si>
  <si>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</si>
  <si>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</si>
  <si>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</si>
  <si>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</si>
  <si>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</si>
  <si>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</si>
  <si>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</si>
  <si>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</si>
  <si>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</si>
  <si>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</si>
  <si>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</si>
  <si>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</si>
  <si>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</si>
  <si>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</si>
  <si>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</si>
  <si>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</si>
  <si>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</si>
  <si>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</si>
  <si>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</si>
  <si>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</si>
  <si>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</si>
  <si>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</si>
  <si>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</si>
  <si>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</si>
  <si>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</si>
  <si>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</si>
  <si>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</si>
  <si>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</si>
  <si>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</si>
  <si>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</si>
  <si>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</si>
  <si>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</si>
  <si>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</si>
  <si>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</si>
  <si>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</si>
  <si>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</si>
  <si>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</si>
  <si>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</si>
  <si>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</si>
  <si>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</si>
  <si>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</si>
  <si>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</si>
  <si>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</si>
  <si>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</si>
  <si>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</si>
  <si>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</si>
  <si>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</si>
  <si>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</si>
  <si>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</si>
  <si>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</si>
  <si>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</si>
  <si>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</si>
  <si>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</si>
  <si>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</si>
  <si>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</si>
  <si>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</si>
  <si>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</si>
  <si>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</si>
  <si>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</si>
  <si>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</si>
  <si>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</si>
  <si>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</si>
  <si>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</si>
  <si>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</si>
  <si>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</si>
  <si>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</si>
  <si>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</si>
  <si>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</si>
  <si>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</si>
  <si>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</si>
  <si>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</si>
  <si>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</si>
  <si>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</si>
  <si>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</si>
  <si>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</si>
  <si>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</si>
  <si>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</si>
  <si>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</si>
  <si>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</si>
  <si>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</si>
  <si>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</si>
  <si>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</si>
  <si>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</si>
  <si>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</si>
  <si>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</si>
  <si>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</si>
  <si>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</si>
  <si>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</si>
  <si>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</si>
  <si>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</si>
  <si>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</si>
  <si>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</si>
  <si>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</si>
  <si>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</si>
  <si>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</si>
  <si>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</si>
  <si>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</si>
  <si>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</si>
  <si>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</si>
  <si>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</si>
  <si>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</si>
  <si>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</si>
  <si>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</si>
  <si>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</si>
  <si>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</si>
  <si>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</si>
  <si>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</si>
  <si>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</si>
  <si>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</si>
  <si>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</si>
  <si>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</si>
  <si>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</si>
  <si>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</si>
  <si>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</si>
  <si>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</si>
  <si>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</si>
  <si>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</si>
  <si>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</si>
  <si>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</si>
  <si>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</si>
  <si>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</si>
  <si>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</si>
  <si>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</si>
  <si>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</si>
  <si>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</si>
  <si>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</si>
  <si>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</si>
  <si>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</si>
  <si>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</si>
  <si>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</si>
  <si>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</si>
  <si>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</si>
  <si>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</si>
  <si>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</si>
  <si>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</si>
  <si>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</si>
  <si>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</si>
  <si>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</si>
  <si>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</si>
  <si>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</si>
  <si>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</si>
  <si>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</si>
  <si>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</si>
  <si>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</si>
  <si>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</si>
  <si>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</si>
  <si>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</si>
  <si>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</si>
  <si>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</si>
  <si>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</si>
  <si>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</si>
  <si>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</si>
  <si>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</si>
  <si>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</si>
  <si>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</si>
  <si>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</si>
  <si>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</si>
  <si>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</si>
  <si>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</si>
  <si>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</si>
  <si>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</si>
  <si>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</si>
  <si>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</si>
  <si>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</si>
  <si>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</si>
  <si>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</si>
  <si>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</si>
  <si>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</si>
  <si>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</si>
  <si>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</si>
  <si>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</si>
  <si>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</si>
  <si>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</si>
  <si>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</si>
  <si>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</si>
  <si>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</si>
  <si>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</si>
  <si>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</si>
  <si>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</si>
  <si>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</si>
  <si>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</si>
  <si>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</si>
  <si>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</si>
  <si>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</si>
  <si>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</si>
  <si>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</si>
  <si>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</si>
  <si>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</si>
  <si>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</si>
  <si>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</si>
  <si>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</si>
  <si>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</si>
  <si>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</si>
  <si>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</si>
  <si>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</si>
  <si>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</si>
  <si>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</si>
  <si>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</si>
  <si>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</si>
  <si>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</si>
  <si>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</si>
  <si>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</si>
  <si>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</si>
  <si>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</si>
  <si>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</si>
  <si>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</si>
  <si>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</si>
  <si>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</si>
  <si>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</si>
  <si>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</si>
  <si>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</si>
  <si>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</si>
  <si>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</si>
  <si>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</si>
  <si>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</si>
  <si>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</si>
  <si>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</si>
  <si>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</si>
  <si>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</si>
  <si>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</si>
  <si>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</si>
  <si>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</si>
  <si>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</si>
  <si>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</si>
  <si>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</si>
  <si>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</si>
  <si>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</si>
  <si>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</si>
  <si>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</si>
  <si>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</si>
  <si>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</si>
  <si>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</si>
  <si>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</si>
  <si>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</si>
  <si>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</si>
  <si>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</si>
  <si>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</si>
  <si>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</si>
  <si>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</si>
  <si>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</si>
  <si>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</si>
  <si>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</si>
  <si>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</si>
  <si>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</si>
  <si>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</si>
  <si>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</si>
  <si>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</si>
  <si>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</si>
  <si>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</si>
  <si>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</si>
  <si>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</si>
  <si>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</si>
  <si>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</si>
  <si>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</si>
  <si>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</si>
  <si>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</si>
  <si>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</si>
  <si>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</si>
  <si>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</si>
  <si>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</si>
  <si>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</si>
  <si>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</si>
  <si>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</si>
  <si>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</si>
  <si>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</si>
  <si>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</si>
  <si>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</si>
  <si>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</si>
  <si>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</si>
  <si>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</si>
  <si>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</si>
  <si>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</si>
  <si>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</si>
  <si>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</si>
  <si>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</si>
  <si>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</si>
  <si>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</si>
  <si>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</si>
  <si>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</si>
  <si>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</si>
  <si>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</si>
  <si>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</si>
  <si>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</si>
  <si>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</si>
  <si>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</si>
  <si>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</si>
  <si>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</si>
  <si>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</si>
  <si>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</si>
  <si>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</si>
  <si>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</si>
  <si>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</si>
  <si>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</si>
  <si>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</si>
  <si>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</si>
  <si>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</si>
  <si>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</si>
  <si>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</si>
  <si>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</si>
  <si>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</si>
  <si>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</si>
  <si>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</si>
  <si>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</si>
  <si>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</si>
  <si>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</si>
  <si>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</si>
  <si>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</si>
  <si>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</si>
  <si>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</si>
  <si>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</si>
  <si>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</si>
  <si>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</si>
  <si>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</si>
  <si>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</si>
  <si>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</si>
  <si>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</si>
  <si>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</si>
  <si>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</si>
  <si>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</si>
  <si>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</si>
  <si>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</si>
  <si>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</si>
  <si>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</si>
  <si>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</si>
  <si>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</si>
  <si>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</si>
  <si>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</si>
  <si>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</si>
  <si>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</si>
  <si>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</si>
  <si>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</si>
  <si>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</si>
  <si>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</si>
  <si>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</si>
  <si>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</si>
  <si>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</si>
  <si>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</si>
  <si>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</si>
  <si>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</si>
  <si>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</si>
  <si>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</si>
  <si>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</si>
  <si>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</si>
  <si>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</si>
  <si>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</si>
  <si>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</si>
  <si>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</si>
  <si>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</si>
  <si>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</si>
  <si>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</si>
  <si>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</si>
  <si>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</si>
  <si>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</si>
  <si>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</si>
  <si>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</si>
  <si>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</si>
  <si>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</si>
  <si>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</si>
  <si>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</si>
  <si>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</si>
  <si>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</si>
  <si>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</si>
  <si>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</si>
  <si>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</si>
  <si>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</si>
  <si>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</si>
  <si>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</si>
  <si>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</si>
  <si>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</si>
  <si>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</si>
  <si>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</si>
  <si>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</si>
  <si>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</si>
  <si>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</si>
  <si>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</si>
  <si>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</si>
  <si>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</si>
  <si>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</si>
  <si>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</si>
  <si>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</si>
  <si>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</si>
  <si>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</si>
  <si>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</si>
  <si>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</si>
  <si>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</si>
  <si>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</si>
  <si>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</si>
  <si>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</si>
  <si>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</si>
  <si>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</si>
  <si>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</si>
  <si>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</si>
  <si>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</si>
  <si>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</si>
  <si>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</si>
  <si>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</si>
  <si>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</si>
  <si>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</si>
  <si>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</si>
  <si>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</si>
  <si>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</si>
  <si>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</si>
  <si>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</si>
  <si>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</si>
  <si>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</si>
  <si>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</si>
  <si>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</si>
  <si>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</si>
  <si>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</si>
  <si>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</si>
  <si>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</si>
  <si>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</si>
  <si>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</si>
  <si>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</si>
  <si>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</si>
  <si>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</si>
  <si>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</si>
  <si>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</si>
  <si>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</si>
  <si>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</si>
  <si>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</si>
  <si>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</si>
  <si>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</si>
  <si>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</si>
  <si>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</si>
  <si>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</si>
  <si>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</si>
  <si>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</si>
  <si>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</si>
  <si>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</si>
  <si>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</si>
  <si>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</si>
  <si>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</si>
  <si>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</si>
  <si>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</si>
  <si>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</si>
  <si>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</si>
  <si>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</si>
  <si>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</si>
  <si>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</si>
  <si>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</si>
  <si>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</si>
  <si>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</si>
  <si>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</si>
  <si>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</si>
  <si>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</si>
  <si>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</si>
  <si>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</si>
  <si>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</si>
  <si>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</si>
  <si>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</si>
  <si>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</si>
  <si>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</si>
  <si>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</si>
  <si>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</si>
  <si>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</si>
  <si>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</si>
  <si>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</si>
  <si>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</si>
  <si>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</si>
  <si>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</si>
  <si>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</si>
  <si>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</si>
  <si>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</si>
  <si>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</si>
  <si>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</si>
  <si>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</si>
  <si>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</si>
  <si>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</si>
  <si>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</si>
  <si>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</si>
  <si>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</si>
  <si>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</si>
  <si>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</si>
  <si>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</si>
  <si>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</si>
  <si>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</si>
  <si>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</si>
  <si>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</si>
  <si>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</si>
  <si>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</si>
  <si>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</si>
  <si>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</si>
  <si>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</si>
  <si>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</si>
  <si>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</si>
  <si>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</si>
  <si>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</si>
  <si>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</si>
  <si>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</si>
  <si>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</si>
  <si>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</si>
  <si>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</si>
  <si>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</si>
  <si>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</si>
  <si>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</si>
  <si>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</si>
  <si>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</si>
  <si>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</si>
  <si>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</si>
  <si>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</si>
  <si>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</si>
  <si>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</si>
  <si>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</si>
  <si>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</si>
  <si>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</si>
  <si>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</si>
  <si>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</si>
  <si>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</si>
  <si>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</si>
  <si>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</si>
  <si>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</si>
  <si>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</si>
  <si>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</si>
  <si>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</si>
  <si>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</si>
  <si>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</si>
  <si>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</si>
  <si>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</si>
  <si>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</si>
  <si>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</si>
  <si>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</si>
  <si>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</si>
  <si>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</si>
  <si>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</si>
  <si>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</si>
  <si>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</si>
  <si>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</si>
  <si>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</si>
  <si>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</si>
  <si>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</si>
  <si>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</si>
  <si>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</si>
  <si>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</si>
  <si>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</si>
  <si>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</si>
  <si>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</si>
  <si>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</si>
  <si>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</si>
  <si>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</si>
  <si>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</si>
  <si>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</si>
  <si>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</si>
  <si>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</si>
  <si>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</si>
  <si>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</si>
  <si>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</si>
  <si>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</si>
  <si>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</si>
  <si>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</si>
  <si>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</si>
  <si>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</si>
  <si>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</si>
  <si>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</si>
  <si>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</si>
  <si>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</si>
  <si>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</si>
  <si>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</si>
  <si>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</si>
  <si>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</si>
  <si>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</si>
  <si>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</si>
  <si>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</si>
  <si>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</si>
  <si>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</si>
  <si>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</si>
  <si>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</si>
  <si>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</si>
  <si>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</si>
  <si>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</si>
  <si>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</si>
  <si>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</si>
  <si>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</si>
  <si>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</si>
  <si>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</si>
  <si>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</si>
  <si>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</si>
  <si>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</si>
  <si>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</si>
  <si>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</si>
  <si>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</si>
  <si>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</si>
  <si>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</si>
  <si>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</si>
  <si>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</si>
  <si>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</si>
  <si>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</si>
  <si>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</si>
  <si>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</si>
  <si>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</si>
  <si>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</si>
  <si>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</si>
  <si>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</si>
  <si>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</si>
  <si>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</si>
  <si>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</si>
  <si>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</si>
  <si>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</si>
  <si>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</si>
  <si>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</si>
  <si>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</si>
  <si>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</si>
  <si>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</si>
  <si>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</si>
  <si>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</si>
  <si>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</si>
  <si>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</si>
  <si>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</si>
  <si>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</si>
  <si>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</si>
  <si>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</si>
  <si>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</si>
  <si>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</si>
  <si>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</si>
  <si>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</si>
  <si>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</si>
  <si>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</si>
  <si>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</si>
  <si>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</si>
  <si>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</si>
  <si>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</si>
  <si>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</si>
  <si>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</si>
  <si>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</si>
  <si>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</si>
  <si>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</si>
  <si>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</si>
  <si>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</si>
  <si>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</si>
  <si>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</si>
  <si>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</si>
  <si>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</si>
  <si>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</si>
  <si>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</si>
  <si>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</si>
  <si>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</si>
  <si>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</si>
  <si>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</si>
  <si>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</si>
  <si>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</si>
  <si>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</si>
  <si>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</si>
  <si>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</si>
  <si>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</si>
  <si>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</si>
  <si>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</si>
  <si>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</si>
  <si>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</si>
  <si>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</si>
  <si>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</si>
  <si>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</si>
  <si>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</si>
  <si>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</si>
  <si>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</si>
  <si>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</si>
  <si>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</si>
  <si>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</si>
  <si>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</si>
  <si>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</si>
  <si>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</si>
  <si>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</si>
  <si>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</si>
  <si>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</si>
  <si>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</si>
  <si>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</si>
  <si>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</si>
  <si>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</si>
  <si>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</si>
  <si>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</si>
  <si>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</si>
  <si>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</si>
  <si>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</si>
  <si>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</si>
  <si>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</si>
  <si>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</si>
  <si>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</si>
  <si>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</si>
  <si>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</si>
  <si>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</si>
  <si>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</si>
  <si>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</si>
  <si>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</si>
  <si>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</si>
  <si>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</si>
  <si>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</si>
  <si>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</si>
  <si>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</si>
  <si>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</si>
  <si>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</si>
  <si>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</si>
  <si>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</si>
  <si>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</si>
  <si>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</si>
  <si>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</si>
  <si>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</si>
  <si>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</si>
  <si>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</si>
  <si>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</si>
  <si>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</si>
  <si>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</si>
  <si>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</si>
  <si>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</si>
  <si>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</si>
  <si>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</si>
  <si>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</si>
  <si>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</si>
  <si>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</si>
  <si>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</si>
  <si>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</si>
  <si>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</si>
  <si>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</si>
  <si>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</si>
  <si>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</si>
  <si>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</si>
  <si>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</si>
  <si>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</si>
  <si>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</si>
  <si>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</si>
  <si>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</si>
  <si>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</si>
  <si>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</si>
  <si>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</si>
  <si>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</si>
  <si>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</si>
  <si>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</si>
  <si>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</si>
  <si>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</si>
  <si>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</si>
  <si>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</si>
  <si>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</si>
  <si>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</si>
  <si>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</si>
  <si>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</si>
  <si>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</si>
  <si>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</si>
  <si>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</si>
  <si>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</si>
  <si>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</si>
  <si>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</si>
  <si>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</si>
  <si>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</si>
  <si>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</si>
  <si>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</si>
  <si>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</si>
  <si>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</si>
  <si>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</si>
  <si>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</si>
  <si>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</si>
  <si>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</si>
  <si>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</si>
  <si>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</si>
  <si>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</si>
  <si>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</si>
  <si>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</si>
  <si>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</si>
  <si>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</si>
  <si>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</si>
  <si>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</si>
  <si>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</si>
  <si>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</si>
  <si>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</si>
  <si>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</si>
  <si>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</si>
  <si>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</si>
  <si>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</si>
  <si>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</si>
  <si>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</si>
  <si>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</si>
  <si>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</si>
  <si>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</si>
  <si>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</si>
  <si>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</si>
  <si>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</si>
  <si>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</si>
  <si>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</si>
  <si>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</si>
  <si>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</si>
  <si>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</si>
  <si>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</si>
  <si>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</si>
  <si>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</si>
  <si>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</si>
  <si>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</si>
  <si>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</si>
  <si>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</si>
  <si>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</si>
  <si>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</si>
  <si>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</si>
  <si>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</si>
  <si>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</si>
  <si>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</si>
  <si>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</si>
  <si>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</si>
  <si>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</si>
  <si>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</si>
  <si>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</si>
  <si>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</si>
  <si>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</si>
  <si>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</si>
  <si>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</si>
  <si>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</si>
  <si>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</si>
  <si>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</si>
  <si>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</si>
  <si>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</si>
  <si>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</si>
  <si>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</si>
  <si>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</si>
  <si>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</si>
  <si>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</si>
  <si>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</si>
  <si>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</si>
  <si>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</si>
  <si>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</si>
  <si>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</si>
  <si>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</si>
  <si>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</si>
  <si>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</si>
  <si>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</si>
  <si>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</si>
  <si>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</si>
  <si>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</si>
  <si>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</si>
  <si>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</si>
  <si>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</si>
  <si>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</si>
  <si>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</si>
  <si>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</si>
  <si>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</si>
  <si>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</si>
  <si>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</si>
  <si>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</si>
  <si>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</si>
  <si>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</si>
  <si>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</si>
  <si>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</si>
  <si>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</si>
  <si>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</si>
  <si>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</si>
  <si>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</si>
  <si>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</si>
  <si>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</si>
  <si>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</si>
  <si>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</si>
  <si>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</si>
  <si>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</si>
  <si>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</si>
  <si>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</si>
  <si>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</si>
  <si>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</si>
  <si>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</si>
  <si>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</si>
  <si>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</si>
  <si>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</si>
  <si>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</si>
  <si>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</si>
  <si>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</si>
  <si>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</si>
  <si>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</si>
  <si>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</si>
  <si>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</si>
  <si>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</si>
  <si>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</si>
  <si>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</si>
  <si>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</si>
  <si>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</si>
  <si>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</si>
  <si>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</si>
  <si>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</si>
  <si>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</si>
  <si>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</si>
  <si>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</si>
  <si>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</si>
  <si>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</si>
  <si>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</si>
  <si>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</si>
  <si>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</si>
  <si>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</si>
  <si>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</si>
  <si>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</si>
  <si>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</si>
  <si>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</si>
  <si>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</si>
  <si>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</si>
  <si>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</si>
  <si>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</si>
  <si>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</si>
  <si>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</si>
  <si>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</si>
  <si>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</si>
  <si>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</si>
  <si>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</si>
  <si>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</si>
  <si>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</si>
  <si>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</si>
  <si>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</si>
  <si>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</si>
  <si>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</si>
  <si>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</si>
  <si>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</si>
  <si>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</si>
  <si>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</si>
  <si>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</si>
  <si>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</si>
  <si>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</si>
  <si>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</si>
  <si>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</si>
  <si>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</si>
  <si>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</si>
  <si>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</si>
  <si>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</si>
  <si>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</si>
  <si>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</si>
  <si>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</si>
  <si>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</si>
  <si>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</si>
  <si>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</si>
  <si>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</si>
  <si>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</si>
  <si>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</si>
  <si>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</si>
  <si>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</si>
  <si>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</si>
  <si>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30-Jul-22------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</si>
  <si>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</si>
  <si>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</si>
  <si>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</si>
  <si>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</si>
  <si>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</si>
  <si>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</si>
  <si>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</si>
  <si>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</si>
  <si>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</si>
  <si>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</si>
  <si>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</si>
  <si>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</si>
  <si>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</si>
  <si>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</si>
  <si>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</si>
  <si>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</si>
  <si>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</si>
  <si>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</si>
  <si>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</si>
  <si>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</si>
  <si>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</si>
  <si>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</si>
  <si>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</si>
  <si>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</si>
  <si>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</si>
  <si>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</si>
  <si>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</si>
  <si>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</si>
  <si>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</si>
  <si>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</si>
  <si>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</si>
  <si>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</si>
  <si>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</si>
  <si>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</si>
  <si>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</si>
  <si>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</si>
  <si>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</si>
  <si>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</si>
  <si>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</si>
  <si>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</si>
  <si>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</si>
  <si>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</si>
  <si>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</si>
  <si>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</si>
  <si>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</si>
  <si>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</si>
  <si>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</si>
  <si>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</si>
  <si>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</si>
  <si>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</si>
  <si>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</si>
  <si>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</si>
  <si>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</si>
  <si>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</si>
  <si>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</si>
  <si>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</si>
  <si>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</si>
  <si>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</si>
  <si>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</si>
  <si>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</si>
  <si>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</si>
  <si>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</si>
  <si>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</si>
  <si>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</si>
  <si>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</si>
  <si>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</si>
  <si>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</si>
  <si>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</si>
  <si>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</si>
  <si>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</si>
  <si>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</si>
  <si>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</si>
  <si>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</si>
  <si>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</si>
  <si>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</si>
  <si>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</si>
  <si>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</si>
  <si>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</si>
  <si>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</si>
  <si>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</si>
  <si>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</si>
  <si>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</si>
  <si>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</si>
  <si>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</si>
  <si>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</si>
  <si>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</si>
  <si>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</si>
  <si>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</si>
  <si>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</si>
  <si>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</si>
  <si>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</si>
  <si>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</si>
  <si>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</si>
  <si>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</si>
  <si>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</si>
  <si>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</si>
  <si>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</si>
  <si>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</si>
  <si>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</si>
  <si>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</si>
  <si>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</si>
  <si>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</si>
  <si>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16-Jul-22--20-Jul-22--01-Ago-22--10-Ago-22-----</t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</si>
  <si>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</si>
  <si>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</si>
  <si>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</si>
  <si>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</si>
  <si>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</si>
  <si>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9-Ago-22--13-Ago-22-----</t>
  </si>
  <si>
    <t>13-Ago-22-----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</si>
</sst>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7"/>
    <tableColumn id="2" name="Folio-Serie" dataDxfId="42" totalsRowDxfId="6"/>
    <tableColumn id="4" name="Nombre-Cliente" dataDxfId="41" totalsRowDxfId="5"/>
    <tableColumn id="6" name="Importe" totalsRowFunction="sum" dataDxfId="40" totalsRowDxfId="4" dataCellStyle="Moneda"/>
    <tableColumn id="7" name="Fecha-Pago" dataDxfId="39" totalsRowDxfId="3"/>
    <tableColumn id="8" name="Pagado" totalsRowFunction="sum" dataDxfId="38" totalsRowDxfId="2" dataCellStyle="Moneda"/>
    <tableColumn id="9" name="Saldo" totalsRowFunction="sum" dataDxfId="37" totalsRowDxfId="1" dataCellStyle="Moneda">
      <calculatedColumnFormula>Tabla16[[#This Row],[Importe]]-Tabla16[[#This Row],[Pagado]]</calculatedColumnFormula>
    </tableColumn>
    <tableColumn id="10" name="Estado" dataDxfId="36" totalsRow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35" dataDxfId="34">
  <autoFilter ref="A1:H3337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 dataCellStyle="Moneda"/>
    <tableColumn id="8" name="Pagado" totalsRowFunction="sum" dataDxfId="23" totalsRowDxfId="22" dataCellStyle="Moneda"/>
    <tableColumn id="9" name="Saldo" totalsRowFunction="sum" dataDxfId="21" totalsRowDxfId="20" dataCellStyle="Moneda"/>
    <tableColumn id="10" name="Estado" dataDxfId="19" totalsRowDxfId="18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17" dataDxfId="16">
  <autoFilter ref="A1:H3232"/>
  <tableColumns count="8">
    <tableColumn id="1" name="Fecha" dataDxfId="15"/>
    <tableColumn id="2" name="Folio-Serie" dataDxfId="14"/>
    <tableColumn id="4" name="Nombre-Cliente" dataDxfId="13"/>
    <tableColumn id="6" name="Importe" dataDxfId="12" dataCellStyle="Moneda"/>
    <tableColumn id="7" name="Fecha-Pago" dataDxfId="11"/>
    <tableColumn id="8" name="Pagado" dataDxfId="10" dataCellStyle="Moneda"/>
    <tableColumn id="9" name="Saldo" dataDxfId="9" dataCellStyle="Moneda">
      <calculatedColumnFormula>Tabla18[[#This Row],[Importe]]-Tabla18[[#This Row],[Pagado]]</calculatedColumnFormula>
    </tableColumn>
    <tableColumn id="10" name="Estado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E1392" sqref="E1392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21265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11940.199999999255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380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24628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55999.999999992549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D3325" activePane="bottomRight" state="frozen"/>
      <selection pane="topRight" activeCell="C1" sqref="C1"/>
      <selection pane="bottomLeft" activeCell="A2" sqref="A2"/>
      <selection pane="bottomRight" activeCell="G3307" sqref="G330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24626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21266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34295916.069999963</v>
      </c>
      <c r="G3338" s="144">
        <f>SUBTOTAL(109,Tabla147[Saldo])</f>
        <v>271960.88000000006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271960.88000000268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3226" activePane="bottomRight" state="frozen"/>
      <selection pane="topRight" activeCell="C1" sqref="C1"/>
      <selection pane="bottomLeft" activeCell="A2" sqref="A2"/>
      <selection pane="bottomRight" activeCell="D3239" sqref="D3239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21267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21268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21269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21270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21271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21272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21273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21274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21275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21276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21277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21278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21279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21280</v>
      </c>
      <c r="C15" s="153" t="s">
        <v>93</v>
      </c>
      <c r="D15" s="154">
        <v>11444.2</v>
      </c>
      <c r="E15" s="150" t="s">
        <v>21281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21282</v>
      </c>
      <c r="C16" s="75" t="s">
        <v>99</v>
      </c>
      <c r="D16" s="81">
        <v>9653.6</v>
      </c>
      <c r="E16" s="147" t="s">
        <v>21281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21283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21284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21285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21286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21287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21288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21289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21290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21291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21292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21293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21294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21295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21296</v>
      </c>
      <c r="C30" s="75" t="s">
        <v>22</v>
      </c>
      <c r="D30" s="81">
        <v>68931.199999999997</v>
      </c>
      <c r="E30" s="147" t="s">
        <v>21297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21298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21299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21300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21301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21302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21303</v>
      </c>
      <c r="C36" s="75" t="s">
        <v>21304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21305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21306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21307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21308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21309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21310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21311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21312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21313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21314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21315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21316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21317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21318</v>
      </c>
      <c r="C50" s="75" t="s">
        <v>142</v>
      </c>
      <c r="D50" s="81">
        <v>65436.19</v>
      </c>
      <c r="E50" s="151" t="s">
        <v>4813</v>
      </c>
      <c r="F50" s="81">
        <v>0</v>
      </c>
      <c r="G50" s="156">
        <f>Tabla18[[#This Row],[Importe]]-Tabla18[[#This Row],[Pagado]]</f>
        <v>65436.19</v>
      </c>
      <c r="H50" s="75" t="s">
        <v>4814</v>
      </c>
    </row>
    <row r="51" spans="1:8" x14ac:dyDescent="0.25">
      <c r="A51" s="148">
        <v>44743</v>
      </c>
      <c r="B51" s="149" t="s">
        <v>21319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21320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21321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21322</v>
      </c>
      <c r="C54" s="75" t="s">
        <v>670</v>
      </c>
      <c r="D54" s="81">
        <v>1486.7</v>
      </c>
      <c r="E54" s="147" t="s">
        <v>21323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21324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21325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21326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21327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21328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21329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21330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21331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21332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21333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21334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21335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21336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21337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21338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21339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21340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21341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21342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21343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21344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21345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21346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21347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21348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21349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21350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21351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21352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21353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21354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21355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21356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21357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21358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21359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21360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21361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21362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21363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21364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21365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21366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21367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21368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21369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21370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21371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21372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21373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21374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21375</v>
      </c>
      <c r="C106" s="75" t="s">
        <v>21376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21377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21378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21379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21380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21381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21382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21383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21384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21385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21386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21387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21388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21389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21390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21391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21392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21393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21394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21395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21396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21397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21398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21399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21400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21401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21402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21403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21404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21405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21406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21407</v>
      </c>
      <c r="C137" s="153" t="s">
        <v>475</v>
      </c>
      <c r="D137" s="154">
        <v>45542.400000000001</v>
      </c>
      <c r="E137" s="150" t="s">
        <v>21408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21409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21410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21411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21412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21413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21414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21415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21416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21417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21418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21419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21420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21421</v>
      </c>
      <c r="C150" s="75" t="s">
        <v>93</v>
      </c>
      <c r="D150" s="81">
        <v>24227.3</v>
      </c>
      <c r="E150" s="147" t="s">
        <v>21422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21423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21424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21425</v>
      </c>
      <c r="C153" s="153" t="s">
        <v>22</v>
      </c>
      <c r="D153" s="154">
        <v>86636.800000000003</v>
      </c>
      <c r="E153" s="150" t="s">
        <v>21408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21426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21427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21428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21429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21430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21431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21432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21433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21434</v>
      </c>
      <c r="C162" s="75" t="s">
        <v>1650</v>
      </c>
      <c r="D162" s="81">
        <v>25099.200000000001</v>
      </c>
      <c r="E162" s="147" t="s">
        <v>21297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21435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21436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21437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21438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21439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21440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21441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21442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21443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21444</v>
      </c>
      <c r="C172" s="75" t="s">
        <v>275</v>
      </c>
      <c r="D172" s="81">
        <v>199121.48</v>
      </c>
      <c r="E172" s="147" t="s">
        <v>21445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21446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21447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21448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21449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21450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21451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21452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21453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21454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21455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21456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21457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21458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21459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21460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21461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21462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21463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21464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21465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21466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21467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21468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21469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21470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21471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21472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21473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21474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21475</v>
      </c>
      <c r="C202" s="75" t="s">
        <v>142</v>
      </c>
      <c r="D202" s="81">
        <v>60853.03</v>
      </c>
      <c r="E202" s="151" t="s">
        <v>4813</v>
      </c>
      <c r="F202" s="81">
        <v>0</v>
      </c>
      <c r="G202" s="156">
        <f>Tabla18[[#This Row],[Importe]]-Tabla18[[#This Row],[Pagado]]</f>
        <v>60853.03</v>
      </c>
      <c r="H202" s="75" t="s">
        <v>4814</v>
      </c>
    </row>
    <row r="203" spans="1:8" x14ac:dyDescent="0.25">
      <c r="A203" s="148">
        <v>44744</v>
      </c>
      <c r="B203" s="149" t="s">
        <v>21476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21477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21478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21479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21480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21481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21482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21483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21484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21485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21486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21487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21488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21489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21490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21491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21492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21493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21494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21495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21496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21497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21498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21499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21500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21501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21502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21503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21504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21505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21506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21507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21508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21509</v>
      </c>
      <c r="C236" s="75" t="s">
        <v>2151</v>
      </c>
      <c r="D236" s="81">
        <v>5114.8999999999996</v>
      </c>
      <c r="E236" s="147" t="s">
        <v>21510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21511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21512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21513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21514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21515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21516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21517</v>
      </c>
      <c r="C243" s="153" t="s">
        <v>21518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21519</v>
      </c>
    </row>
    <row r="244" spans="1:8" x14ac:dyDescent="0.25">
      <c r="A244" s="73">
        <v>44744</v>
      </c>
      <c r="B244" s="74" t="s">
        <v>21520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21521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21522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21523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21524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21525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21526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21527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21528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21529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21530</v>
      </c>
      <c r="C254" s="75" t="s">
        <v>142</v>
      </c>
      <c r="D254" s="81">
        <v>5205</v>
      </c>
      <c r="E254" s="151" t="s">
        <v>4813</v>
      </c>
      <c r="F254" s="81">
        <v>0</v>
      </c>
      <c r="G254" s="156">
        <f>Tabla18[[#This Row],[Importe]]-Tabla18[[#This Row],[Pagado]]</f>
        <v>5205</v>
      </c>
      <c r="H254" s="75" t="s">
        <v>4814</v>
      </c>
    </row>
    <row r="255" spans="1:8" x14ac:dyDescent="0.25">
      <c r="A255" s="148">
        <v>44744</v>
      </c>
      <c r="B255" s="149" t="s">
        <v>21531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21532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21533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21534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21535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21536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21537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21538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21539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21540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21541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21542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21543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21544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21545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21546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21547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21548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21549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21550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21551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21552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21553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21554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21555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21556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21557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21558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21559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21560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21561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21562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21563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21564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21565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21566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21567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21568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21569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21570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21571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21572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21573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21574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21575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21576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21577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21578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21579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21580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21581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21582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21583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21584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21585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21586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21587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21588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21589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21590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21591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21592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21593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21594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21595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21596</v>
      </c>
      <c r="C320" s="75" t="s">
        <v>475</v>
      </c>
      <c r="D320" s="81">
        <v>125862.39999999999</v>
      </c>
      <c r="E320" s="147" t="s">
        <v>21597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21598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21599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21600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21601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21602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21603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21604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21605</v>
      </c>
      <c r="C328" s="75" t="s">
        <v>111</v>
      </c>
      <c r="D328" s="81">
        <v>5902.4</v>
      </c>
      <c r="E328" s="147" t="s">
        <v>21606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21607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21608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21609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21610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21611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21612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21613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21614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21615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21616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21617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21618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21619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21620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21621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21622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21623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21624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21625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21626</v>
      </c>
      <c r="C348" s="75" t="s">
        <v>21627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21628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21629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21630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21631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21632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21633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21634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21635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21636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21637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21638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21639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21640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21641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21642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21643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21644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21645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21646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21647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21648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21649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21650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21651</v>
      </c>
      <c r="C372" s="75" t="s">
        <v>142</v>
      </c>
      <c r="D372" s="81">
        <v>67911.399999999994</v>
      </c>
      <c r="E372" s="151" t="s">
        <v>4813</v>
      </c>
      <c r="F372" s="81">
        <v>0</v>
      </c>
      <c r="G372" s="156">
        <f>Tabla18[[#This Row],[Importe]]-Tabla18[[#This Row],[Pagado]]</f>
        <v>67911.399999999994</v>
      </c>
      <c r="H372" s="75" t="s">
        <v>4814</v>
      </c>
    </row>
    <row r="373" spans="1:8" x14ac:dyDescent="0.25">
      <c r="A373" s="148">
        <v>44746</v>
      </c>
      <c r="B373" s="149" t="s">
        <v>21652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21653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21654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21655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21656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21657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21658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21659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21660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21661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21662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21663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21664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21665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21666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21667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21668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21669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21670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21671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21672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21673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21674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21675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21676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21677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21678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21679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21680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21681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21682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21683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21684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21685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21686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21687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21688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21689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21690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21691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21692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21693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21694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21695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21696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21697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21698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21699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21700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21701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21702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21703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21704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21705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21706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21707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21708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21709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21710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21711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21712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21713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21714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21715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21716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21717</v>
      </c>
      <c r="C438" s="75" t="s">
        <v>10840</v>
      </c>
      <c r="D438" s="81">
        <v>33388.199999999997</v>
      </c>
      <c r="E438" s="147" t="s">
        <v>21718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21719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21720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21721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21722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21723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21724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21725</v>
      </c>
      <c r="C445" s="153" t="s">
        <v>142</v>
      </c>
      <c r="D445" s="154">
        <v>73363.8</v>
      </c>
      <c r="E445" s="155" t="s">
        <v>4813</v>
      </c>
      <c r="F445" s="154">
        <v>0</v>
      </c>
      <c r="G445" s="156">
        <f>Tabla18[[#This Row],[Importe]]-Tabla18[[#This Row],[Pagado]]</f>
        <v>73363.8</v>
      </c>
      <c r="H445" s="153" t="s">
        <v>4814</v>
      </c>
    </row>
    <row r="446" spans="1:8" x14ac:dyDescent="0.25">
      <c r="A446" s="73">
        <v>44746</v>
      </c>
      <c r="B446" s="74" t="s">
        <v>21726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21727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21728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21729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21730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21731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21732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21733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21734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21735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21736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21737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21738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21739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21740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21741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21742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21743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21744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21745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21746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21747</v>
      </c>
      <c r="C467" s="153" t="s">
        <v>93</v>
      </c>
      <c r="D467" s="154">
        <v>9590.7999999999993</v>
      </c>
      <c r="E467" s="150" t="s">
        <v>21748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21749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21750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21751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21752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21753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21754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21755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21756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21757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21758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21759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21760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21761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21762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21763</v>
      </c>
    </row>
    <row r="482" spans="1:8" x14ac:dyDescent="0.25">
      <c r="A482" s="73">
        <v>44747</v>
      </c>
      <c r="B482" s="74" t="s">
        <v>21764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21765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21766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21767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21768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21769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21770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21771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21772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21773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21774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21775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21776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21777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21778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21779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21780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21781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21782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21783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21784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21785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21786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21787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21788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21789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21790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21791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21792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21793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21794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21795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21796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21797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21798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21799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21800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21801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21802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21803</v>
      </c>
      <c r="C521" s="153" t="s">
        <v>142</v>
      </c>
      <c r="D521" s="154">
        <v>31164.35</v>
      </c>
      <c r="E521" s="155" t="s">
        <v>4813</v>
      </c>
      <c r="F521" s="154">
        <v>0</v>
      </c>
      <c r="G521" s="156">
        <f>Tabla18[[#This Row],[Importe]]-Tabla18[[#This Row],[Pagado]]</f>
        <v>31164.35</v>
      </c>
      <c r="H521" s="153" t="s">
        <v>4814</v>
      </c>
    </row>
    <row r="522" spans="1:8" x14ac:dyDescent="0.25">
      <c r="A522" s="73">
        <v>44747</v>
      </c>
      <c r="B522" s="74" t="s">
        <v>21804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21805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21806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21807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21808</v>
      </c>
      <c r="C526" s="75" t="s">
        <v>21809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21810</v>
      </c>
    </row>
    <row r="527" spans="1:8" x14ac:dyDescent="0.25">
      <c r="A527" s="148">
        <v>44747</v>
      </c>
      <c r="B527" s="149" t="s">
        <v>21811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21812</v>
      </c>
      <c r="C528" s="75" t="s">
        <v>21813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21814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21815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21816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21817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21818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21819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21820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21821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21822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21823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21824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21825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21826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21827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21828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21829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21830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21831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21832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21833</v>
      </c>
      <c r="C548" s="75" t="s">
        <v>21834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21835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21836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21837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21838</v>
      </c>
      <c r="C552" s="75" t="s">
        <v>475</v>
      </c>
      <c r="D552" s="81">
        <v>88448</v>
      </c>
      <c r="E552" s="147" t="s">
        <v>21748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21839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21840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21841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21842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21843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21844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21845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21846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21847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21848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21849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21850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21851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21852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21853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21854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21855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21856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21857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21858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21859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21860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21861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21862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21863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21864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21865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21866</v>
      </c>
      <c r="C580" s="75" t="s">
        <v>21867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21868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21869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21870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21871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21872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21873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21874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21875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21876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21877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21878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21879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21880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21881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21882</v>
      </c>
      <c r="C595" s="153" t="s">
        <v>142</v>
      </c>
      <c r="D595" s="154">
        <v>58616</v>
      </c>
      <c r="E595" s="155" t="s">
        <v>4813</v>
      </c>
      <c r="F595" s="154">
        <v>0</v>
      </c>
      <c r="G595" s="156">
        <f>Tabla18[[#This Row],[Importe]]-Tabla18[[#This Row],[Pagado]]</f>
        <v>58616</v>
      </c>
      <c r="H595" s="153" t="s">
        <v>4814</v>
      </c>
    </row>
    <row r="596" spans="1:8" x14ac:dyDescent="0.25">
      <c r="A596" s="73">
        <v>44748</v>
      </c>
      <c r="B596" s="74" t="s">
        <v>21883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21884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21885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21886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21887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21888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21889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21890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21891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21892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21893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21894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21895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21896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21897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21898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21899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21900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21901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21902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21903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21904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21905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21906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21907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21908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21909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21910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21911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21912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21913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21914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21915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21916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21917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21918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21919</v>
      </c>
      <c r="C632" s="75" t="s">
        <v>21920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21921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21922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21923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21924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21925</v>
      </c>
      <c r="C637" s="153" t="s">
        <v>21926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21927</v>
      </c>
    </row>
    <row r="638" spans="1:8" x14ac:dyDescent="0.25">
      <c r="A638" s="73">
        <v>44748</v>
      </c>
      <c r="B638" s="74" t="s">
        <v>21928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21929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21930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21931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21932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21933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21934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21935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21936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21937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21938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21939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21940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21941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21942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21943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21944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21945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21946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21947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21948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21949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21950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21951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21952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21953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21954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21955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21956</v>
      </c>
      <c r="C666" s="75" t="s">
        <v>22</v>
      </c>
      <c r="D666" s="81">
        <v>73368</v>
      </c>
      <c r="E666" s="147" t="s">
        <v>21957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21958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21959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21960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21961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21962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21963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21964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21965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21966</v>
      </c>
      <c r="C675" s="153" t="s">
        <v>93</v>
      </c>
      <c r="D675" s="154">
        <v>8372.4</v>
      </c>
      <c r="E675" s="150" t="s">
        <v>21957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21967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21968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21969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21970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21971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21972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21973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21974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21975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21976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21977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21978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21979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21980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21981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21982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21983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21984</v>
      </c>
      <c r="C693" s="153" t="s">
        <v>142</v>
      </c>
      <c r="D693" s="154">
        <v>106705.96</v>
      </c>
      <c r="E693" s="155" t="s">
        <v>4813</v>
      </c>
      <c r="F693" s="154">
        <v>0</v>
      </c>
      <c r="G693" s="156">
        <f>Tabla18[[#This Row],[Importe]]-Tabla18[[#This Row],[Pagado]]</f>
        <v>106705.96</v>
      </c>
      <c r="H693" s="153" t="s">
        <v>4814</v>
      </c>
    </row>
    <row r="694" spans="1:8" x14ac:dyDescent="0.25">
      <c r="A694" s="73">
        <v>44749</v>
      </c>
      <c r="B694" s="74" t="s">
        <v>21985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21986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21987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21988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21989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21990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21991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21992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21993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21994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21995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21996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21997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21998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21999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22000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22001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22002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22003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22004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22005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22006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22007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22008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22009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22010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22011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22012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22013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22014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22015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22016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22017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22018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22019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22020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22021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22022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22023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22024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22025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22026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22027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22028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22029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22030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22031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22032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22033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22034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22035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22036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22037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22038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22039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22040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22041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22042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22043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22044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22045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22046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22047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22048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22049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22050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22051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22052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22053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22054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22055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22056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22057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22058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22059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22060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22061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22062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22063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22064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22065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22066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22067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22068</v>
      </c>
      <c r="C777" s="153" t="s">
        <v>93</v>
      </c>
      <c r="D777" s="154">
        <v>8406.4</v>
      </c>
      <c r="E777" s="150" t="s">
        <v>22069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22070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22071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22072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22073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22074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22075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22076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22077</v>
      </c>
      <c r="C785" s="153" t="s">
        <v>22</v>
      </c>
      <c r="D785" s="154">
        <v>83687.600000000006</v>
      </c>
      <c r="E785" s="150" t="s">
        <v>22078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22079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22080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22081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22082</v>
      </c>
      <c r="C789" s="153" t="s">
        <v>116</v>
      </c>
      <c r="D789" s="154">
        <v>5095.8</v>
      </c>
      <c r="E789" s="150" t="s">
        <v>22069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22083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22084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22085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22086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22087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22088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22089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22090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22091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22092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22093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22094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22095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22096</v>
      </c>
      <c r="C803" s="153" t="s">
        <v>22097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22098</v>
      </c>
      <c r="C804" s="75" t="s">
        <v>142</v>
      </c>
      <c r="D804" s="81">
        <v>68357.89</v>
      </c>
      <c r="E804" s="151" t="s">
        <v>4813</v>
      </c>
      <c r="F804" s="81">
        <v>0</v>
      </c>
      <c r="G804" s="156">
        <f>Tabla18[[#This Row],[Importe]]-Tabla18[[#This Row],[Pagado]]</f>
        <v>68357.89</v>
      </c>
      <c r="H804" s="75" t="s">
        <v>4814</v>
      </c>
    </row>
    <row r="805" spans="1:8" x14ac:dyDescent="0.25">
      <c r="A805" s="148">
        <v>44750</v>
      </c>
      <c r="B805" s="149" t="s">
        <v>22099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22100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22101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22102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22103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22104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22105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22106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22107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22108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22109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22110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22111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22112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22113</v>
      </c>
      <c r="C819" s="153" t="s">
        <v>22114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22115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22116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22117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22118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22119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22120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22121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22122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22123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22124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22125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22126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22127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22128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22129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22130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22131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22132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22133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22134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22135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22136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22137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22138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22139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22140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22141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22142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22143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22144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22145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22146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22147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22148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22149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22150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22151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22152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22153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22154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22155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22156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22157</v>
      </c>
      <c r="C862" s="75" t="s">
        <v>67</v>
      </c>
      <c r="D862" s="81">
        <v>13607.8</v>
      </c>
      <c r="E862" s="147" t="s">
        <v>21957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22158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22159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22160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22161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22162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22163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22164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22165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22166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22167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22168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22169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22170</v>
      </c>
    </row>
    <row r="875" spans="1:8" x14ac:dyDescent="0.25">
      <c r="A875" s="148">
        <v>44750</v>
      </c>
      <c r="B875" s="149" t="s">
        <v>22171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22172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22173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22174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22175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22176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22177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22178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22179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22180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22181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22182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22183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22184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22185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22186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22187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22188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22189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22190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22191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22192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22193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22194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22195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22196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22197</v>
      </c>
      <c r="C901" s="153" t="s">
        <v>475</v>
      </c>
      <c r="D901" s="154">
        <v>73324.800000000003</v>
      </c>
      <c r="E901" s="150" t="s">
        <v>22198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22199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22200</v>
      </c>
      <c r="C903" s="153" t="s">
        <v>22</v>
      </c>
      <c r="D903" s="154">
        <v>82315.199999999997</v>
      </c>
      <c r="E903" s="150" t="s">
        <v>22198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22201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22202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22203</v>
      </c>
      <c r="C906" s="75" t="s">
        <v>99</v>
      </c>
      <c r="D906" s="81">
        <v>10318.4</v>
      </c>
      <c r="E906" s="147" t="s">
        <v>22204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22205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22206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22207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22208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22209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22210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22211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22212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22213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22214</v>
      </c>
      <c r="C916" s="75" t="s">
        <v>93</v>
      </c>
      <c r="D916" s="81">
        <v>22092.1</v>
      </c>
      <c r="E916" s="147" t="s">
        <v>22215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22216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22217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22218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22219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22220</v>
      </c>
      <c r="C921" s="160" t="s">
        <v>22221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22222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22223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22224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22225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22226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22227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22228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22229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22230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22231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22232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22233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22234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22235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22236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22237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22238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22239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22240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22241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22242</v>
      </c>
      <c r="C942" s="75" t="s">
        <v>142</v>
      </c>
      <c r="D942" s="81">
        <v>39927.050000000003</v>
      </c>
      <c r="E942" s="151" t="s">
        <v>4813</v>
      </c>
      <c r="F942" s="81">
        <v>0</v>
      </c>
      <c r="G942" s="156">
        <f>Tabla18[[#This Row],[Importe]]-Tabla18[[#This Row],[Pagado]]</f>
        <v>39927.050000000003</v>
      </c>
      <c r="H942" s="75" t="s">
        <v>4814</v>
      </c>
    </row>
    <row r="943" spans="1:8" x14ac:dyDescent="0.25">
      <c r="A943" s="148">
        <v>44751</v>
      </c>
      <c r="B943" s="149" t="s">
        <v>22243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22244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22245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22246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22247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22248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22249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22250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22251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22252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22253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22254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22255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22256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22257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22258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22259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22260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22261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22262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22263</v>
      </c>
      <c r="C963" s="153" t="s">
        <v>22264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22265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22266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22267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22268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22269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22270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22271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22272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22273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22274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22275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22276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22277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22278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22279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22280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22281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22282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22283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22284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22285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22286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22287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22288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22289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22290</v>
      </c>
      <c r="C989" s="153" t="s">
        <v>392</v>
      </c>
      <c r="D989" s="154">
        <v>22696.2</v>
      </c>
      <c r="E989" s="150" t="s">
        <v>22291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22292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22293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22294</v>
      </c>
    </row>
    <row r="992" spans="1:8" x14ac:dyDescent="0.25">
      <c r="A992" s="73">
        <v>44751</v>
      </c>
      <c r="B992" s="74" t="s">
        <v>22295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22296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22297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22298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22299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22300</v>
      </c>
      <c r="C997" s="153" t="s">
        <v>275</v>
      </c>
      <c r="D997" s="154">
        <v>169289.78</v>
      </c>
      <c r="E997" s="150" t="s">
        <v>22301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22302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22303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22304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22305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22306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22307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22308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22309</v>
      </c>
      <c r="C1005" s="153" t="s">
        <v>22310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22311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22312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22313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22314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22315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22316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22317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22318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22319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22320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22321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22322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22323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22324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22325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22326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22327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22328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22329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22330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22331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22332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22333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22334</v>
      </c>
      <c r="C1029" s="153" t="s">
        <v>22335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22336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22337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22338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22339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22340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22341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22342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22343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22344</v>
      </c>
      <c r="C1038" s="75" t="s">
        <v>475</v>
      </c>
      <c r="D1038" s="81">
        <v>43513.599999999999</v>
      </c>
      <c r="E1038" s="147" t="s">
        <v>22345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22346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22347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22348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22349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22350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22351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22352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22353</v>
      </c>
      <c r="C1046" s="75" t="s">
        <v>22</v>
      </c>
      <c r="D1046" s="81">
        <v>69725.2</v>
      </c>
      <c r="E1046" s="147" t="s">
        <v>22354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22355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22356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22357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22358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22359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22360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22361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22362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22363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22364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22365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22366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22367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22368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22369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22370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22371</v>
      </c>
      <c r="C1063" s="153" t="s">
        <v>670</v>
      </c>
      <c r="D1063" s="154">
        <v>6249.2</v>
      </c>
      <c r="E1063" s="150" t="s">
        <v>22372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22373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22374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22375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22376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22377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22378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22379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22380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22381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22382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22383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22384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22385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22386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22387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22388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22389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22390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22391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22392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22393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22394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22395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22396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22397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22398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22399</v>
      </c>
      <c r="C1090" s="75" t="s">
        <v>475</v>
      </c>
      <c r="D1090" s="81">
        <v>100441.60000000001</v>
      </c>
      <c r="E1090" s="147" t="s">
        <v>22400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22401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22402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22403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22404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22405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22406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22407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22408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22409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22410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22411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22412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22413</v>
      </c>
      <c r="C1103" s="153" t="s">
        <v>99</v>
      </c>
      <c r="D1103" s="154">
        <v>7926.7</v>
      </c>
      <c r="E1103" s="150" t="s">
        <v>22400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22414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22415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22416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22417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22418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22419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22420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22421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22422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22423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22424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22425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22426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22427</v>
      </c>
      <c r="C1117" s="153" t="s">
        <v>22</v>
      </c>
      <c r="D1117" s="154">
        <v>59677.599999999999</v>
      </c>
      <c r="E1117" s="150" t="s">
        <v>22204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22428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22429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22430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22431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22432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22433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22434</v>
      </c>
      <c r="C1124" s="75" t="s">
        <v>142</v>
      </c>
      <c r="D1124" s="81">
        <v>121513</v>
      </c>
      <c r="E1124" s="151" t="s">
        <v>4813</v>
      </c>
      <c r="F1124" s="81">
        <v>0</v>
      </c>
      <c r="G1124" s="156">
        <f>Tabla18[[#This Row],[Importe]]-Tabla18[[#This Row],[Pagado]]</f>
        <v>121513</v>
      </c>
      <c r="H1124" s="75" t="s">
        <v>4814</v>
      </c>
    </row>
    <row r="1125" spans="1:8" x14ac:dyDescent="0.25">
      <c r="A1125" s="148">
        <v>44753</v>
      </c>
      <c r="B1125" s="149" t="s">
        <v>22435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22436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22437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22438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22439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22440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22441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22442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22443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22444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22445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22446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22447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22448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22449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22450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22451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22452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22453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22454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22455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22456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22457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22458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22459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22460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22461</v>
      </c>
      <c r="C1151" s="153" t="s">
        <v>22264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22462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22463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22464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22465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22466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22467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22468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22469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22470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22471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22472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22473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22474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22475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22476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22477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22478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22479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22480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22481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22482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22483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22484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22485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22486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22487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22488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22489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22490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22491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22492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22493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22494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22495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22496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22497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22498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22499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22500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22501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22502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22503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22504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22505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22506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22507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22508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22509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22510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22511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22512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22513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22514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22515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22516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22517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22518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22519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22520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22521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22522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22523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22524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22525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22526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22527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22528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22529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22530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22531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22532</v>
      </c>
      <c r="C1222" s="75" t="s">
        <v>93</v>
      </c>
      <c r="D1222" s="81">
        <v>9183</v>
      </c>
      <c r="E1222" s="147" t="s">
        <v>22533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22534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22535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22536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22537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22538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22539</v>
      </c>
      <c r="C1228" s="75" t="s">
        <v>22540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22541</v>
      </c>
    </row>
    <row r="1229" spans="1:8" x14ac:dyDescent="0.25">
      <c r="A1229" s="148">
        <v>44754</v>
      </c>
      <c r="B1229" s="149" t="s">
        <v>22542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22543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22544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22545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22546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22547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22548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22549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22550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22551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22552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22553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22554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22555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22556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22557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22558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22559</v>
      </c>
      <c r="C1246" s="75" t="s">
        <v>22</v>
      </c>
      <c r="D1246" s="81">
        <v>50536.800000000003</v>
      </c>
      <c r="E1246" s="147" t="s">
        <v>22400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22560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22561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22562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22563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22564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22565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22566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22567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22568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22569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22570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22571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22572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22573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22574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22575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22576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22577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22578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22579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22580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22581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22582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22583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22584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22585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22586</v>
      </c>
      <c r="C1273" s="153" t="s">
        <v>142</v>
      </c>
      <c r="D1273" s="154">
        <v>60297.8</v>
      </c>
      <c r="E1273" s="155" t="s">
        <v>4813</v>
      </c>
      <c r="F1273" s="154">
        <v>0</v>
      </c>
      <c r="G1273" s="156">
        <f>Tabla18[[#This Row],[Importe]]-Tabla18[[#This Row],[Pagado]]</f>
        <v>60297.8</v>
      </c>
      <c r="H1273" s="153" t="s">
        <v>4814</v>
      </c>
    </row>
    <row r="1274" spans="1:8" x14ac:dyDescent="0.25">
      <c r="A1274" s="73">
        <v>44754</v>
      </c>
      <c r="B1274" s="74" t="s">
        <v>22587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22588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22589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22590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22591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22592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22593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22594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22595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22596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22597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22598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22599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22600</v>
      </c>
      <c r="C1287" s="153" t="s">
        <v>21813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22601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22602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22603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22604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22605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22606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22607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22608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22609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22610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22611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22612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22613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22614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22615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22616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22617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22618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22619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22620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22621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22622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22623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22624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22625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22626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22627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22628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22629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22630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22631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22632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22633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22634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22635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22636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22637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22638</v>
      </c>
      <c r="C1325" s="153" t="s">
        <v>22639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22640</v>
      </c>
    </row>
    <row r="1326" spans="1:8" x14ac:dyDescent="0.25">
      <c r="A1326" s="73">
        <v>44755</v>
      </c>
      <c r="B1326" s="74" t="s">
        <v>22641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22642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22643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22644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22645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22646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22647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22648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22649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22650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22651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22652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22653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22654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22655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22656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22657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22658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22659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22660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22661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22662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22663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22664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22665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22666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22667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22668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22669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22670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22671</v>
      </c>
    </row>
    <row r="1356" spans="1:8" x14ac:dyDescent="0.25">
      <c r="A1356" s="73">
        <v>44755</v>
      </c>
      <c r="B1356" s="74" t="s">
        <v>22672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22673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22674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22675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22676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22677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22678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22679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22680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22681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22682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22683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22684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22685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22686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22687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22688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22689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22690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22691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22692</v>
      </c>
      <c r="C1376" s="75" t="s">
        <v>142</v>
      </c>
      <c r="D1376" s="81">
        <v>105453.7</v>
      </c>
      <c r="E1376" s="151" t="s">
        <v>4813</v>
      </c>
      <c r="F1376" s="81">
        <v>0</v>
      </c>
      <c r="G1376" s="156">
        <f>Tabla18[[#This Row],[Importe]]-Tabla18[[#This Row],[Pagado]]</f>
        <v>105453.7</v>
      </c>
      <c r="H1376" s="75" t="s">
        <v>4814</v>
      </c>
    </row>
    <row r="1377" spans="1:8" x14ac:dyDescent="0.25">
      <c r="A1377" s="148">
        <v>44755</v>
      </c>
      <c r="B1377" s="149" t="s">
        <v>22693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22694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22695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22696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22697</v>
      </c>
      <c r="C1381" s="153" t="s">
        <v>670</v>
      </c>
      <c r="D1381" s="154">
        <v>5135.6000000000004</v>
      </c>
      <c r="E1381" s="150" t="s">
        <v>22698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22699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22700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22701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22702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22703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22704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22705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22706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22707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22708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22709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22710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22711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22712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22713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22714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22715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22716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22717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22718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22719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22720</v>
      </c>
      <c r="C1403" s="153" t="s">
        <v>91</v>
      </c>
      <c r="D1403" s="154">
        <v>6267.8</v>
      </c>
      <c r="E1403" s="150" t="s">
        <v>22400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22721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22722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22723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22724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22725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22726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22727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22728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22729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22730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22731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22732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22733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22734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22735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22736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22737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22738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22739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22740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22741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22742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22743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22744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22745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22746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22747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22748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22749</v>
      </c>
      <c r="C1432" s="75" t="s">
        <v>22750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22751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22752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22753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22754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22755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22756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22757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22758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22759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22760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22761</v>
      </c>
      <c r="C1443" s="153" t="s">
        <v>99</v>
      </c>
      <c r="D1443" s="154">
        <v>7647.2</v>
      </c>
      <c r="E1443" s="150" t="s">
        <v>22762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22763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22764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22765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22766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22767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22768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22769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22770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22771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22772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22773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22774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22775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22776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22777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22778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22779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22780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22781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22782</v>
      </c>
      <c r="C1463" s="153" t="s">
        <v>22</v>
      </c>
      <c r="D1463" s="154">
        <v>56794</v>
      </c>
      <c r="E1463" s="150" t="s">
        <v>22762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22783</v>
      </c>
      <c r="C1464" s="75" t="s">
        <v>22784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22785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22786</v>
      </c>
      <c r="C1466" s="75" t="s">
        <v>22787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22788</v>
      </c>
    </row>
    <row r="1467" spans="1:8" x14ac:dyDescent="0.25">
      <c r="A1467" s="148">
        <v>44756</v>
      </c>
      <c r="B1467" s="149" t="s">
        <v>22789</v>
      </c>
      <c r="C1467" s="153" t="s">
        <v>142</v>
      </c>
      <c r="D1467" s="154">
        <v>65012.85</v>
      </c>
      <c r="E1467" s="155" t="s">
        <v>4813</v>
      </c>
      <c r="F1467" s="154">
        <v>0</v>
      </c>
      <c r="G1467" s="156">
        <f>Tabla18[[#This Row],[Importe]]-Tabla18[[#This Row],[Pagado]]</f>
        <v>65012.85</v>
      </c>
      <c r="H1467" s="153" t="s">
        <v>4814</v>
      </c>
    </row>
    <row r="1468" spans="1:8" x14ac:dyDescent="0.25">
      <c r="A1468" s="73">
        <v>44756</v>
      </c>
      <c r="B1468" s="74" t="s">
        <v>22790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22791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22792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22793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22794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22795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22796</v>
      </c>
      <c r="C1474" s="75" t="s">
        <v>91</v>
      </c>
      <c r="D1474" s="81">
        <v>5382.3</v>
      </c>
      <c r="E1474" s="147" t="s">
        <v>22797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22798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22799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22800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22801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22802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22803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22804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22805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22806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22807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22808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22809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22810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22811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22812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22813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22814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22815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22816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22817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22818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22819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22820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22821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22822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22823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22824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22825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22826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22827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22828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22829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22830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22831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22832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22833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22834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22835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22836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22837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22838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22839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22840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22841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22842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22843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22844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22845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22846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22847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22848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22849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22850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22851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22852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22853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22854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22855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22856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22857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22858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22859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22860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22861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22862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22863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22864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22865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22866</v>
      </c>
      <c r="C1543" s="153" t="s">
        <v>475</v>
      </c>
      <c r="D1543" s="154">
        <v>106342.39999999999</v>
      </c>
      <c r="E1543" s="150" t="s">
        <v>22867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22868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22869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22870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22871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22872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22873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22874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22875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22876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22877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22878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22879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22880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22881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45" x14ac:dyDescent="0.25">
      <c r="A1558" s="73">
        <v>44757</v>
      </c>
      <c r="B1558" s="74" t="s">
        <v>22882</v>
      </c>
      <c r="C1558" s="75" t="s">
        <v>116</v>
      </c>
      <c r="D1558" s="81">
        <v>8039.8</v>
      </c>
      <c r="E1558" s="175" t="s">
        <v>24624</v>
      </c>
      <c r="F1558" s="81">
        <f>4000+1000+500+539.8</f>
        <v>6039.8</v>
      </c>
      <c r="G1558" s="156">
        <f>Tabla18[[#This Row],[Importe]]-Tabla18[[#This Row],[Pagado]]</f>
        <v>2000</v>
      </c>
      <c r="H1558" s="75" t="s">
        <v>1695</v>
      </c>
    </row>
    <row r="1559" spans="1:8" x14ac:dyDescent="0.25">
      <c r="A1559" s="148">
        <v>44757</v>
      </c>
      <c r="B1559" s="149" t="s">
        <v>22883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22884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22885</v>
      </c>
      <c r="C1561" s="153" t="s">
        <v>99</v>
      </c>
      <c r="D1561" s="154">
        <v>8485.5</v>
      </c>
      <c r="E1561" s="150" t="s">
        <v>22886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22887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22888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22889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22890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22891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22892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22893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22894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22895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22896</v>
      </c>
      <c r="C1571" s="153" t="s">
        <v>22</v>
      </c>
      <c r="D1571" s="154">
        <v>75203.8</v>
      </c>
      <c r="E1571" s="150" t="s">
        <v>22867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22897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22898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22899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22900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22901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22902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22903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22904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22905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22906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22907</v>
      </c>
      <c r="C1582" s="75" t="s">
        <v>592</v>
      </c>
      <c r="D1582" s="81">
        <v>42319.5</v>
      </c>
      <c r="E1582" s="147" t="s">
        <v>24625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22908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22909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22910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22911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22912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22913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22914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22915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22916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22917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22918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22919</v>
      </c>
      <c r="C1594" s="75" t="s">
        <v>22784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22920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22921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22922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22923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22924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22925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22926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22927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22928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22929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22930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22931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22932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22933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22934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22935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22936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22937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22938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22939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22940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22941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22942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22943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22944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22945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22946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22947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22948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22949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22950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22951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22952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22953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22954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22955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22956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22957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22958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22959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22960</v>
      </c>
      <c r="C1635" s="153" t="s">
        <v>142</v>
      </c>
      <c r="D1635" s="154">
        <v>83843.7</v>
      </c>
      <c r="E1635" s="155" t="s">
        <v>4813</v>
      </c>
      <c r="F1635" s="154">
        <v>0</v>
      </c>
      <c r="G1635" s="156">
        <f>Tabla18[[#This Row],[Importe]]-Tabla18[[#This Row],[Pagado]]</f>
        <v>83843.7</v>
      </c>
      <c r="H1635" s="153" t="s">
        <v>4814</v>
      </c>
    </row>
    <row r="1636" spans="1:8" x14ac:dyDescent="0.25">
      <c r="A1636" s="73">
        <v>44757</v>
      </c>
      <c r="B1636" s="74" t="s">
        <v>22961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22962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22963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22964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22965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22966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22967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22968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22969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22970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22971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22972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22973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22974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22975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22976</v>
      </c>
      <c r="C1651" s="153" t="s">
        <v>142</v>
      </c>
      <c r="D1651" s="154">
        <v>11248</v>
      </c>
      <c r="E1651" s="155" t="s">
        <v>4813</v>
      </c>
      <c r="F1651" s="154">
        <v>0</v>
      </c>
      <c r="G1651" s="156">
        <f>Tabla18[[#This Row],[Importe]]-Tabla18[[#This Row],[Pagado]]</f>
        <v>11248</v>
      </c>
      <c r="H1651" s="153" t="s">
        <v>4814</v>
      </c>
    </row>
    <row r="1652" spans="1:8" x14ac:dyDescent="0.25">
      <c r="A1652" s="73">
        <v>44757</v>
      </c>
      <c r="B1652" s="74" t="s">
        <v>22977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22978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22979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22980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22981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22982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22983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22984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22985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22986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22987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22988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22989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22990</v>
      </c>
      <c r="C1665" s="153" t="s">
        <v>475</v>
      </c>
      <c r="D1665" s="154">
        <v>59910.400000000001</v>
      </c>
      <c r="E1665" s="150" t="s">
        <v>22991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22992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22993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22994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22995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22996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22997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22998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22999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23000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23001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23002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23003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23004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23005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23006</v>
      </c>
    </row>
    <row r="1680" spans="1:8" x14ac:dyDescent="0.25">
      <c r="A1680" s="73">
        <v>44758</v>
      </c>
      <c r="B1680" s="74" t="s">
        <v>23007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23008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23009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23010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23011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23012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23013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23014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23015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23016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23017</v>
      </c>
      <c r="C1690" s="75" t="s">
        <v>93</v>
      </c>
      <c r="D1690" s="81">
        <v>25478.2</v>
      </c>
      <c r="E1690" s="147" t="s">
        <v>23018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23019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23020</v>
      </c>
      <c r="C1692" s="75" t="s">
        <v>99</v>
      </c>
      <c r="D1692" s="81">
        <v>15584.6</v>
      </c>
      <c r="E1692" s="147" t="s">
        <v>23021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23022</v>
      </c>
      <c r="C1693" s="153" t="s">
        <v>22</v>
      </c>
      <c r="D1693" s="154">
        <v>93056.7</v>
      </c>
      <c r="E1693" s="150" t="s">
        <v>22991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23023</v>
      </c>
      <c r="C1694" s="75" t="s">
        <v>275</v>
      </c>
      <c r="D1694" s="81">
        <v>232260.23</v>
      </c>
      <c r="E1694" s="147" t="s">
        <v>23024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23025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23026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23027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23028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23029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23030</v>
      </c>
      <c r="C1700" s="75" t="s">
        <v>142</v>
      </c>
      <c r="D1700" s="81">
        <v>30498.9</v>
      </c>
      <c r="E1700" s="151" t="s">
        <v>4813</v>
      </c>
      <c r="F1700" s="81">
        <v>0</v>
      </c>
      <c r="G1700" s="156">
        <f>Tabla18[[#This Row],[Importe]]-Tabla18[[#This Row],[Pagado]]</f>
        <v>30498.9</v>
      </c>
      <c r="H1700" s="75" t="s">
        <v>4814</v>
      </c>
    </row>
    <row r="1701" spans="1:8" x14ac:dyDescent="0.25">
      <c r="A1701" s="148">
        <v>44758</v>
      </c>
      <c r="B1701" s="149" t="s">
        <v>23031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23032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23033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23034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23035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23036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23037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23038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23039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23040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23041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23042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23043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23044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23045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23046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23047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23048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23049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23050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23051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23052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23053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23054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23055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23056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23057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23058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23059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23060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23061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23062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23063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23064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23065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23066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23067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23068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23069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23070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23071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23072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23073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23074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23075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23076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23077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23078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23079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23080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23081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23082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23083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23084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23085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23086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23087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23088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23089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23090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23091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23092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23093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23094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23095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23096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23097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23098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23099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23100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23101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23102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23103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23104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23105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23106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23107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23108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23109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23110</v>
      </c>
      <c r="C1780" s="75" t="s">
        <v>142</v>
      </c>
      <c r="D1780" s="81">
        <v>4920</v>
      </c>
      <c r="E1780" s="151" t="s">
        <v>4813</v>
      </c>
      <c r="F1780" s="81">
        <v>0</v>
      </c>
      <c r="G1780" s="156">
        <f>Tabla18[[#This Row],[Importe]]-Tabla18[[#This Row],[Pagado]]</f>
        <v>4920</v>
      </c>
      <c r="H1780" s="75" t="s">
        <v>4814</v>
      </c>
    </row>
    <row r="1781" spans="1:8" x14ac:dyDescent="0.25">
      <c r="A1781" s="148">
        <v>44758</v>
      </c>
      <c r="B1781" s="149" t="s">
        <v>23111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23112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23113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23114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23115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23116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23117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23118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23119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23120</v>
      </c>
      <c r="C1790" s="75" t="s">
        <v>475</v>
      </c>
      <c r="D1790" s="81">
        <v>69378.3</v>
      </c>
      <c r="E1790" s="147" t="s">
        <v>23121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23122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23123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23124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23125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23126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23127</v>
      </c>
      <c r="C1796" s="75" t="s">
        <v>22</v>
      </c>
      <c r="D1796" s="81">
        <v>80611.8</v>
      </c>
      <c r="E1796" s="147" t="s">
        <v>23018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23128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23129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23130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23131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23132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23133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23134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23135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23136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23137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23138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23139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23140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23141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23142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23143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23144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23145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23146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23147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23148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23149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23150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23151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23152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23153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23154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23155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23156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23157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23158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23159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23160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23161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23162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23163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23164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23165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23166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23167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23168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23169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23170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23171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23172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23173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23174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23175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23176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23177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23178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23179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23180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23181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23182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23183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23184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23185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23186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23187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23188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23189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23190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23191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23192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23193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23194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23195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23196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23197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23198</v>
      </c>
      <c r="C1867" s="153" t="s">
        <v>275</v>
      </c>
      <c r="D1867" s="154">
        <v>193215.65</v>
      </c>
      <c r="E1867" s="150" t="s">
        <v>24622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23199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23200</v>
      </c>
      <c r="C1869" s="153" t="s">
        <v>22</v>
      </c>
      <c r="D1869" s="154">
        <v>43645.2</v>
      </c>
      <c r="E1869" s="150" t="s">
        <v>23201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23202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23203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23204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23205</v>
      </c>
      <c r="C1873" s="153" t="s">
        <v>142</v>
      </c>
      <c r="D1873" s="154">
        <v>97808.75</v>
      </c>
      <c r="E1873" s="155" t="s">
        <v>4813</v>
      </c>
      <c r="F1873" s="154">
        <v>0</v>
      </c>
      <c r="G1873" s="156">
        <f>Tabla18[[#This Row],[Importe]]-Tabla18[[#This Row],[Pagado]]</f>
        <v>97808.75</v>
      </c>
      <c r="H1873" s="153" t="s">
        <v>4814</v>
      </c>
    </row>
    <row r="1874" spans="1:8" x14ac:dyDescent="0.25">
      <c r="A1874" s="73">
        <v>44760</v>
      </c>
      <c r="B1874" s="74" t="s">
        <v>23206</v>
      </c>
      <c r="C1874" s="75" t="s">
        <v>23207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23208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23209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23210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23211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23212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23213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23214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23215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23216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23217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23218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23219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23220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23221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23222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23223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23224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23225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23226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23227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23228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23229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23230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23231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23232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23233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23234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23235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23236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23237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23238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23239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23240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23241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23242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23243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23244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23245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23246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23247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23248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23249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23250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23251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23252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23253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23254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23255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23256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23257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23258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23259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23260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23261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23262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23263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23264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23265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23266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23267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23268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23269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23270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23271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23272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23273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23274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23275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23276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23277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23278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23279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23280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23281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23282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23283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23284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23285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23286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23287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23288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23289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23290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23291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23292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23293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23294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23295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23296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23297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23298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23299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23300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23301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23302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23303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23304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23305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23306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23307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23308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23309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23310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23311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23312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23313</v>
      </c>
      <c r="C1980" s="75" t="s">
        <v>93</v>
      </c>
      <c r="D1980" s="81">
        <v>11424</v>
      </c>
      <c r="E1980" s="147" t="s">
        <v>23314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23315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23316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23317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23318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23319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23320</v>
      </c>
      <c r="C1986" s="75" t="s">
        <v>142</v>
      </c>
      <c r="D1986" s="81">
        <v>70509.3</v>
      </c>
      <c r="E1986" s="151" t="s">
        <v>4813</v>
      </c>
      <c r="F1986" s="81">
        <v>0</v>
      </c>
      <c r="G1986" s="156">
        <f>Tabla18[[#This Row],[Importe]]-Tabla18[[#This Row],[Pagado]]</f>
        <v>70509.3</v>
      </c>
      <c r="H1986" s="75" t="s">
        <v>4814</v>
      </c>
    </row>
    <row r="1987" spans="1:8" x14ac:dyDescent="0.25">
      <c r="A1987" s="148">
        <v>44761</v>
      </c>
      <c r="B1987" s="149" t="s">
        <v>23321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23322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23323</v>
      </c>
      <c r="C1989" s="153" t="s">
        <v>22</v>
      </c>
      <c r="D1989" s="154">
        <v>35159.1</v>
      </c>
      <c r="E1989" s="150" t="s">
        <v>23324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23325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23326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23327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23328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23329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23330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23331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23332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23333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23334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23335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23336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23337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23338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23339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23340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23341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23342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23343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23344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23345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23346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23347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23348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23349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23350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23351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23352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23353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23354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23355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23356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23357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23358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23359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23360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23361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23362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23363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23364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23365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23366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23367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23368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23369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23370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23371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23372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23373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23374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23375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23376</v>
      </c>
    </row>
    <row r="2041" spans="1:8" x14ac:dyDescent="0.25">
      <c r="A2041" s="148">
        <v>44761</v>
      </c>
      <c r="B2041" s="149" t="s">
        <v>23377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23378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23379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23380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23381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23382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23383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23384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23385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23386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23387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23388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23389</v>
      </c>
      <c r="C2053" s="153" t="s">
        <v>475</v>
      </c>
      <c r="D2053" s="154">
        <v>88893.8</v>
      </c>
      <c r="E2053" s="150" t="s">
        <v>23314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23390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23391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23392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23393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23394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23395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23396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23397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23398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23399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23400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23401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23402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23403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23404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23405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23406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23407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23408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23409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23410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23411</v>
      </c>
      <c r="C2075" s="153" t="s">
        <v>142</v>
      </c>
      <c r="D2075" s="154">
        <v>72783.5</v>
      </c>
      <c r="E2075" s="155" t="s">
        <v>4813</v>
      </c>
      <c r="F2075" s="154">
        <v>0</v>
      </c>
      <c r="G2075" s="156">
        <f>Tabla18[[#This Row],[Importe]]-Tabla18[[#This Row],[Pagado]]</f>
        <v>72783.5</v>
      </c>
      <c r="H2075" s="153" t="s">
        <v>4814</v>
      </c>
    </row>
    <row r="2076" spans="1:8" x14ac:dyDescent="0.25">
      <c r="A2076" s="73">
        <v>44762</v>
      </c>
      <c r="B2076" s="74" t="s">
        <v>23412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23413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23414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23415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23416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23417</v>
      </c>
      <c r="C2081" s="153" t="s">
        <v>22</v>
      </c>
      <c r="D2081" s="154">
        <v>35382.400000000001</v>
      </c>
      <c r="E2081" s="150" t="s">
        <v>23314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23418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23419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23420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23421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23422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23423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23424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23425</v>
      </c>
      <c r="C2089" s="153" t="s">
        <v>23426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23427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23428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23429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23430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23431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23432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23433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23434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23435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23436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23437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23438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23439</v>
      </c>
      <c r="C2102" s="75" t="s">
        <v>23440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23441</v>
      </c>
    </row>
    <row r="2103" spans="1:8" x14ac:dyDescent="0.25">
      <c r="A2103" s="148">
        <v>44762</v>
      </c>
      <c r="B2103" s="149" t="s">
        <v>23442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23443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23444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23445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23446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23447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23448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23449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23450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23451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23452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23453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23454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23455</v>
      </c>
    </row>
    <row r="2116" spans="1:8" x14ac:dyDescent="0.25">
      <c r="A2116" s="73">
        <v>44762</v>
      </c>
      <c r="B2116" s="74" t="s">
        <v>23456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23457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23458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23459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23460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23461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23462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23463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23464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23465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23466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23467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23468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23469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23470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23471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23472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23473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23474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23475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23476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23477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23478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23479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23480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23481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23482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23483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23484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23485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23486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23487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23488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23489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23490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23491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23492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23493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23494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23495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23496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23497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23498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23499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23500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23501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23502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23503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23504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23505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23506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23507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23508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23509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23510</v>
      </c>
      <c r="C2170" s="75" t="s">
        <v>99</v>
      </c>
      <c r="D2170" s="81">
        <v>7046</v>
      </c>
      <c r="E2170" s="147" t="s">
        <v>23511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23512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23513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23514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23515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23516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23517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23518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23519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23520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23521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23522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23523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23524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23525</v>
      </c>
      <c r="C2184" s="75" t="s">
        <v>22</v>
      </c>
      <c r="D2184" s="81">
        <v>43634.6</v>
      </c>
      <c r="E2184" s="147" t="s">
        <v>23526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23527</v>
      </c>
      <c r="C2185" s="153" t="s">
        <v>142</v>
      </c>
      <c r="D2185" s="154">
        <v>40894.36</v>
      </c>
      <c r="E2185" s="155" t="s">
        <v>4813</v>
      </c>
      <c r="F2185" s="154">
        <v>0</v>
      </c>
      <c r="G2185" s="156">
        <f>Tabla18[[#This Row],[Importe]]-Tabla18[[#This Row],[Pagado]]</f>
        <v>40894.36</v>
      </c>
      <c r="H2185" s="153" t="s">
        <v>4814</v>
      </c>
    </row>
    <row r="2186" spans="1:8" x14ac:dyDescent="0.25">
      <c r="A2186" s="73">
        <v>44763</v>
      </c>
      <c r="B2186" s="74" t="s">
        <v>23528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23529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23530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23531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23532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23533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23534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23535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23536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23537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23538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23539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23540</v>
      </c>
      <c r="C2198" s="75" t="s">
        <v>22784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23541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23542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23543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23544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23545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23546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23547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23548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23549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23550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23551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23552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23553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23554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23555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23556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23557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23558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23559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23560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23561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23562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23563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23564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23565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23566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23567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23568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23569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23570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23571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23572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23573</v>
      </c>
    </row>
    <row r="2231" spans="1:8" x14ac:dyDescent="0.25">
      <c r="A2231" s="148">
        <v>44763</v>
      </c>
      <c r="B2231" s="149" t="s">
        <v>23574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23575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23576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23577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23578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23579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23580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23581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23582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23583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23584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23585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23586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23587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23588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23589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23590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23591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23592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23593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23594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23595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23596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23597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23598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23599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23600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23601</v>
      </c>
    </row>
    <row r="2258" spans="1:8" x14ac:dyDescent="0.25">
      <c r="A2258" s="73">
        <v>44763</v>
      </c>
      <c r="B2258" s="74" t="s">
        <v>23602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23603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23604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23605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23606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23607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23608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23609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23610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23611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23612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23613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23614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23615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23616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23617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23618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23619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23620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23621</v>
      </c>
      <c r="C2277" s="153" t="s">
        <v>99</v>
      </c>
      <c r="D2277" s="154">
        <v>8376.7999999999993</v>
      </c>
      <c r="E2277" s="150" t="s">
        <v>23622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23623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23624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23625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23626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23627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23628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23629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23630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23631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23632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23633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23634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23635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23636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23637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23638</v>
      </c>
      <c r="C2293" s="153" t="s">
        <v>142</v>
      </c>
      <c r="D2293" s="154">
        <v>69612.42</v>
      </c>
      <c r="E2293" s="155" t="s">
        <v>4813</v>
      </c>
      <c r="F2293" s="154">
        <v>0</v>
      </c>
      <c r="G2293" s="156">
        <f>Tabla18[[#This Row],[Importe]]-Tabla18[[#This Row],[Pagado]]</f>
        <v>69612.42</v>
      </c>
      <c r="H2293" s="153" t="s">
        <v>4814</v>
      </c>
    </row>
    <row r="2294" spans="1:8" x14ac:dyDescent="0.25">
      <c r="A2294" s="73">
        <v>44764</v>
      </c>
      <c r="B2294" s="74" t="s">
        <v>23639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23640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23641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23642</v>
      </c>
      <c r="C2297" s="153" t="s">
        <v>22</v>
      </c>
      <c r="D2297" s="154">
        <v>40157.699999999997</v>
      </c>
      <c r="E2297" s="150" t="s">
        <v>23643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23644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23645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23646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23647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23648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23649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23650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23651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23652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23653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23654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23655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23656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23657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23658</v>
      </c>
      <c r="C2312" s="75" t="s">
        <v>23659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23660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23661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23662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23663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23664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23665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23666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23667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23668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23669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23670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23671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23672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23673</v>
      </c>
      <c r="C2326" s="75" t="s">
        <v>23674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23675</v>
      </c>
    </row>
    <row r="2327" spans="1:8" x14ac:dyDescent="0.25">
      <c r="A2327" s="148">
        <v>44764</v>
      </c>
      <c r="B2327" s="149" t="s">
        <v>23676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23677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23678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23679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23680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23681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23682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23683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23684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23685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23686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23687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23688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23689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23690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23691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23692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23693</v>
      </c>
      <c r="C2344" s="75" t="s">
        <v>392</v>
      </c>
      <c r="D2344" s="81">
        <v>20116.3</v>
      </c>
      <c r="E2344" s="147" t="s">
        <v>24619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23694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23695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23696</v>
      </c>
      <c r="C2347" s="153" t="s">
        <v>67</v>
      </c>
      <c r="D2347" s="154">
        <v>12254.1</v>
      </c>
      <c r="E2347" s="150" t="s">
        <v>23526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23697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23698</v>
      </c>
      <c r="C2349" s="153" t="s">
        <v>23699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23700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23701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23702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23703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23704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23705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23706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23707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23708</v>
      </c>
      <c r="C2358" s="75" t="s">
        <v>23709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23710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23711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23712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23713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23714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23715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23716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23717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23718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23719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23720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23721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23722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23723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23724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23725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23726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23727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23728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23729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23730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23731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23732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23733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23734</v>
      </c>
      <c r="C2383" s="153" t="s">
        <v>475</v>
      </c>
      <c r="D2383" s="154">
        <v>83068.3</v>
      </c>
      <c r="E2383" s="150" t="s">
        <v>23735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23736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23737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23738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23739</v>
      </c>
      <c r="C2387" s="153" t="s">
        <v>93</v>
      </c>
      <c r="D2387" s="154">
        <v>19417.599999999999</v>
      </c>
      <c r="E2387" s="150" t="s">
        <v>23740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23741</v>
      </c>
      <c r="C2388" s="75" t="s">
        <v>99</v>
      </c>
      <c r="D2388" s="81">
        <v>10617.6</v>
      </c>
      <c r="E2388" s="147" t="s">
        <v>23742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23743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23744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23745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23746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23747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23748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23749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23750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23751</v>
      </c>
      <c r="C2397" s="153" t="s">
        <v>22</v>
      </c>
      <c r="D2397" s="154">
        <v>54098.8</v>
      </c>
      <c r="E2397" s="150" t="s">
        <v>23735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23752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23753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23754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23755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23756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23757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23758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23759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23760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23761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23762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23763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23764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23765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23766</v>
      </c>
      <c r="C2412" s="75" t="s">
        <v>275</v>
      </c>
      <c r="D2412" s="81">
        <v>200318.15</v>
      </c>
      <c r="E2412" s="147" t="s">
        <v>24629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23767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23768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23769</v>
      </c>
      <c r="C2415" s="160" t="s">
        <v>23770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23771</v>
      </c>
    </row>
    <row r="2416" spans="1:8" x14ac:dyDescent="0.25">
      <c r="A2416" s="73">
        <v>44765</v>
      </c>
      <c r="B2416" s="74" t="s">
        <v>23772</v>
      </c>
      <c r="C2416" s="75" t="s">
        <v>142</v>
      </c>
      <c r="D2416" s="81">
        <v>111046</v>
      </c>
      <c r="E2416" s="151" t="s">
        <v>4813</v>
      </c>
      <c r="F2416" s="81">
        <v>0</v>
      </c>
      <c r="G2416" s="156">
        <f>Tabla18[[#This Row],[Importe]]-Tabla18[[#This Row],[Pagado]]</f>
        <v>111046</v>
      </c>
      <c r="H2416" s="75" t="s">
        <v>4814</v>
      </c>
    </row>
    <row r="2417" spans="1:8" x14ac:dyDescent="0.25">
      <c r="A2417" s="148">
        <v>44765</v>
      </c>
      <c r="B2417" s="149" t="s">
        <v>23773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23774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23775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23776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23777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23778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23779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23780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23781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23782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23783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23784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23785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23786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23787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23788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23789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23790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23791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23792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23793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23794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23795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23796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23797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23798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23799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23800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23801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23802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23803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23804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23805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23806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23807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23808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23809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23810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23811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23812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23813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23814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23815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23816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23817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23818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23819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23820</v>
      </c>
      <c r="C2464" s="75" t="s">
        <v>23821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23822</v>
      </c>
    </row>
    <row r="2465" spans="1:8" x14ac:dyDescent="0.25">
      <c r="A2465" s="148">
        <v>44765</v>
      </c>
      <c r="B2465" s="149" t="s">
        <v>23823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23824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23825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23826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23827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23828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23829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23830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23831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23832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23833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23834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23835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23836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23837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23838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23839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23840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23841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23842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23843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23844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23845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23846</v>
      </c>
      <c r="C2488" s="75" t="s">
        <v>647</v>
      </c>
      <c r="D2488" s="81">
        <v>708.5</v>
      </c>
      <c r="E2488" s="151" t="s">
        <v>23847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23848</v>
      </c>
      <c r="C2489" s="153" t="s">
        <v>2139</v>
      </c>
      <c r="D2489" s="154">
        <v>1560</v>
      </c>
      <c r="E2489" s="155" t="s">
        <v>23847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23849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23850</v>
      </c>
    </row>
    <row r="2491" spans="1:8" x14ac:dyDescent="0.25">
      <c r="A2491" s="148">
        <v>44765</v>
      </c>
      <c r="B2491" s="149" t="s">
        <v>23851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23852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23853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23854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23855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23856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23857</v>
      </c>
      <c r="C2497" s="153" t="s">
        <v>142</v>
      </c>
      <c r="D2497" s="154">
        <v>3984</v>
      </c>
      <c r="E2497" s="155" t="s">
        <v>4813</v>
      </c>
      <c r="F2497" s="154">
        <v>0</v>
      </c>
      <c r="G2497" s="156">
        <f>Tabla18[[#This Row],[Importe]]-Tabla18[[#This Row],[Pagado]]</f>
        <v>3984</v>
      </c>
      <c r="H2497" s="153" t="s">
        <v>4814</v>
      </c>
    </row>
    <row r="2498" spans="1:8" x14ac:dyDescent="0.25">
      <c r="A2498" s="73">
        <v>44765</v>
      </c>
      <c r="B2498" s="74" t="s">
        <v>23858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23859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23860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23861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23862</v>
      </c>
    </row>
    <row r="2502" spans="1:8" x14ac:dyDescent="0.25">
      <c r="A2502" s="73">
        <v>44765</v>
      </c>
      <c r="B2502" s="74" t="s">
        <v>23863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23864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23865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23866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23867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23868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23869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23870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23871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23872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23873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23874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23875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23876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23877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23878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23879</v>
      </c>
      <c r="C2518" s="75" t="s">
        <v>475</v>
      </c>
      <c r="D2518" s="81">
        <v>76743.600000000006</v>
      </c>
      <c r="E2518" s="147" t="s">
        <v>23880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23881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23882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23883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23884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23885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23886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23887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23888</v>
      </c>
      <c r="C2526" s="75" t="s">
        <v>22</v>
      </c>
      <c r="D2526" s="81">
        <v>65367.4</v>
      </c>
      <c r="E2526" s="147" t="s">
        <v>23622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23889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23890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23891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23892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23893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23894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23895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23896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23897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23898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23899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23900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23901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23902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23903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23904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23905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23906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23907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23908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23909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23910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23911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23912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23913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23914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23915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23916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23917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23918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23919</v>
      </c>
    </row>
    <row r="2557" spans="1:8" x14ac:dyDescent="0.25">
      <c r="A2557" s="148">
        <v>44767</v>
      </c>
      <c r="B2557" s="149" t="s">
        <v>23920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23919</v>
      </c>
    </row>
    <row r="2558" spans="1:8" ht="31.5" x14ac:dyDescent="0.25">
      <c r="A2558" s="73">
        <v>44767</v>
      </c>
      <c r="B2558" s="74" t="s">
        <v>23921</v>
      </c>
      <c r="C2558" s="75" t="s">
        <v>475</v>
      </c>
      <c r="D2558" s="81">
        <v>165831.79999999999</v>
      </c>
      <c r="E2558" s="147" t="s">
        <v>23922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23923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23924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23925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23926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23927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23928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23929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23930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23931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23932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23933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23934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23935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23936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23937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23938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23939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23940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23941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23942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23943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23944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23945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23946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23947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23948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23949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23950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23951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23952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23953</v>
      </c>
      <c r="C2589" s="153" t="s">
        <v>23954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23955</v>
      </c>
    </row>
    <row r="2590" spans="1:8" x14ac:dyDescent="0.25">
      <c r="A2590" s="73">
        <v>44767</v>
      </c>
      <c r="B2590" s="74" t="s">
        <v>23956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23957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23958</v>
      </c>
      <c r="C2592" s="75" t="s">
        <v>22</v>
      </c>
      <c r="D2592" s="81">
        <v>52491.199999999997</v>
      </c>
      <c r="E2592" s="147" t="s">
        <v>23959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23960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23961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23962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23963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23964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23965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23966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23967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23968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23969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23970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23971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23972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23973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23974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23975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23976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23977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23978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23979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23980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23981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23982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23983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23984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23985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23986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23987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23988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23989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23990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23991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23992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23993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23994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23995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23996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23997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23998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23999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24000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24001</v>
      </c>
    </row>
    <row r="2634" spans="1:8" x14ac:dyDescent="0.25">
      <c r="A2634" s="73">
        <v>44767</v>
      </c>
      <c r="B2634" s="74" t="s">
        <v>24002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24003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24004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24005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24006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24007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24008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24009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24010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24011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24012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24013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24014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24015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24016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24017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24018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24019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24020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24021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24022</v>
      </c>
      <c r="C2654" s="75" t="s">
        <v>440</v>
      </c>
      <c r="D2654" s="81">
        <v>5524.44</v>
      </c>
      <c r="E2654" s="151" t="s">
        <v>4813</v>
      </c>
      <c r="F2654" s="81">
        <v>0</v>
      </c>
      <c r="G2654" s="156">
        <f>Tabla18[[#This Row],[Importe]]-Tabla18[[#This Row],[Pagado]]</f>
        <v>5524.44</v>
      </c>
      <c r="H2654" s="75" t="s">
        <v>4814</v>
      </c>
    </row>
    <row r="2655" spans="1:8" x14ac:dyDescent="0.25">
      <c r="A2655" s="148">
        <v>44767</v>
      </c>
      <c r="B2655" s="149" t="s">
        <v>24023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24024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24025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24026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24027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24028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24029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24030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24031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24032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24033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24034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24035</v>
      </c>
      <c r="C2667" s="153" t="s">
        <v>6273</v>
      </c>
      <c r="D2667" s="154">
        <v>3120</v>
      </c>
      <c r="E2667" s="155" t="s">
        <v>4813</v>
      </c>
      <c r="F2667" s="154">
        <v>0</v>
      </c>
      <c r="G2667" s="156">
        <f>Tabla18[[#This Row],[Importe]]-Tabla18[[#This Row],[Pagado]]</f>
        <v>3120</v>
      </c>
      <c r="H2667" s="153" t="s">
        <v>4814</v>
      </c>
    </row>
    <row r="2668" spans="1:8" x14ac:dyDescent="0.25">
      <c r="A2668" s="73">
        <v>44767</v>
      </c>
      <c r="B2668" s="74" t="s">
        <v>24036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24037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24038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24039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24040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24041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24042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24043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24044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24045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24046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24047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24048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24049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24050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24051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24052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24053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24054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24055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24056</v>
      </c>
      <c r="C2688" s="75" t="s">
        <v>22</v>
      </c>
      <c r="D2688" s="81">
        <v>37290</v>
      </c>
      <c r="E2688" s="147" t="s">
        <v>24057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24058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24059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24060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24061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24062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24063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24064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24065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24066</v>
      </c>
      <c r="C2697" s="153" t="s">
        <v>22784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24067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24068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24069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24070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24071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24072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24073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24074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24075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24076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24077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24078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24079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24080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24081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24082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24083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24084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24085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24086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24087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24088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24089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24090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24091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24092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24093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24094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24095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24096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24097</v>
      </c>
      <c r="C2728" s="75" t="s">
        <v>21813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24098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24099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24100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24101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24102</v>
      </c>
      <c r="C2733" s="160" t="s">
        <v>24103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24104</v>
      </c>
    </row>
    <row r="2734" spans="1:8" x14ac:dyDescent="0.25">
      <c r="A2734" s="73">
        <v>44768</v>
      </c>
      <c r="B2734" s="74" t="s">
        <v>24105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24106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24107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24108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24109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24110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24111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24112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24113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24114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24115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24116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24117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24118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24119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24120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24121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24122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24123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24124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24125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24126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24127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24128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24129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24130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24131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24132</v>
      </c>
      <c r="C2761" s="153" t="s">
        <v>475</v>
      </c>
      <c r="D2761" s="154">
        <v>59453</v>
      </c>
      <c r="E2761" s="150" t="s">
        <v>24133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24134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24135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24136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24137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24138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24139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24140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24141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24142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24143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24144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24145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24146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24147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24148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24149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24150</v>
      </c>
      <c r="C2778" s="75" t="s">
        <v>21627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24151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24152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24153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24154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24155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24156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24157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24158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24159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24160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24161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24162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24163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24164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24165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24166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31.5" x14ac:dyDescent="0.25">
      <c r="A2795" s="148">
        <v>44769</v>
      </c>
      <c r="B2795" s="149" t="s">
        <v>24167</v>
      </c>
      <c r="C2795" s="153" t="s">
        <v>133</v>
      </c>
      <c r="D2795" s="154">
        <v>30375.200000000001</v>
      </c>
      <c r="E2795" s="150" t="s">
        <v>24630</v>
      </c>
      <c r="F2795" s="154">
        <f>1000+1500</f>
        <v>2500</v>
      </c>
      <c r="G2795" s="156">
        <f>Tabla18[[#This Row],[Importe]]-Tabla18[[#This Row],[Pagado]]</f>
        <v>27875.200000000001</v>
      </c>
      <c r="H2795" s="153" t="s">
        <v>1695</v>
      </c>
    </row>
    <row r="2796" spans="1:8" x14ac:dyDescent="0.25">
      <c r="A2796" s="73">
        <v>44769</v>
      </c>
      <c r="B2796" s="74" t="s">
        <v>24168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24169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24170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24171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24172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24173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24174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24175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24176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24177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24178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24179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24180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24181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24182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24183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24184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24185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24186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24187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24188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24189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24190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24191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24192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24193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24194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24195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24196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24197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24198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24199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24200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24201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24202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24203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24204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24205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24206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24207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24208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24209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24210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24211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24212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24213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24214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24215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24216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24217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24218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24219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24220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24221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24222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24223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24224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24225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24226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24227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24228</v>
      </c>
      <c r="C2856" s="75" t="s">
        <v>475</v>
      </c>
      <c r="D2856" s="81">
        <v>90888.1</v>
      </c>
      <c r="E2856" s="147" t="s">
        <v>24229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24230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24231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24232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24233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24234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24235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24236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24237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24238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24239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24240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24241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24242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24243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24244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24245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24246</v>
      </c>
      <c r="C2873" s="153" t="s">
        <v>93</v>
      </c>
      <c r="D2873" s="154">
        <v>10468.799999999999</v>
      </c>
      <c r="E2873" s="150" t="s">
        <v>24229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24247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24248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24249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24250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24251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24252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24253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24254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24255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24256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24257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24258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24259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24260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24261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24262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24263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24264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24265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24266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24267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24268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24269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24270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24271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x14ac:dyDescent="0.25">
      <c r="A2899" s="148">
        <v>44770</v>
      </c>
      <c r="B2899" s="149" t="s">
        <v>24272</v>
      </c>
      <c r="C2899" s="153" t="s">
        <v>275</v>
      </c>
      <c r="D2899" s="154">
        <v>222178.99</v>
      </c>
      <c r="E2899" s="155" t="s">
        <v>24631</v>
      </c>
      <c r="F2899" s="154">
        <f>161132.78</f>
        <v>161132.78</v>
      </c>
      <c r="G2899" s="156">
        <f>Tabla18[[#This Row],[Importe]]-Tabla18[[#This Row],[Pagado]]</f>
        <v>61046.209999999992</v>
      </c>
      <c r="H2899" s="153" t="s">
        <v>4814</v>
      </c>
    </row>
    <row r="2900" spans="1:8" x14ac:dyDescent="0.25">
      <c r="A2900" s="73">
        <v>44770</v>
      </c>
      <c r="B2900" s="74" t="s">
        <v>24273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24274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24275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24276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24277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24278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24279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24280</v>
      </c>
      <c r="C2907" s="153" t="s">
        <v>670</v>
      </c>
      <c r="D2907" s="154">
        <v>4920.3</v>
      </c>
      <c r="E2907" s="150" t="s">
        <v>24281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24282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24283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24284</v>
      </c>
      <c r="C2910" s="75" t="s">
        <v>24285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24286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24287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24288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24289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24290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24291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24292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24293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24294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24295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24296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24297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24298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24299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24300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24301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24302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24303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24304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24305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24306</v>
      </c>
      <c r="C2931" s="153" t="s">
        <v>392</v>
      </c>
      <c r="D2931" s="154">
        <v>21790.2</v>
      </c>
      <c r="E2931" s="150" t="s">
        <v>24627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24307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24308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24309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24310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24311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24312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24313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24314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24315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24316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24317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24318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24319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24320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24321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24322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24323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24324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24325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24326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24327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24328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24329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24330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24331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24332</v>
      </c>
      <c r="C2957" s="153" t="s">
        <v>475</v>
      </c>
      <c r="D2957" s="154">
        <v>31224.6</v>
      </c>
      <c r="E2957" s="150" t="s">
        <v>24333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24334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24335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24336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24337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24338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24339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24340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24341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24342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24343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24344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24345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24346</v>
      </c>
      <c r="C2970" s="75" t="s">
        <v>93</v>
      </c>
      <c r="D2970" s="81">
        <v>10155.9</v>
      </c>
      <c r="E2970" s="147" t="s">
        <v>24616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24347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24348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24349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24350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24351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24352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24353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24354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24355</v>
      </c>
      <c r="C2979" s="153" t="s">
        <v>24356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24357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24358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24359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24360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24361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24362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24363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24364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24365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24366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24367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24368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24369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24370</v>
      </c>
      <c r="C2993" s="153" t="s">
        <v>22</v>
      </c>
      <c r="D2993" s="154">
        <v>46038</v>
      </c>
      <c r="E2993" s="150" t="s">
        <v>24333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24371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24372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24373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24374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24375</v>
      </c>
      <c r="C2998" s="75" t="s">
        <v>24376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24377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24378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24379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24380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24381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24382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24383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24384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24385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24386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24387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24388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24389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24390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24391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24392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24393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24394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24395</v>
      </c>
      <c r="C3017" s="153" t="s">
        <v>275</v>
      </c>
      <c r="D3017" s="154">
        <v>19624.400000000001</v>
      </c>
      <c r="E3017" s="155" t="s">
        <v>4813</v>
      </c>
      <c r="F3017" s="154">
        <v>0</v>
      </c>
      <c r="G3017" s="156">
        <f>Tabla18[[#This Row],[Importe]]-Tabla18[[#This Row],[Pagado]]</f>
        <v>19624.400000000001</v>
      </c>
      <c r="H3017" s="153" t="s">
        <v>4814</v>
      </c>
    </row>
    <row r="3018" spans="1:8" x14ac:dyDescent="0.25">
      <c r="A3018" s="73">
        <v>44771</v>
      </c>
      <c r="B3018" s="74" t="s">
        <v>24396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24397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24398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24399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24400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24401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24402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24403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24404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24405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24406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24407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24408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24409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24410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24411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24412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24413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24414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24415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24416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24417</v>
      </c>
      <c r="C3039" s="153" t="s">
        <v>275</v>
      </c>
      <c r="D3039" s="154">
        <v>175487</v>
      </c>
      <c r="E3039" s="155" t="s">
        <v>4813</v>
      </c>
      <c r="F3039" s="154">
        <v>0</v>
      </c>
      <c r="G3039" s="156">
        <f>Tabla18[[#This Row],[Importe]]-Tabla18[[#This Row],[Pagado]]</f>
        <v>175487</v>
      </c>
      <c r="H3039" s="153" t="s">
        <v>4814</v>
      </c>
    </row>
    <row r="3040" spans="1:8" x14ac:dyDescent="0.25">
      <c r="A3040" s="73">
        <v>44771</v>
      </c>
      <c r="B3040" s="74" t="s">
        <v>24418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24419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24420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24421</v>
      </c>
    </row>
    <row r="3043" spans="1:8" x14ac:dyDescent="0.25">
      <c r="A3043" s="148">
        <v>44771</v>
      </c>
      <c r="B3043" s="149" t="s">
        <v>24422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24423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24424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24425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24426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24427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24428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24429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24430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24431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24432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24433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24434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24435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24436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24437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24438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24439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24440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24441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24442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24443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24444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24445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24446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24447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24448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24449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24450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24451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24452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24453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24454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24455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24456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24457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24458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24459</v>
      </c>
      <c r="C3080" s="75" t="s">
        <v>93</v>
      </c>
      <c r="D3080" s="81">
        <v>24533.4</v>
      </c>
      <c r="E3080" s="147" t="s">
        <v>24620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24460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24461</v>
      </c>
      <c r="C3082" s="75" t="s">
        <v>99</v>
      </c>
      <c r="D3082" s="81">
        <v>9036.7999999999993</v>
      </c>
      <c r="E3082" s="147" t="s">
        <v>24621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24462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24463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24464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24465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24466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24467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24468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24469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24470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24471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24472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24473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24474</v>
      </c>
      <c r="C3095" s="153" t="s">
        <v>22</v>
      </c>
      <c r="D3095" s="154">
        <v>70838.5</v>
      </c>
      <c r="E3095" s="150" t="s">
        <v>24617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24475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24476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24477</v>
      </c>
      <c r="C3098" s="75" t="s">
        <v>24478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24479</v>
      </c>
    </row>
    <row r="3099" spans="1:8" x14ac:dyDescent="0.25">
      <c r="A3099" s="148">
        <v>44772</v>
      </c>
      <c r="B3099" s="149" t="s">
        <v>24480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24481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24482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24483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24484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24485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24486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24487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24488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24489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24490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24491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24492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x14ac:dyDescent="0.25">
      <c r="A3112" s="73">
        <v>44772</v>
      </c>
      <c r="B3112" s="74" t="s">
        <v>24493</v>
      </c>
      <c r="C3112" s="75" t="s">
        <v>275</v>
      </c>
      <c r="D3112" s="81">
        <v>194560.6</v>
      </c>
      <c r="E3112" s="151" t="s">
        <v>4813</v>
      </c>
      <c r="F3112" s="81">
        <v>0</v>
      </c>
      <c r="G3112" s="156">
        <f>Tabla18[[#This Row],[Importe]]-Tabla18[[#This Row],[Pagado]]</f>
        <v>194560.6</v>
      </c>
      <c r="H3112" s="75" t="s">
        <v>4814</v>
      </c>
    </row>
    <row r="3113" spans="1:8" x14ac:dyDescent="0.25">
      <c r="A3113" s="148">
        <v>44772</v>
      </c>
      <c r="B3113" s="149" t="s">
        <v>24494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24495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24496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24497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24498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24499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24500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24501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24502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24503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24504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24505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24506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24507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24508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24509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24510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24511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24512</v>
      </c>
      <c r="C3131" s="153" t="s">
        <v>24285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24513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24514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24515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24516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24517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24518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24519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x14ac:dyDescent="0.25">
      <c r="A3139" s="148">
        <v>44772</v>
      </c>
      <c r="B3139" s="149" t="s">
        <v>24520</v>
      </c>
      <c r="C3139" s="153" t="s">
        <v>670</v>
      </c>
      <c r="D3139" s="154">
        <v>4627.7</v>
      </c>
      <c r="E3139" s="155" t="s">
        <v>24521</v>
      </c>
      <c r="F3139" s="154">
        <v>2000</v>
      </c>
      <c r="G3139" s="156">
        <f>Tabla18[[#This Row],[Importe]]-Tabla18[[#This Row],[Pagado]]</f>
        <v>2627.7</v>
      </c>
      <c r="H3139" s="153" t="s">
        <v>1695</v>
      </c>
    </row>
    <row r="3140" spans="1:8" x14ac:dyDescent="0.25">
      <c r="A3140" s="73">
        <v>44772</v>
      </c>
      <c r="B3140" s="74" t="s">
        <v>24522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24523</v>
      </c>
      <c r="C3141" s="153" t="s">
        <v>24623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24524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24525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24526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24527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24528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24529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24530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24531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24532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24533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24534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24535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24536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24537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24538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24539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24540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24541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24542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24543</v>
      </c>
    </row>
    <row r="3161" spans="1:8" x14ac:dyDescent="0.25">
      <c r="A3161" s="148">
        <v>44772</v>
      </c>
      <c r="B3161" s="149" t="s">
        <v>24544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24545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24546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24547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24548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24549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24550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24551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24552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24553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24554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24555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24556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24557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24558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24559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24560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24561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24562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24563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24564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24565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24566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24567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24568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24569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24570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24571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24572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24573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24574</v>
      </c>
      <c r="C3191" s="153" t="s">
        <v>22</v>
      </c>
      <c r="D3191" s="154">
        <v>70719.3</v>
      </c>
      <c r="E3191" s="150" t="s">
        <v>24618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24575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24576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24577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24578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24579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24580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24581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24582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24583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24584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24585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24586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24587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24588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24589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24590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24591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24592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24593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24594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24595</v>
      </c>
      <c r="C3212" s="75" t="s">
        <v>24285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24596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24597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24598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24599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24600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24601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24602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24603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24604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24605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24606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24607</v>
      </c>
      <c r="C3224" s="75" t="s">
        <v>24608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24609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24610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24611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24612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24613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24614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35050591.199999966</v>
      </c>
      <c r="G3232" s="168">
        <f>Tabla18[[#This Row],[Importe]]-Tabla18[[#This Row],[Pagado]]</f>
        <v>3813759.5600000173</v>
      </c>
      <c r="H3232" s="165"/>
    </row>
    <row r="3236" spans="4:6" ht="16.5" thickBot="1" x14ac:dyDescent="0.3"/>
    <row r="3237" spans="4:6" x14ac:dyDescent="0.25">
      <c r="D3237" s="218" t="s">
        <v>24615</v>
      </c>
      <c r="E3237" s="214">
        <f>D3232-F3232</f>
        <v>3813759.5600000173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2022-09-10T20:54:55Z</dcterms:modified>
</cp:coreProperties>
</file>